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omments1.xml" ContentType="application/vnd.openxmlformats-officedocument.spreadsheetml.comments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Gala\"/>
    </mc:Choice>
  </mc:AlternateContent>
  <xr:revisionPtr revIDLastSave="0" documentId="13_ncr:1_{411EC281-30B9-4577-88FE-A05F330D73BF}" xr6:coauthVersionLast="47" xr6:coauthVersionMax="47" xr10:uidLastSave="{00000000-0000-0000-0000-000000000000}"/>
  <bookViews>
    <workbookView xWindow="-120" yWindow="-120" windowWidth="20730" windowHeight="11160" tabRatio="882" firstSheet="2" activeTab="6" xr2:uid="{00000000-000D-0000-FFFF-FFFF00000000}"/>
  </bookViews>
  <sheets>
    <sheet name="Lists" sheetId="2" r:id="rId1"/>
    <sheet name="MASTERLIST" sheetId="4" r:id="rId2"/>
    <sheet name="DATA ENTRY" sheetId="5" r:id="rId3"/>
    <sheet name="Individuals" sheetId="6" r:id="rId4"/>
    <sheet name="TOP6" sheetId="52" state="hidden" r:id="rId5"/>
    <sheet name="Clubs" sheetId="53" state="hidden" r:id="rId6"/>
    <sheet name="MenSenior" sheetId="49" r:id="rId7"/>
    <sheet name="Men U21" sheetId="48" r:id="rId8"/>
    <sheet name="Ladies" sheetId="51" r:id="rId9"/>
    <sheet name="MenMasters" sheetId="47" r:id="rId10"/>
    <sheet name="MenGrandMasters" sheetId="46" r:id="rId11"/>
    <sheet name="MenVeterans" sheetId="39" state="hidden" r:id="rId12"/>
    <sheet name="Men U16" sheetId="50" state="hidden" r:id="rId13"/>
    <sheet name="Edibles" sheetId="13" r:id="rId14"/>
    <sheet name="Inedible" sheetId="16" r:id="rId15"/>
    <sheet name="SpeciesSTATS" sheetId="24" r:id="rId16"/>
  </sheets>
  <externalReferences>
    <externalReference r:id="rId17"/>
  </externalReferences>
  <definedNames>
    <definedName name="_xlnm._FilterDatabase" localSheetId="5" hidden="1">Clubs!#REF!</definedName>
    <definedName name="_xlnm._FilterDatabase" localSheetId="2" hidden="1">'DATA ENTRY'!$A$1:$N$3015</definedName>
    <definedName name="_xlnm._FilterDatabase" localSheetId="1" hidden="1">MASTERLIST!$A$4:$J$82</definedName>
    <definedName name="_xlnm._FilterDatabase" localSheetId="4" hidden="1">'TOP6'!$A$4:$N$281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Lists!$F$2:$F$21</definedName>
    <definedName name="Fish">Individuals!$Y$6:$AG$202</definedName>
    <definedName name="Individuals">Individuals!$B$7:$L$447</definedName>
    <definedName name="Inedibles" localSheetId="5">[1]Lists!$I$2:$I$26</definedName>
    <definedName name="Inedibles" localSheetId="4">[1]Lists!$I$2:$I$26</definedName>
    <definedName name="Inedibles">Lists!$I$2:$I$26</definedName>
    <definedName name="kgList" localSheetId="5">[1]Lists!$J$2:$AF$261</definedName>
    <definedName name="kgList" localSheetId="4">[1]Lists!$J$2:$AF$261</definedName>
    <definedName name="kgList">Lists!$J$2:$AF$261</definedName>
    <definedName name="Master" localSheetId="5">[1]MASTERLIST!$A$5:$E$1000</definedName>
    <definedName name="Master" localSheetId="4">[1]MASTERLIST!$A$5:$E$1000</definedName>
    <definedName name="Master">MASTERLIST!$A$5:$E$127</definedName>
    <definedName name="_xlnm.Print_Area" localSheetId="1">MASTERLIST!$A$2:$I$4</definedName>
    <definedName name="_xlnm.Print_Titles" localSheetId="3">Individuals!$6:$6</definedName>
    <definedName name="Shark">Individuals!$N$6:$V$161</definedName>
    <definedName name="Status">Lists!$C$2:$C$9</definedName>
  </definedNames>
  <calcPr calcId="191029"/>
  <pivotCaches>
    <pivotCache cacheId="0" r:id="rId18"/>
    <pivotCache cacheId="1" r:id="rId19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" i="46" l="1"/>
  <c r="E20" i="49"/>
  <c r="H20" i="47"/>
  <c r="F20" i="51"/>
  <c r="G20" i="51"/>
  <c r="H20" i="51"/>
  <c r="E20" i="51"/>
  <c r="H20" i="48"/>
  <c r="H34" i="48"/>
  <c r="G34" i="48"/>
  <c r="H34" i="46"/>
  <c r="G34" i="46"/>
  <c r="H34" i="47"/>
  <c r="G34" i="47"/>
  <c r="H34" i="51"/>
  <c r="G34" i="51"/>
  <c r="G34" i="49"/>
  <c r="F34" i="49"/>
  <c r="A542" i="5"/>
  <c r="B542" i="5"/>
  <c r="C542" i="5"/>
  <c r="A543" i="5"/>
  <c r="B543" i="5"/>
  <c r="C543" i="5"/>
  <c r="A544" i="5"/>
  <c r="B544" i="5"/>
  <c r="C544" i="5"/>
  <c r="A545" i="5"/>
  <c r="B545" i="5"/>
  <c r="C545" i="5"/>
  <c r="A546" i="5"/>
  <c r="B546" i="5"/>
  <c r="C546" i="5"/>
  <c r="A547" i="5"/>
  <c r="B547" i="5"/>
  <c r="C547" i="5"/>
  <c r="A548" i="5"/>
  <c r="B548" i="5"/>
  <c r="C548" i="5"/>
  <c r="A549" i="5"/>
  <c r="B549" i="5"/>
  <c r="C549" i="5"/>
  <c r="A550" i="5"/>
  <c r="B550" i="5"/>
  <c r="C550" i="5"/>
  <c r="A551" i="5"/>
  <c r="B551" i="5"/>
  <c r="C551" i="5"/>
  <c r="A552" i="5"/>
  <c r="B552" i="5"/>
  <c r="C552" i="5"/>
  <c r="A553" i="5"/>
  <c r="B553" i="5"/>
  <c r="C553" i="5"/>
  <c r="A554" i="5"/>
  <c r="B554" i="5"/>
  <c r="C554" i="5"/>
  <c r="A555" i="5"/>
  <c r="B555" i="5"/>
  <c r="C555" i="5"/>
  <c r="A556" i="5"/>
  <c r="B556" i="5"/>
  <c r="C556" i="5"/>
  <c r="A557" i="5"/>
  <c r="B557" i="5"/>
  <c r="C557" i="5"/>
  <c r="A558" i="5"/>
  <c r="B558" i="5"/>
  <c r="C558" i="5"/>
  <c r="A559" i="5"/>
  <c r="B559" i="5"/>
  <c r="C559" i="5"/>
  <c r="A560" i="5"/>
  <c r="B560" i="5"/>
  <c r="C560" i="5"/>
  <c r="A561" i="5"/>
  <c r="B561" i="5"/>
  <c r="C561" i="5"/>
  <c r="A562" i="5"/>
  <c r="B562" i="5"/>
  <c r="C562" i="5"/>
  <c r="A563" i="5"/>
  <c r="B563" i="5"/>
  <c r="C563" i="5"/>
  <c r="A564" i="5"/>
  <c r="B564" i="5"/>
  <c r="C564" i="5"/>
  <c r="A565" i="5"/>
  <c r="B565" i="5"/>
  <c r="C565" i="5"/>
  <c r="A566" i="5"/>
  <c r="B566" i="5"/>
  <c r="C566" i="5"/>
  <c r="A567" i="5"/>
  <c r="B567" i="5"/>
  <c r="C567" i="5"/>
  <c r="A568" i="5"/>
  <c r="B568" i="5"/>
  <c r="C568" i="5"/>
  <c r="A569" i="5"/>
  <c r="B569" i="5"/>
  <c r="C569" i="5"/>
  <c r="A570" i="5"/>
  <c r="B570" i="5"/>
  <c r="C570" i="5"/>
  <c r="A571" i="5"/>
  <c r="B571" i="5"/>
  <c r="C571" i="5"/>
  <c r="A572" i="5"/>
  <c r="B572" i="5"/>
  <c r="C572" i="5"/>
  <c r="A573" i="5"/>
  <c r="B573" i="5"/>
  <c r="C573" i="5"/>
  <c r="A574" i="5"/>
  <c r="B574" i="5"/>
  <c r="C574" i="5"/>
  <c r="A575" i="5"/>
  <c r="B575" i="5"/>
  <c r="C575" i="5"/>
  <c r="A576" i="5"/>
  <c r="B576" i="5"/>
  <c r="C576" i="5"/>
  <c r="A577" i="5"/>
  <c r="B577" i="5"/>
  <c r="C577" i="5"/>
  <c r="A578" i="5"/>
  <c r="B578" i="5"/>
  <c r="C578" i="5"/>
  <c r="A579" i="5"/>
  <c r="B579" i="5"/>
  <c r="C579" i="5"/>
  <c r="A580" i="5"/>
  <c r="B580" i="5"/>
  <c r="C580" i="5"/>
  <c r="A581" i="5"/>
  <c r="B581" i="5"/>
  <c r="C581" i="5"/>
  <c r="A582" i="5"/>
  <c r="B582" i="5"/>
  <c r="C582" i="5"/>
  <c r="A583" i="5"/>
  <c r="B583" i="5"/>
  <c r="C583" i="5"/>
  <c r="A584" i="5"/>
  <c r="B584" i="5"/>
  <c r="C584" i="5"/>
  <c r="A585" i="5"/>
  <c r="B585" i="5"/>
  <c r="C585" i="5"/>
  <c r="A586" i="5"/>
  <c r="B586" i="5"/>
  <c r="C586" i="5"/>
  <c r="A587" i="5"/>
  <c r="B587" i="5"/>
  <c r="C587" i="5"/>
  <c r="A588" i="5"/>
  <c r="B588" i="5"/>
  <c r="C588" i="5"/>
  <c r="A589" i="5"/>
  <c r="B589" i="5"/>
  <c r="C589" i="5"/>
  <c r="A590" i="5"/>
  <c r="B590" i="5"/>
  <c r="C590" i="5"/>
  <c r="A591" i="5"/>
  <c r="B591" i="5"/>
  <c r="C591" i="5"/>
  <c r="A592" i="5"/>
  <c r="B592" i="5"/>
  <c r="C592" i="5"/>
  <c r="A593" i="5"/>
  <c r="B593" i="5"/>
  <c r="C593" i="5"/>
  <c r="A594" i="5"/>
  <c r="B594" i="5"/>
  <c r="C594" i="5"/>
  <c r="A595" i="5"/>
  <c r="B595" i="5"/>
  <c r="C595" i="5"/>
  <c r="A596" i="5"/>
  <c r="B596" i="5"/>
  <c r="C596" i="5"/>
  <c r="A597" i="5"/>
  <c r="B597" i="5"/>
  <c r="C597" i="5"/>
  <c r="A598" i="5"/>
  <c r="B598" i="5"/>
  <c r="C598" i="5"/>
  <c r="A599" i="5"/>
  <c r="B599" i="5"/>
  <c r="C599" i="5"/>
  <c r="A600" i="5"/>
  <c r="B600" i="5"/>
  <c r="C600" i="5"/>
  <c r="A601" i="5"/>
  <c r="B601" i="5"/>
  <c r="C601" i="5"/>
  <c r="A602" i="5"/>
  <c r="B602" i="5"/>
  <c r="C602" i="5"/>
  <c r="A603" i="5"/>
  <c r="B603" i="5"/>
  <c r="C603" i="5"/>
  <c r="A604" i="5"/>
  <c r="B604" i="5"/>
  <c r="C604" i="5"/>
  <c r="A605" i="5"/>
  <c r="B605" i="5"/>
  <c r="C605" i="5"/>
  <c r="A606" i="5"/>
  <c r="B606" i="5"/>
  <c r="C606" i="5"/>
  <c r="A607" i="5"/>
  <c r="B607" i="5"/>
  <c r="C607" i="5"/>
  <c r="A608" i="5"/>
  <c r="B608" i="5"/>
  <c r="C608" i="5"/>
  <c r="A609" i="5"/>
  <c r="B609" i="5"/>
  <c r="C609" i="5"/>
  <c r="A610" i="5"/>
  <c r="B610" i="5"/>
  <c r="C610" i="5"/>
  <c r="A611" i="5"/>
  <c r="B611" i="5"/>
  <c r="C611" i="5"/>
  <c r="A612" i="5"/>
  <c r="B612" i="5"/>
  <c r="C612" i="5"/>
  <c r="A613" i="5"/>
  <c r="B613" i="5"/>
  <c r="C613" i="5"/>
  <c r="A614" i="5"/>
  <c r="B614" i="5"/>
  <c r="C614" i="5"/>
  <c r="A615" i="5"/>
  <c r="B615" i="5"/>
  <c r="C615" i="5"/>
  <c r="A616" i="5"/>
  <c r="B616" i="5"/>
  <c r="C616" i="5"/>
  <c r="A617" i="5"/>
  <c r="B617" i="5"/>
  <c r="C617" i="5"/>
  <c r="A618" i="5"/>
  <c r="B618" i="5"/>
  <c r="C618" i="5"/>
  <c r="A619" i="5"/>
  <c r="B619" i="5"/>
  <c r="C619" i="5"/>
  <c r="A620" i="5"/>
  <c r="B620" i="5"/>
  <c r="C620" i="5"/>
  <c r="A621" i="5"/>
  <c r="B621" i="5"/>
  <c r="C621" i="5"/>
  <c r="A622" i="5"/>
  <c r="B622" i="5"/>
  <c r="C622" i="5"/>
  <c r="A623" i="5"/>
  <c r="B623" i="5"/>
  <c r="C623" i="5"/>
  <c r="A624" i="5"/>
  <c r="B624" i="5"/>
  <c r="C624" i="5"/>
  <c r="A625" i="5"/>
  <c r="B625" i="5"/>
  <c r="C625" i="5"/>
  <c r="A626" i="5"/>
  <c r="B626" i="5"/>
  <c r="C626" i="5"/>
  <c r="A627" i="5"/>
  <c r="B627" i="5"/>
  <c r="C627" i="5"/>
  <c r="A628" i="5"/>
  <c r="B628" i="5"/>
  <c r="C628" i="5"/>
  <c r="A629" i="5"/>
  <c r="B629" i="5"/>
  <c r="C629" i="5"/>
  <c r="A630" i="5"/>
  <c r="B630" i="5"/>
  <c r="C630" i="5"/>
  <c r="A631" i="5"/>
  <c r="B631" i="5"/>
  <c r="C631" i="5"/>
  <c r="A632" i="5"/>
  <c r="B632" i="5"/>
  <c r="C632" i="5"/>
  <c r="A633" i="5"/>
  <c r="B633" i="5"/>
  <c r="C633" i="5"/>
  <c r="A634" i="5"/>
  <c r="B634" i="5"/>
  <c r="C634" i="5"/>
  <c r="A635" i="5"/>
  <c r="B635" i="5"/>
  <c r="C635" i="5"/>
  <c r="A636" i="5"/>
  <c r="B636" i="5"/>
  <c r="C636" i="5"/>
  <c r="A637" i="5"/>
  <c r="B637" i="5"/>
  <c r="C637" i="5"/>
  <c r="A638" i="5"/>
  <c r="B638" i="5"/>
  <c r="C638" i="5"/>
  <c r="A639" i="5"/>
  <c r="B639" i="5"/>
  <c r="C639" i="5"/>
  <c r="A640" i="5"/>
  <c r="B640" i="5"/>
  <c r="C640" i="5"/>
  <c r="A641" i="5"/>
  <c r="B641" i="5"/>
  <c r="C641" i="5"/>
  <c r="A642" i="5"/>
  <c r="B642" i="5"/>
  <c r="C642" i="5"/>
  <c r="A643" i="5"/>
  <c r="B643" i="5"/>
  <c r="C643" i="5"/>
  <c r="A644" i="5"/>
  <c r="B644" i="5"/>
  <c r="C644" i="5"/>
  <c r="A645" i="5"/>
  <c r="B645" i="5"/>
  <c r="C645" i="5"/>
  <c r="A646" i="5"/>
  <c r="B646" i="5"/>
  <c r="C646" i="5"/>
  <c r="A647" i="5"/>
  <c r="B647" i="5"/>
  <c r="C647" i="5"/>
  <c r="A648" i="5"/>
  <c r="B648" i="5"/>
  <c r="C648" i="5"/>
  <c r="A649" i="5"/>
  <c r="B649" i="5"/>
  <c r="C649" i="5"/>
  <c r="A650" i="5"/>
  <c r="B650" i="5"/>
  <c r="C650" i="5"/>
  <c r="A651" i="5"/>
  <c r="B651" i="5"/>
  <c r="C651" i="5"/>
  <c r="A652" i="5"/>
  <c r="B652" i="5"/>
  <c r="C652" i="5"/>
  <c r="A653" i="5"/>
  <c r="B653" i="5"/>
  <c r="C653" i="5"/>
  <c r="A654" i="5"/>
  <c r="B654" i="5"/>
  <c r="C654" i="5"/>
  <c r="A655" i="5"/>
  <c r="B655" i="5"/>
  <c r="C655" i="5"/>
  <c r="A656" i="5"/>
  <c r="B656" i="5"/>
  <c r="C656" i="5"/>
  <c r="A657" i="5"/>
  <c r="B657" i="5"/>
  <c r="C657" i="5"/>
  <c r="A658" i="5"/>
  <c r="B658" i="5"/>
  <c r="C658" i="5"/>
  <c r="A659" i="5"/>
  <c r="B659" i="5"/>
  <c r="C659" i="5"/>
  <c r="A660" i="5"/>
  <c r="B660" i="5"/>
  <c r="C660" i="5"/>
  <c r="A661" i="5"/>
  <c r="B661" i="5"/>
  <c r="C661" i="5"/>
  <c r="A662" i="5"/>
  <c r="B662" i="5"/>
  <c r="C662" i="5"/>
  <c r="A663" i="5"/>
  <c r="B663" i="5"/>
  <c r="C663" i="5"/>
  <c r="A664" i="5"/>
  <c r="B664" i="5"/>
  <c r="C664" i="5"/>
  <c r="A665" i="5"/>
  <c r="B665" i="5"/>
  <c r="C665" i="5"/>
  <c r="A666" i="5"/>
  <c r="B666" i="5"/>
  <c r="C666" i="5"/>
  <c r="A667" i="5"/>
  <c r="B667" i="5"/>
  <c r="C667" i="5"/>
  <c r="A668" i="5"/>
  <c r="B668" i="5"/>
  <c r="C668" i="5"/>
  <c r="A669" i="5"/>
  <c r="B669" i="5"/>
  <c r="C669" i="5"/>
  <c r="A670" i="5"/>
  <c r="B670" i="5"/>
  <c r="C670" i="5"/>
  <c r="A671" i="5"/>
  <c r="B671" i="5"/>
  <c r="C671" i="5"/>
  <c r="A672" i="5"/>
  <c r="B672" i="5"/>
  <c r="C672" i="5"/>
  <c r="A673" i="5"/>
  <c r="B673" i="5"/>
  <c r="C673" i="5"/>
  <c r="A674" i="5"/>
  <c r="B674" i="5"/>
  <c r="C674" i="5"/>
  <c r="A675" i="5"/>
  <c r="B675" i="5"/>
  <c r="C675" i="5"/>
  <c r="A676" i="5"/>
  <c r="B676" i="5"/>
  <c r="C676" i="5"/>
  <c r="A677" i="5"/>
  <c r="B677" i="5"/>
  <c r="C677" i="5"/>
  <c r="A678" i="5"/>
  <c r="B678" i="5"/>
  <c r="C678" i="5"/>
  <c r="A679" i="5"/>
  <c r="B679" i="5"/>
  <c r="C679" i="5"/>
  <c r="A680" i="5"/>
  <c r="B680" i="5"/>
  <c r="C680" i="5"/>
  <c r="A681" i="5"/>
  <c r="B681" i="5"/>
  <c r="C681" i="5"/>
  <c r="A682" i="5"/>
  <c r="B682" i="5"/>
  <c r="C682" i="5"/>
  <c r="A683" i="5"/>
  <c r="B683" i="5"/>
  <c r="C683" i="5"/>
  <c r="A684" i="5"/>
  <c r="B684" i="5"/>
  <c r="C684" i="5"/>
  <c r="A685" i="5"/>
  <c r="B685" i="5"/>
  <c r="C685" i="5"/>
  <c r="A686" i="5"/>
  <c r="B686" i="5"/>
  <c r="C686" i="5"/>
  <c r="A687" i="5"/>
  <c r="B687" i="5"/>
  <c r="C687" i="5"/>
  <c r="A688" i="5"/>
  <c r="B688" i="5"/>
  <c r="C688" i="5"/>
  <c r="A689" i="5"/>
  <c r="B689" i="5"/>
  <c r="C689" i="5"/>
  <c r="A690" i="5"/>
  <c r="B690" i="5"/>
  <c r="C690" i="5"/>
  <c r="A691" i="5"/>
  <c r="B691" i="5"/>
  <c r="C691" i="5"/>
  <c r="A692" i="5"/>
  <c r="B692" i="5"/>
  <c r="C692" i="5"/>
  <c r="A693" i="5"/>
  <c r="B693" i="5"/>
  <c r="C693" i="5"/>
  <c r="A694" i="5"/>
  <c r="B694" i="5"/>
  <c r="C694" i="5"/>
  <c r="A695" i="5"/>
  <c r="B695" i="5"/>
  <c r="C695" i="5"/>
  <c r="A696" i="5"/>
  <c r="B696" i="5"/>
  <c r="C696" i="5"/>
  <c r="A697" i="5"/>
  <c r="B697" i="5"/>
  <c r="C697" i="5"/>
  <c r="A698" i="5"/>
  <c r="B698" i="5"/>
  <c r="C698" i="5"/>
  <c r="A699" i="5"/>
  <c r="B699" i="5"/>
  <c r="C699" i="5"/>
  <c r="A700" i="5"/>
  <c r="B700" i="5"/>
  <c r="C700" i="5"/>
  <c r="A701" i="5"/>
  <c r="B701" i="5"/>
  <c r="C701" i="5"/>
  <c r="A702" i="5"/>
  <c r="B702" i="5"/>
  <c r="C702" i="5"/>
  <c r="A703" i="5"/>
  <c r="B703" i="5"/>
  <c r="C703" i="5"/>
  <c r="A704" i="5"/>
  <c r="B704" i="5"/>
  <c r="C704" i="5"/>
  <c r="A705" i="5"/>
  <c r="B705" i="5"/>
  <c r="C705" i="5"/>
  <c r="A706" i="5"/>
  <c r="B706" i="5"/>
  <c r="C706" i="5"/>
  <c r="A707" i="5"/>
  <c r="B707" i="5"/>
  <c r="C707" i="5"/>
  <c r="A708" i="5"/>
  <c r="B708" i="5"/>
  <c r="C708" i="5"/>
  <c r="A709" i="5"/>
  <c r="B709" i="5"/>
  <c r="C709" i="5"/>
  <c r="A710" i="5"/>
  <c r="B710" i="5"/>
  <c r="C710" i="5"/>
  <c r="A711" i="5"/>
  <c r="B711" i="5"/>
  <c r="C711" i="5"/>
  <c r="A712" i="5"/>
  <c r="B712" i="5"/>
  <c r="C712" i="5"/>
  <c r="A713" i="5"/>
  <c r="B713" i="5"/>
  <c r="C713" i="5"/>
  <c r="A714" i="5"/>
  <c r="B714" i="5"/>
  <c r="C714" i="5"/>
  <c r="A715" i="5"/>
  <c r="B715" i="5"/>
  <c r="C715" i="5"/>
  <c r="A716" i="5"/>
  <c r="B716" i="5"/>
  <c r="C716" i="5"/>
  <c r="A717" i="5"/>
  <c r="B717" i="5"/>
  <c r="C717" i="5"/>
  <c r="A718" i="5"/>
  <c r="B718" i="5"/>
  <c r="C718" i="5"/>
  <c r="A719" i="5"/>
  <c r="B719" i="5"/>
  <c r="C719" i="5"/>
  <c r="A720" i="5"/>
  <c r="B720" i="5"/>
  <c r="C720" i="5"/>
  <c r="A721" i="5"/>
  <c r="B721" i="5"/>
  <c r="C721" i="5"/>
  <c r="A722" i="5"/>
  <c r="B722" i="5"/>
  <c r="C722" i="5"/>
  <c r="A723" i="5"/>
  <c r="B723" i="5"/>
  <c r="C723" i="5"/>
  <c r="A724" i="5"/>
  <c r="B724" i="5"/>
  <c r="C724" i="5"/>
  <c r="A725" i="5"/>
  <c r="B725" i="5"/>
  <c r="C725" i="5"/>
  <c r="A726" i="5"/>
  <c r="B726" i="5"/>
  <c r="C726" i="5"/>
  <c r="A727" i="5"/>
  <c r="B727" i="5"/>
  <c r="C727" i="5"/>
  <c r="A728" i="5"/>
  <c r="B728" i="5"/>
  <c r="C728" i="5"/>
  <c r="A729" i="5"/>
  <c r="B729" i="5"/>
  <c r="C729" i="5"/>
  <c r="A730" i="5"/>
  <c r="B730" i="5"/>
  <c r="C730" i="5"/>
  <c r="A731" i="5"/>
  <c r="B731" i="5"/>
  <c r="C731" i="5"/>
  <c r="A732" i="5"/>
  <c r="B732" i="5"/>
  <c r="C732" i="5"/>
  <c r="A733" i="5"/>
  <c r="B733" i="5"/>
  <c r="C733" i="5"/>
  <c r="A734" i="5"/>
  <c r="B734" i="5"/>
  <c r="C734" i="5"/>
  <c r="A735" i="5"/>
  <c r="B735" i="5"/>
  <c r="C735" i="5"/>
  <c r="A736" i="5"/>
  <c r="B736" i="5"/>
  <c r="C736" i="5"/>
  <c r="A737" i="5"/>
  <c r="B737" i="5"/>
  <c r="C737" i="5"/>
  <c r="A738" i="5"/>
  <c r="B738" i="5"/>
  <c r="C738" i="5"/>
  <c r="A739" i="5"/>
  <c r="B739" i="5"/>
  <c r="C739" i="5"/>
  <c r="A740" i="5"/>
  <c r="B740" i="5"/>
  <c r="C740" i="5"/>
  <c r="A741" i="5"/>
  <c r="B741" i="5"/>
  <c r="C741" i="5"/>
  <c r="A742" i="5"/>
  <c r="B742" i="5"/>
  <c r="C742" i="5"/>
  <c r="A743" i="5"/>
  <c r="B743" i="5"/>
  <c r="C743" i="5"/>
  <c r="A744" i="5"/>
  <c r="B744" i="5"/>
  <c r="C744" i="5"/>
  <c r="A745" i="5"/>
  <c r="B745" i="5"/>
  <c r="C745" i="5"/>
  <c r="A746" i="5"/>
  <c r="B746" i="5"/>
  <c r="C746" i="5"/>
  <c r="A747" i="5"/>
  <c r="B747" i="5"/>
  <c r="C747" i="5"/>
  <c r="A748" i="5"/>
  <c r="B748" i="5"/>
  <c r="C748" i="5"/>
  <c r="A749" i="5"/>
  <c r="B749" i="5"/>
  <c r="C749" i="5"/>
  <c r="A750" i="5"/>
  <c r="B750" i="5"/>
  <c r="C750" i="5"/>
  <c r="A751" i="5"/>
  <c r="B751" i="5"/>
  <c r="C751" i="5"/>
  <c r="A752" i="5"/>
  <c r="B752" i="5"/>
  <c r="C752" i="5"/>
  <c r="A753" i="5"/>
  <c r="B753" i="5"/>
  <c r="C753" i="5"/>
  <c r="A754" i="5"/>
  <c r="B754" i="5"/>
  <c r="C754" i="5"/>
  <c r="A755" i="5"/>
  <c r="B755" i="5"/>
  <c r="C755" i="5"/>
  <c r="A756" i="5"/>
  <c r="B756" i="5"/>
  <c r="C756" i="5"/>
  <c r="A757" i="5"/>
  <c r="B757" i="5"/>
  <c r="C757" i="5"/>
  <c r="A758" i="5"/>
  <c r="B758" i="5"/>
  <c r="C758" i="5"/>
  <c r="A759" i="5"/>
  <c r="B759" i="5"/>
  <c r="C759" i="5"/>
  <c r="A760" i="5"/>
  <c r="B760" i="5"/>
  <c r="C760" i="5"/>
  <c r="A761" i="5"/>
  <c r="B761" i="5"/>
  <c r="C761" i="5"/>
  <c r="A762" i="5"/>
  <c r="B762" i="5"/>
  <c r="C762" i="5"/>
  <c r="A763" i="5"/>
  <c r="B763" i="5"/>
  <c r="C763" i="5"/>
  <c r="A764" i="5"/>
  <c r="B764" i="5"/>
  <c r="C764" i="5"/>
  <c r="A765" i="5"/>
  <c r="B765" i="5"/>
  <c r="C765" i="5"/>
  <c r="A766" i="5"/>
  <c r="B766" i="5"/>
  <c r="C766" i="5"/>
  <c r="A767" i="5"/>
  <c r="B767" i="5"/>
  <c r="C767" i="5"/>
  <c r="A768" i="5"/>
  <c r="B768" i="5"/>
  <c r="C768" i="5"/>
  <c r="A769" i="5"/>
  <c r="B769" i="5"/>
  <c r="C769" i="5"/>
  <c r="A770" i="5"/>
  <c r="B770" i="5"/>
  <c r="C770" i="5"/>
  <c r="A771" i="5"/>
  <c r="B771" i="5"/>
  <c r="C771" i="5"/>
  <c r="A772" i="5"/>
  <c r="B772" i="5"/>
  <c r="C772" i="5"/>
  <c r="A773" i="5"/>
  <c r="B773" i="5"/>
  <c r="C773" i="5"/>
  <c r="A774" i="5"/>
  <c r="B774" i="5"/>
  <c r="C774" i="5"/>
  <c r="A775" i="5"/>
  <c r="B775" i="5"/>
  <c r="C775" i="5"/>
  <c r="A776" i="5"/>
  <c r="B776" i="5"/>
  <c r="C776" i="5"/>
  <c r="A777" i="5"/>
  <c r="B777" i="5"/>
  <c r="C777" i="5"/>
  <c r="A778" i="5"/>
  <c r="B778" i="5"/>
  <c r="C778" i="5"/>
  <c r="A779" i="5"/>
  <c r="B779" i="5"/>
  <c r="C779" i="5"/>
  <c r="A780" i="5"/>
  <c r="B780" i="5"/>
  <c r="C780" i="5"/>
  <c r="A781" i="5"/>
  <c r="B781" i="5"/>
  <c r="C781" i="5"/>
  <c r="A782" i="5"/>
  <c r="B782" i="5"/>
  <c r="C782" i="5"/>
  <c r="A783" i="5"/>
  <c r="B783" i="5"/>
  <c r="C783" i="5"/>
  <c r="A784" i="5"/>
  <c r="B784" i="5"/>
  <c r="C784" i="5"/>
  <c r="A785" i="5"/>
  <c r="B785" i="5"/>
  <c r="C785" i="5"/>
  <c r="A786" i="5"/>
  <c r="B786" i="5"/>
  <c r="C786" i="5"/>
  <c r="A787" i="5"/>
  <c r="B787" i="5"/>
  <c r="C787" i="5"/>
  <c r="A788" i="5"/>
  <c r="B788" i="5"/>
  <c r="C788" i="5"/>
  <c r="A789" i="5"/>
  <c r="B789" i="5"/>
  <c r="C789" i="5"/>
  <c r="A790" i="5"/>
  <c r="B790" i="5"/>
  <c r="C790" i="5"/>
  <c r="A791" i="5"/>
  <c r="B791" i="5"/>
  <c r="C791" i="5"/>
  <c r="A792" i="5"/>
  <c r="B792" i="5"/>
  <c r="C792" i="5"/>
  <c r="A793" i="5"/>
  <c r="B793" i="5"/>
  <c r="C793" i="5"/>
  <c r="A794" i="5"/>
  <c r="B794" i="5"/>
  <c r="C794" i="5"/>
  <c r="A795" i="5"/>
  <c r="B795" i="5"/>
  <c r="C795" i="5"/>
  <c r="A796" i="5"/>
  <c r="B796" i="5"/>
  <c r="C796" i="5"/>
  <c r="A797" i="5"/>
  <c r="B797" i="5"/>
  <c r="C797" i="5"/>
  <c r="A798" i="5"/>
  <c r="B798" i="5"/>
  <c r="C798" i="5"/>
  <c r="A799" i="5"/>
  <c r="B799" i="5"/>
  <c r="C799" i="5"/>
  <c r="A800" i="5"/>
  <c r="B800" i="5"/>
  <c r="C800" i="5"/>
  <c r="A801" i="5"/>
  <c r="B801" i="5"/>
  <c r="C801" i="5"/>
  <c r="A802" i="5"/>
  <c r="B802" i="5"/>
  <c r="C802" i="5"/>
  <c r="A803" i="5"/>
  <c r="B803" i="5"/>
  <c r="C803" i="5"/>
  <c r="A804" i="5"/>
  <c r="B804" i="5"/>
  <c r="C804" i="5"/>
  <c r="A805" i="5"/>
  <c r="B805" i="5"/>
  <c r="C805" i="5"/>
  <c r="A806" i="5"/>
  <c r="B806" i="5"/>
  <c r="C806" i="5"/>
  <c r="A807" i="5"/>
  <c r="B807" i="5"/>
  <c r="C807" i="5"/>
  <c r="A808" i="5"/>
  <c r="B808" i="5"/>
  <c r="C808" i="5"/>
  <c r="A809" i="5"/>
  <c r="B809" i="5"/>
  <c r="C809" i="5"/>
  <c r="A810" i="5"/>
  <c r="B810" i="5"/>
  <c r="C810" i="5"/>
  <c r="A811" i="5"/>
  <c r="B811" i="5"/>
  <c r="C811" i="5"/>
  <c r="A812" i="5"/>
  <c r="B812" i="5"/>
  <c r="C812" i="5"/>
  <c r="A813" i="5"/>
  <c r="B813" i="5"/>
  <c r="C813" i="5"/>
  <c r="A814" i="5"/>
  <c r="B814" i="5"/>
  <c r="C814" i="5"/>
  <c r="A815" i="5"/>
  <c r="B815" i="5"/>
  <c r="C815" i="5"/>
  <c r="A816" i="5"/>
  <c r="B816" i="5"/>
  <c r="C816" i="5"/>
  <c r="A817" i="5"/>
  <c r="B817" i="5"/>
  <c r="C817" i="5"/>
  <c r="A818" i="5"/>
  <c r="B818" i="5"/>
  <c r="C818" i="5"/>
  <c r="A819" i="5"/>
  <c r="B819" i="5"/>
  <c r="C819" i="5"/>
  <c r="A820" i="5"/>
  <c r="B820" i="5"/>
  <c r="C820" i="5"/>
  <c r="A821" i="5"/>
  <c r="B821" i="5"/>
  <c r="C821" i="5"/>
  <c r="A822" i="5"/>
  <c r="B822" i="5"/>
  <c r="C822" i="5"/>
  <c r="A823" i="5"/>
  <c r="B823" i="5"/>
  <c r="C823" i="5"/>
  <c r="A824" i="5"/>
  <c r="B824" i="5"/>
  <c r="C824" i="5"/>
  <c r="A825" i="5"/>
  <c r="B825" i="5"/>
  <c r="C825" i="5"/>
  <c r="A826" i="5"/>
  <c r="B826" i="5"/>
  <c r="C826" i="5"/>
  <c r="A827" i="5"/>
  <c r="B827" i="5"/>
  <c r="C827" i="5"/>
  <c r="A828" i="5"/>
  <c r="B828" i="5"/>
  <c r="C828" i="5"/>
  <c r="A829" i="5"/>
  <c r="B829" i="5"/>
  <c r="C829" i="5"/>
  <c r="A830" i="5"/>
  <c r="B830" i="5"/>
  <c r="C830" i="5"/>
  <c r="A831" i="5"/>
  <c r="B831" i="5"/>
  <c r="C831" i="5"/>
  <c r="A832" i="5"/>
  <c r="B832" i="5"/>
  <c r="C832" i="5"/>
  <c r="A833" i="5"/>
  <c r="B833" i="5"/>
  <c r="C833" i="5"/>
  <c r="A834" i="5"/>
  <c r="B834" i="5"/>
  <c r="C834" i="5"/>
  <c r="A835" i="5"/>
  <c r="B835" i="5"/>
  <c r="C835" i="5"/>
  <c r="A836" i="5"/>
  <c r="B836" i="5"/>
  <c r="C836" i="5"/>
  <c r="A837" i="5"/>
  <c r="B837" i="5"/>
  <c r="C837" i="5"/>
  <c r="A838" i="5"/>
  <c r="B838" i="5"/>
  <c r="C838" i="5"/>
  <c r="A839" i="5"/>
  <c r="B839" i="5"/>
  <c r="C839" i="5"/>
  <c r="A840" i="5"/>
  <c r="B840" i="5"/>
  <c r="C840" i="5"/>
  <c r="A841" i="5"/>
  <c r="B841" i="5"/>
  <c r="C841" i="5"/>
  <c r="A842" i="5"/>
  <c r="B842" i="5"/>
  <c r="C842" i="5"/>
  <c r="A843" i="5"/>
  <c r="B843" i="5"/>
  <c r="C843" i="5"/>
  <c r="A844" i="5"/>
  <c r="B844" i="5"/>
  <c r="C844" i="5"/>
  <c r="A845" i="5"/>
  <c r="B845" i="5"/>
  <c r="C845" i="5"/>
  <c r="A846" i="5"/>
  <c r="B846" i="5"/>
  <c r="C846" i="5"/>
  <c r="A847" i="5"/>
  <c r="B847" i="5"/>
  <c r="C847" i="5"/>
  <c r="A848" i="5"/>
  <c r="B848" i="5"/>
  <c r="C848" i="5"/>
  <c r="A849" i="5"/>
  <c r="B849" i="5"/>
  <c r="C849" i="5"/>
  <c r="A850" i="5"/>
  <c r="B850" i="5"/>
  <c r="C850" i="5"/>
  <c r="A851" i="5"/>
  <c r="B851" i="5"/>
  <c r="C851" i="5"/>
  <c r="A852" i="5"/>
  <c r="B852" i="5"/>
  <c r="C852" i="5"/>
  <c r="A853" i="5"/>
  <c r="B853" i="5"/>
  <c r="C853" i="5"/>
  <c r="A854" i="5"/>
  <c r="B854" i="5"/>
  <c r="C854" i="5"/>
  <c r="A855" i="5"/>
  <c r="B855" i="5"/>
  <c r="C855" i="5"/>
  <c r="A856" i="5"/>
  <c r="B856" i="5"/>
  <c r="C856" i="5"/>
  <c r="A857" i="5"/>
  <c r="B857" i="5"/>
  <c r="C857" i="5"/>
  <c r="A858" i="5"/>
  <c r="B858" i="5"/>
  <c r="C858" i="5"/>
  <c r="A859" i="5"/>
  <c r="B859" i="5"/>
  <c r="C859" i="5"/>
  <c r="A860" i="5"/>
  <c r="B860" i="5"/>
  <c r="C860" i="5"/>
  <c r="A861" i="5"/>
  <c r="B861" i="5"/>
  <c r="C861" i="5"/>
  <c r="A862" i="5"/>
  <c r="B862" i="5"/>
  <c r="C862" i="5"/>
  <c r="H23" i="46" l="1"/>
  <c r="H24" i="46"/>
  <c r="H24" i="47"/>
  <c r="H23" i="47"/>
  <c r="H24" i="51"/>
  <c r="H23" i="51"/>
  <c r="H23" i="48"/>
  <c r="H24" i="48"/>
  <c r="G23" i="49"/>
  <c r="G24" i="49"/>
  <c r="E20" i="47" l="1"/>
  <c r="G20" i="47"/>
  <c r="F20" i="47"/>
  <c r="G20" i="46"/>
  <c r="E20" i="46"/>
  <c r="F20" i="46"/>
  <c r="G20" i="48"/>
  <c r="F20" i="48"/>
  <c r="E20" i="48"/>
  <c r="F20" i="49"/>
  <c r="H20" i="49"/>
  <c r="G20" i="49"/>
  <c r="L2874" i="5" l="1"/>
  <c r="M2874" i="5" s="1"/>
  <c r="L2792" i="5"/>
  <c r="M2792" i="5" s="1"/>
  <c r="L2835" i="5"/>
  <c r="M2835" i="5" s="1"/>
  <c r="L2866" i="5"/>
  <c r="M2866" i="5" s="1"/>
  <c r="L501" i="5"/>
  <c r="M501" i="5" s="1"/>
  <c r="L2811" i="5"/>
  <c r="M2811" i="5" s="1"/>
  <c r="L385" i="5"/>
  <c r="M385" i="5" s="1"/>
  <c r="L55" i="5"/>
  <c r="M55" i="5" s="1"/>
  <c r="L2747" i="5"/>
  <c r="M2747" i="5" s="1"/>
  <c r="L139" i="5"/>
  <c r="M139" i="5" s="1"/>
  <c r="L494" i="5"/>
  <c r="M494" i="5" s="1"/>
  <c r="L2812" i="5"/>
  <c r="M2812" i="5" s="1"/>
  <c r="L2883" i="5"/>
  <c r="M2883" i="5" s="1"/>
  <c r="L2813" i="5"/>
  <c r="M2813" i="5" s="1"/>
  <c r="L2991" i="5"/>
  <c r="M2991" i="5" s="1"/>
  <c r="L2981" i="5"/>
  <c r="M2981" i="5" s="1"/>
  <c r="L2778" i="5"/>
  <c r="M2778" i="5" s="1"/>
  <c r="L2820" i="5"/>
  <c r="M2820" i="5" s="1"/>
  <c r="L147" i="5"/>
  <c r="M147" i="5" s="1"/>
  <c r="L2836" i="5"/>
  <c r="M2836" i="5" s="1"/>
  <c r="L2779" i="5"/>
  <c r="M2779" i="5" s="1"/>
  <c r="L2927" i="5"/>
  <c r="M2927" i="5" s="1"/>
  <c r="L2842" i="5"/>
  <c r="M2842" i="5" s="1"/>
  <c r="L53" i="5"/>
  <c r="M53" i="5" s="1"/>
  <c r="L2922" i="5"/>
  <c r="M2922" i="5" s="1"/>
  <c r="L2950" i="5"/>
  <c r="M2950" i="5" s="1"/>
  <c r="L33" i="5"/>
  <c r="M33" i="5" s="1"/>
  <c r="L151" i="5"/>
  <c r="M151" i="5" s="1"/>
  <c r="L481" i="5"/>
  <c r="M481" i="5" s="1"/>
  <c r="L2897" i="5"/>
  <c r="M2897" i="5" s="1"/>
  <c r="L305" i="5"/>
  <c r="M305" i="5" s="1"/>
  <c r="L13" i="5"/>
  <c r="M13" i="5" s="1"/>
  <c r="L113" i="5"/>
  <c r="M113" i="5" s="1"/>
  <c r="L2851" i="5"/>
  <c r="M2851" i="5" s="1"/>
  <c r="L2798" i="5"/>
  <c r="M2798" i="5" s="1"/>
  <c r="L2952" i="5"/>
  <c r="M2952" i="5" s="1"/>
  <c r="L278" i="5"/>
  <c r="M278" i="5" s="1"/>
  <c r="L3015" i="5"/>
  <c r="M3015" i="5" s="1"/>
  <c r="L496" i="5"/>
  <c r="M496" i="5" s="1"/>
  <c r="L2793" i="5"/>
  <c r="M2793" i="5" s="1"/>
  <c r="L2749" i="5"/>
  <c r="M2749" i="5" s="1"/>
  <c r="L181" i="5"/>
  <c r="M181" i="5" s="1"/>
  <c r="L2876" i="5"/>
  <c r="M2876" i="5" s="1"/>
  <c r="L2815" i="5"/>
  <c r="M2815" i="5" s="1"/>
  <c r="L2843" i="5"/>
  <c r="M2843" i="5" s="1"/>
  <c r="L138" i="5"/>
  <c r="M138" i="5" s="1"/>
  <c r="L2900" i="5"/>
  <c r="M2900" i="5" s="1"/>
  <c r="L2837" i="5"/>
  <c r="M2837" i="5" s="1"/>
  <c r="L2780" i="5"/>
  <c r="M2780" i="5" s="1"/>
  <c r="L2879" i="5"/>
  <c r="M2879" i="5" s="1"/>
  <c r="L2893" i="5"/>
  <c r="M2893" i="5" s="1"/>
  <c r="L2971" i="5"/>
  <c r="M2971" i="5" s="1"/>
  <c r="L2752" i="5"/>
  <c r="M2752" i="5" s="1"/>
  <c r="L2884" i="5"/>
  <c r="M2884" i="5" s="1"/>
  <c r="L2767" i="5"/>
  <c r="M2767" i="5" s="1"/>
  <c r="L368" i="5"/>
  <c r="M368" i="5" s="1"/>
  <c r="L222" i="5"/>
  <c r="M222" i="5" s="1"/>
  <c r="L2801" i="5"/>
  <c r="M2801" i="5" s="1"/>
  <c r="L2753" i="5"/>
  <c r="M2753" i="5" s="1"/>
  <c r="L2756" i="5"/>
  <c r="M2756" i="5" s="1"/>
  <c r="L445" i="5"/>
  <c r="M445" i="5" s="1"/>
  <c r="L102" i="5"/>
  <c r="M102" i="5" s="1"/>
  <c r="L2741" i="5"/>
  <c r="M2741" i="5" s="1"/>
  <c r="L2743" i="5"/>
  <c r="M2743" i="5" s="1"/>
  <c r="L2757" i="5"/>
  <c r="M2757" i="5" s="1"/>
  <c r="L2894" i="5"/>
  <c r="M2894" i="5" s="1"/>
  <c r="L2794" i="5"/>
  <c r="M2794" i="5" s="1"/>
  <c r="L2816" i="5"/>
  <c r="M2816" i="5" s="1"/>
  <c r="L2873" i="5"/>
  <c r="M2873" i="5" s="1"/>
  <c r="L2768" i="5"/>
  <c r="M2768" i="5" s="1"/>
  <c r="L73" i="5"/>
  <c r="M73" i="5" s="1"/>
  <c r="L7" i="5"/>
  <c r="M7" i="5" s="1"/>
  <c r="L2795" i="5"/>
  <c r="M2795" i="5" s="1"/>
  <c r="L175" i="5"/>
  <c r="M175" i="5" s="1"/>
  <c r="L12" i="5"/>
  <c r="M12" i="5" s="1"/>
  <c r="L2880" i="5"/>
  <c r="M2880" i="5" s="1"/>
  <c r="L137" i="5"/>
  <c r="M137" i="5" s="1"/>
  <c r="L221" i="5"/>
  <c r="M221" i="5" s="1"/>
  <c r="L2936" i="5"/>
  <c r="M2936" i="5" s="1"/>
  <c r="L58" i="5"/>
  <c r="M58" i="5" s="1"/>
  <c r="L2764" i="5"/>
  <c r="M2764" i="5" s="1"/>
  <c r="L201" i="5"/>
  <c r="M201" i="5" s="1"/>
  <c r="L491" i="5"/>
  <c r="M491" i="5" s="1"/>
  <c r="L217" i="5"/>
  <c r="M217" i="5" s="1"/>
  <c r="L2803" i="5"/>
  <c r="M2803" i="5" s="1"/>
  <c r="L2765" i="5"/>
  <c r="M2765" i="5" s="1"/>
  <c r="L2748" i="5"/>
  <c r="M2748" i="5" s="1"/>
  <c r="L502" i="5"/>
  <c r="M502" i="5" s="1"/>
  <c r="L2781" i="5"/>
  <c r="M2781" i="5" s="1"/>
  <c r="L2796" i="5"/>
  <c r="M2796" i="5" s="1"/>
  <c r="L2766" i="5"/>
  <c r="M2766" i="5" s="1"/>
  <c r="L2830" i="5"/>
  <c r="M2830" i="5" s="1"/>
  <c r="L2785" i="5"/>
  <c r="M2785" i="5" s="1"/>
  <c r="L2844" i="5"/>
  <c r="M2844" i="5" s="1"/>
  <c r="L154" i="5"/>
  <c r="M154" i="5" s="1"/>
  <c r="L2849" i="5"/>
  <c r="M2849" i="5" s="1"/>
  <c r="L112" i="5"/>
  <c r="M112" i="5" s="1"/>
  <c r="L439" i="5"/>
  <c r="M439" i="5" s="1"/>
  <c r="L2769" i="5"/>
  <c r="M2769" i="5" s="1"/>
  <c r="L2817" i="5"/>
  <c r="M2817" i="5" s="1"/>
  <c r="L499" i="5"/>
  <c r="M499" i="5" s="1"/>
  <c r="L84" i="5"/>
  <c r="M84" i="5" s="1"/>
  <c r="L2786" i="5"/>
  <c r="M2786" i="5" s="1"/>
  <c r="L2797" i="5"/>
  <c r="M2797" i="5" s="1"/>
  <c r="L433" i="5"/>
  <c r="M433" i="5" s="1"/>
  <c r="L351" i="5"/>
  <c r="M351" i="5" s="1"/>
  <c r="L319" i="5"/>
  <c r="M319" i="5" s="1"/>
  <c r="L2845" i="5"/>
  <c r="M2845" i="5" s="1"/>
  <c r="L2901" i="5"/>
  <c r="M2901" i="5" s="1"/>
  <c r="L2852" i="5"/>
  <c r="M2852" i="5" s="1"/>
  <c r="L449" i="5"/>
  <c r="M449" i="5" s="1"/>
  <c r="L15" i="5"/>
  <c r="M15" i="5" s="1"/>
  <c r="L2805" i="5"/>
  <c r="M2805" i="5" s="1"/>
  <c r="L2915" i="5"/>
  <c r="M2915" i="5" s="1"/>
  <c r="L255" i="5"/>
  <c r="M255" i="5" s="1"/>
  <c r="L2770" i="5"/>
  <c r="M2770" i="5" s="1"/>
  <c r="L2760" i="5"/>
  <c r="M2760" i="5" s="1"/>
  <c r="L2788" i="5"/>
  <c r="M2788" i="5" s="1"/>
  <c r="L2754" i="5"/>
  <c r="M2754" i="5" s="1"/>
  <c r="L2831" i="5"/>
  <c r="M2831" i="5" s="1"/>
  <c r="L2846" i="5"/>
  <c r="M2846" i="5" s="1"/>
  <c r="L485" i="5"/>
  <c r="M485" i="5" s="1"/>
  <c r="L2821" i="5"/>
  <c r="M2821" i="5" s="1"/>
  <c r="L2761" i="5"/>
  <c r="M2761" i="5" s="1"/>
  <c r="L178" i="5"/>
  <c r="M178" i="5" s="1"/>
  <c r="L2806" i="5"/>
  <c r="M2806" i="5" s="1"/>
  <c r="L9" i="5"/>
  <c r="M9" i="5" s="1"/>
  <c r="L324" i="5"/>
  <c r="M324" i="5" s="1"/>
  <c r="L367" i="5"/>
  <c r="M367" i="5" s="1"/>
  <c r="L2838" i="5"/>
  <c r="M2838" i="5" s="1"/>
  <c r="L162" i="5"/>
  <c r="M162" i="5" s="1"/>
  <c r="L2902" i="5"/>
  <c r="M2902" i="5" s="1"/>
  <c r="L2861" i="5"/>
  <c r="M2861" i="5" s="1"/>
  <c r="L2928" i="5"/>
  <c r="M2928" i="5" s="1"/>
  <c r="L2929" i="5"/>
  <c r="M2929" i="5" s="1"/>
  <c r="L2993" i="5"/>
  <c r="M2993" i="5" s="1"/>
  <c r="L59" i="5"/>
  <c r="M59" i="5" s="1"/>
  <c r="L115" i="5"/>
  <c r="M115" i="5" s="1"/>
  <c r="L2762" i="5"/>
  <c r="M2762" i="5" s="1"/>
  <c r="L2986" i="5"/>
  <c r="M2986" i="5" s="1"/>
  <c r="L2789" i="5"/>
  <c r="M2789" i="5" s="1"/>
  <c r="L2833" i="5"/>
  <c r="M2833" i="5" s="1"/>
  <c r="L119" i="5"/>
  <c r="M119" i="5" s="1"/>
  <c r="L440" i="5"/>
  <c r="M440" i="5" s="1"/>
  <c r="L26" i="5"/>
  <c r="M26" i="5" s="1"/>
  <c r="L3000" i="5"/>
  <c r="M3000" i="5" s="1"/>
  <c r="L2746" i="5"/>
  <c r="M2746" i="5" s="1"/>
  <c r="L470" i="5"/>
  <c r="M470" i="5" s="1"/>
  <c r="L207" i="5"/>
  <c r="M207" i="5" s="1"/>
  <c r="L263" i="5"/>
  <c r="M263" i="5" s="1"/>
  <c r="L399" i="5"/>
  <c r="M399" i="5" s="1"/>
  <c r="L2736" i="5"/>
  <c r="M2736" i="5" s="1"/>
  <c r="L2943" i="5"/>
  <c r="M2943" i="5" s="1"/>
  <c r="L389" i="5"/>
  <c r="M389" i="5" s="1"/>
  <c r="L2740" i="5"/>
  <c r="M2740" i="5" s="1"/>
  <c r="L2962" i="5"/>
  <c r="M2962" i="5" s="1"/>
  <c r="L231" i="5"/>
  <c r="M231" i="5" s="1"/>
  <c r="L46" i="5"/>
  <c r="M46" i="5" s="1"/>
  <c r="L2910" i="5"/>
  <c r="M2910" i="5" s="1"/>
  <c r="L2790" i="5"/>
  <c r="M2790" i="5" s="1"/>
  <c r="L27" i="5"/>
  <c r="M27" i="5" s="1"/>
  <c r="L4" i="5"/>
  <c r="M4" i="5" s="1"/>
  <c r="L10" i="5"/>
  <c r="M10" i="5" s="1"/>
  <c r="L2853" i="5"/>
  <c r="M2853" i="5" s="1"/>
  <c r="L2895" i="5"/>
  <c r="M2895" i="5" s="1"/>
  <c r="L2822" i="5"/>
  <c r="M2822" i="5" s="1"/>
  <c r="L2903" i="5"/>
  <c r="M2903" i="5" s="1"/>
  <c r="L2799" i="5"/>
  <c r="M2799" i="5" s="1"/>
  <c r="L2823" i="5"/>
  <c r="M2823" i="5" s="1"/>
  <c r="L2963" i="5"/>
  <c r="M2963" i="5" s="1"/>
  <c r="L523" i="5"/>
  <c r="M523" i="5" s="1"/>
  <c r="L454" i="5"/>
  <c r="M454" i="5" s="1"/>
  <c r="L455" i="5"/>
  <c r="M455" i="5" s="1"/>
  <c r="L2989" i="5"/>
  <c r="M2989" i="5" s="1"/>
  <c r="L131" i="5"/>
  <c r="M131" i="5" s="1"/>
  <c r="L241" i="5"/>
  <c r="M241" i="5" s="1"/>
  <c r="L69" i="5"/>
  <c r="M69" i="5" s="1"/>
  <c r="L509" i="5"/>
  <c r="M509" i="5" s="1"/>
  <c r="L360" i="5"/>
  <c r="M360" i="5" s="1"/>
  <c r="L418" i="5"/>
  <c r="M418" i="5" s="1"/>
  <c r="L325" i="5"/>
  <c r="M325" i="5" s="1"/>
  <c r="L456" i="5"/>
  <c r="M456" i="5" s="1"/>
  <c r="L394" i="5"/>
  <c r="M394" i="5" s="1"/>
  <c r="L498" i="5"/>
  <c r="M498" i="5" s="1"/>
  <c r="L29" i="5"/>
  <c r="M29" i="5" s="1"/>
  <c r="L75" i="5"/>
  <c r="M75" i="5" s="1"/>
  <c r="L520" i="5"/>
  <c r="M520" i="5" s="1"/>
  <c r="L2862" i="5"/>
  <c r="M2862" i="5" s="1"/>
  <c r="L477" i="5"/>
  <c r="M477" i="5" s="1"/>
  <c r="L2847" i="5"/>
  <c r="M2847" i="5" s="1"/>
  <c r="L2960" i="5"/>
  <c r="M2960" i="5" s="1"/>
  <c r="L333" i="5"/>
  <c r="M333" i="5" s="1"/>
  <c r="L179" i="5"/>
  <c r="M179" i="5" s="1"/>
  <c r="L370" i="5"/>
  <c r="M370" i="5" s="1"/>
  <c r="L432" i="5"/>
  <c r="M432" i="5" s="1"/>
  <c r="L525" i="5"/>
  <c r="M525" i="5" s="1"/>
  <c r="L527" i="5"/>
  <c r="M527" i="5" s="1"/>
  <c r="L316" i="5"/>
  <c r="M316" i="5" s="1"/>
  <c r="L267" i="5"/>
  <c r="M267" i="5" s="1"/>
  <c r="L457" i="5"/>
  <c r="M457" i="5" s="1"/>
  <c r="L366" i="5"/>
  <c r="M366" i="5" s="1"/>
  <c r="L197" i="5"/>
  <c r="M197" i="5" s="1"/>
  <c r="L275" i="5"/>
  <c r="M275" i="5" s="1"/>
  <c r="L95" i="5"/>
  <c r="M95" i="5" s="1"/>
  <c r="L156" i="5"/>
  <c r="M156" i="5" s="1"/>
  <c r="L57" i="5"/>
  <c r="M57" i="5" s="1"/>
  <c r="L521" i="5"/>
  <c r="M521" i="5" s="1"/>
  <c r="L2987" i="5"/>
  <c r="M2987" i="5" s="1"/>
  <c r="L177" i="5"/>
  <c r="M177" i="5" s="1"/>
  <c r="L60" i="5"/>
  <c r="M60" i="5" s="1"/>
  <c r="L186" i="5"/>
  <c r="M186" i="5" s="1"/>
  <c r="L524" i="5"/>
  <c r="M524" i="5" s="1"/>
  <c r="L490" i="5"/>
  <c r="M490" i="5" s="1"/>
  <c r="L132" i="5"/>
  <c r="M132" i="5" s="1"/>
  <c r="L254" i="5"/>
  <c r="M254" i="5" s="1"/>
  <c r="L172" i="5"/>
  <c r="M172" i="5" s="1"/>
  <c r="L2944" i="5"/>
  <c r="M2944" i="5" s="1"/>
  <c r="L161" i="5"/>
  <c r="M161" i="5" s="1"/>
  <c r="L47" i="5"/>
  <c r="M47" i="5" s="1"/>
  <c r="L202" i="5"/>
  <c r="M202" i="5" s="1"/>
  <c r="L173" i="5"/>
  <c r="M173" i="5" s="1"/>
  <c r="L208" i="5"/>
  <c r="M208" i="5" s="1"/>
  <c r="L428" i="5"/>
  <c r="M428" i="5" s="1"/>
  <c r="L2983" i="5"/>
  <c r="M2983" i="5" s="1"/>
  <c r="L70" i="5"/>
  <c r="M70" i="5" s="1"/>
  <c r="L479" i="5"/>
  <c r="M479" i="5" s="1"/>
  <c r="L463" i="5"/>
  <c r="M463" i="5" s="1"/>
  <c r="L307" i="5"/>
  <c r="M307" i="5" s="1"/>
  <c r="L326" i="5"/>
  <c r="M326" i="5" s="1"/>
  <c r="L176" i="5"/>
  <c r="M176" i="5" s="1"/>
  <c r="L2953" i="5"/>
  <c r="M2953" i="5" s="1"/>
  <c r="L288" i="5"/>
  <c r="M288" i="5" s="1"/>
  <c r="L443" i="5"/>
  <c r="M443" i="5" s="1"/>
  <c r="L297" i="5"/>
  <c r="M297" i="5" s="1"/>
  <c r="L2938" i="5"/>
  <c r="M2938" i="5" s="1"/>
  <c r="L414" i="5"/>
  <c r="M414" i="5" s="1"/>
  <c r="L2730" i="5"/>
  <c r="M2730" i="5" s="1"/>
  <c r="L2997" i="5"/>
  <c r="M2997" i="5" s="1"/>
  <c r="L117" i="5"/>
  <c r="M117" i="5" s="1"/>
  <c r="L379" i="5"/>
  <c r="M379" i="5" s="1"/>
  <c r="L2974" i="5"/>
  <c r="M2974" i="5" s="1"/>
  <c r="L2872" i="5"/>
  <c r="M2872" i="5" s="1"/>
  <c r="L2935" i="5"/>
  <c r="M2935" i="5" s="1"/>
  <c r="L65" i="5"/>
  <c r="M65" i="5" s="1"/>
  <c r="L405" i="5"/>
  <c r="M405" i="5" s="1"/>
  <c r="L227" i="5"/>
  <c r="M227" i="5" s="1"/>
  <c r="L363" i="5"/>
  <c r="M363" i="5" s="1"/>
  <c r="L270" i="5"/>
  <c r="M270" i="5" s="1"/>
  <c r="L61" i="5"/>
  <c r="M61" i="5" s="1"/>
  <c r="L341" i="5"/>
  <c r="M341" i="5" s="1"/>
  <c r="L240" i="5"/>
  <c r="M240" i="5" s="1"/>
  <c r="L373" i="5"/>
  <c r="M373" i="5" s="1"/>
  <c r="L338" i="5"/>
  <c r="M338" i="5" s="1"/>
  <c r="L266" i="5"/>
  <c r="M266" i="5" s="1"/>
  <c r="L30" i="5"/>
  <c r="M30" i="5" s="1"/>
  <c r="L2892" i="5"/>
  <c r="M2892" i="5" s="1"/>
  <c r="L303" i="5"/>
  <c r="M303" i="5" s="1"/>
  <c r="L248" i="5"/>
  <c r="M248" i="5" s="1"/>
  <c r="L3002" i="5"/>
  <c r="M3002" i="5" s="1"/>
  <c r="L2978" i="5"/>
  <c r="M2978" i="5" s="1"/>
  <c r="L249" i="5"/>
  <c r="M249" i="5" s="1"/>
  <c r="L313" i="5"/>
  <c r="M313" i="5" s="1"/>
  <c r="L2946" i="5"/>
  <c r="M2946" i="5" s="1"/>
  <c r="L81" i="5"/>
  <c r="M81" i="5" s="1"/>
  <c r="L133" i="5"/>
  <c r="M133" i="5" s="1"/>
  <c r="L3006" i="5"/>
  <c r="M3006" i="5" s="1"/>
  <c r="L82" i="5"/>
  <c r="M82" i="5" s="1"/>
  <c r="L2875" i="5"/>
  <c r="M2875" i="5" s="1"/>
  <c r="L2854" i="5"/>
  <c r="M2854" i="5" s="1"/>
  <c r="L487" i="5"/>
  <c r="M487" i="5" s="1"/>
  <c r="L37" i="5"/>
  <c r="M37" i="5" s="1"/>
  <c r="L252" i="5"/>
  <c r="M252" i="5" s="1"/>
  <c r="L71" i="5"/>
  <c r="M71" i="5" s="1"/>
  <c r="L18" i="5"/>
  <c r="M18" i="5" s="1"/>
  <c r="L134" i="5"/>
  <c r="M134" i="5" s="1"/>
  <c r="L334" i="5"/>
  <c r="M334" i="5" s="1"/>
  <c r="L48" i="5"/>
  <c r="M48" i="5" s="1"/>
  <c r="L2975" i="5"/>
  <c r="M2975" i="5" s="1"/>
  <c r="L2882" i="5"/>
  <c r="M2882" i="5" s="1"/>
  <c r="L3" i="5"/>
  <c r="M3" i="5" s="1"/>
  <c r="L306" i="5"/>
  <c r="M306" i="5" s="1"/>
  <c r="L142" i="5"/>
  <c r="M142" i="5" s="1"/>
  <c r="L2998" i="5"/>
  <c r="M2998" i="5" s="1"/>
  <c r="L83" i="5"/>
  <c r="M83" i="5" s="1"/>
  <c r="L120" i="5"/>
  <c r="M120" i="5" s="1"/>
  <c r="L135" i="5"/>
  <c r="M135" i="5" s="1"/>
  <c r="L2907" i="5"/>
  <c r="M2907" i="5" s="1"/>
  <c r="L5" i="5"/>
  <c r="M5" i="5" s="1"/>
  <c r="L272" i="5"/>
  <c r="M272" i="5" s="1"/>
  <c r="L2926" i="5"/>
  <c r="M2926" i="5" s="1"/>
  <c r="L41" i="5"/>
  <c r="M41" i="5" s="1"/>
  <c r="L232" i="5"/>
  <c r="M232" i="5" s="1"/>
  <c r="L38" i="5"/>
  <c r="M38" i="5" s="1"/>
  <c r="L3007" i="5"/>
  <c r="M3007" i="5" s="1"/>
  <c r="L93" i="5"/>
  <c r="M93" i="5" s="1"/>
  <c r="L11" i="5"/>
  <c r="M11" i="5" s="1"/>
  <c r="L2992" i="5"/>
  <c r="M2992" i="5" s="1"/>
  <c r="L372" i="5"/>
  <c r="M372" i="5" s="1"/>
  <c r="L2727" i="5"/>
  <c r="M2727" i="5" s="1"/>
  <c r="L2750" i="5"/>
  <c r="M2750" i="5" s="1"/>
  <c r="L185" i="5"/>
  <c r="M185" i="5" s="1"/>
  <c r="L2916" i="5"/>
  <c r="M2916" i="5" s="1"/>
  <c r="L531" i="5"/>
  <c r="M531" i="5" s="1"/>
  <c r="L2917" i="5"/>
  <c r="M2917" i="5" s="1"/>
  <c r="L2934" i="5"/>
  <c r="M2934" i="5" s="1"/>
  <c r="L245" i="5"/>
  <c r="M245" i="5" s="1"/>
  <c r="L85" i="5"/>
  <c r="M85" i="5" s="1"/>
  <c r="L220" i="5"/>
  <c r="M220" i="5" s="1"/>
  <c r="L2977" i="5"/>
  <c r="M2977" i="5" s="1"/>
  <c r="L2966" i="5"/>
  <c r="M2966" i="5" s="1"/>
  <c r="L2878" i="5"/>
  <c r="M2878" i="5" s="1"/>
  <c r="L2809" i="5"/>
  <c r="M2809" i="5" s="1"/>
  <c r="L472" i="5"/>
  <c r="M472" i="5" s="1"/>
  <c r="L289" i="5"/>
  <c r="M289" i="5" s="1"/>
  <c r="L459" i="5"/>
  <c r="M459" i="5" s="1"/>
  <c r="L2814" i="5"/>
  <c r="M2814" i="5" s="1"/>
  <c r="L358" i="5"/>
  <c r="M358" i="5" s="1"/>
  <c r="L2807" i="5"/>
  <c r="M2807" i="5" s="1"/>
  <c r="L2855" i="5"/>
  <c r="M2855" i="5" s="1"/>
  <c r="L2734" i="5"/>
  <c r="M2734" i="5" s="1"/>
  <c r="L3014" i="5"/>
  <c r="M3014" i="5" s="1"/>
  <c r="L469" i="5"/>
  <c r="M469" i="5" s="1"/>
  <c r="L410" i="5"/>
  <c r="M410" i="5" s="1"/>
  <c r="L2980" i="5"/>
  <c r="M2980" i="5" s="1"/>
  <c r="L332" i="5"/>
  <c r="M332" i="5" s="1"/>
  <c r="L19" i="5"/>
  <c r="M19" i="5" s="1"/>
  <c r="L234" i="5"/>
  <c r="M234" i="5" s="1"/>
  <c r="L2898" i="5"/>
  <c r="M2898" i="5" s="1"/>
  <c r="L203" i="5"/>
  <c r="M203" i="5" s="1"/>
  <c r="L204" i="5"/>
  <c r="M204" i="5" s="1"/>
  <c r="L174" i="5"/>
  <c r="M174" i="5" s="1"/>
  <c r="L359" i="5"/>
  <c r="M359" i="5" s="1"/>
  <c r="L35" i="5"/>
  <c r="M35" i="5" s="1"/>
  <c r="L2763" i="5"/>
  <c r="M2763" i="5" s="1"/>
  <c r="L98" i="5"/>
  <c r="M98" i="5" s="1"/>
  <c r="L497" i="5"/>
  <c r="M497" i="5" s="1"/>
  <c r="L382" i="5"/>
  <c r="M382" i="5" s="1"/>
  <c r="L2899" i="5"/>
  <c r="M2899" i="5" s="1"/>
  <c r="L510" i="5"/>
  <c r="M510" i="5" s="1"/>
  <c r="L2920" i="5"/>
  <c r="M2920" i="5" s="1"/>
  <c r="L2751" i="5"/>
  <c r="M2751" i="5" s="1"/>
  <c r="L190" i="5"/>
  <c r="M190" i="5" s="1"/>
  <c r="L500" i="5"/>
  <c r="M500" i="5" s="1"/>
  <c r="L2923" i="5"/>
  <c r="M2923" i="5" s="1"/>
  <c r="L2940" i="5"/>
  <c r="M2940" i="5" s="1"/>
  <c r="L2887" i="5"/>
  <c r="M2887" i="5" s="1"/>
  <c r="L212" i="5"/>
  <c r="M212" i="5" s="1"/>
  <c r="L51" i="5"/>
  <c r="M51" i="5" s="1"/>
  <c r="L318" i="5"/>
  <c r="M318" i="5" s="1"/>
  <c r="L349" i="5"/>
  <c r="M349" i="5" s="1"/>
  <c r="L271" i="5"/>
  <c r="M271" i="5" s="1"/>
  <c r="L182" i="5"/>
  <c r="M182" i="5" s="1"/>
  <c r="L160" i="5"/>
  <c r="M160" i="5" s="1"/>
  <c r="L2941" i="5"/>
  <c r="M2941" i="5" s="1"/>
  <c r="L291" i="5"/>
  <c r="M291" i="5" s="1"/>
  <c r="L243" i="5"/>
  <c r="M243" i="5" s="1"/>
  <c r="L3004" i="5"/>
  <c r="M3004" i="5" s="1"/>
  <c r="L114" i="5"/>
  <c r="M114" i="5" s="1"/>
  <c r="L350" i="5"/>
  <c r="M350" i="5" s="1"/>
  <c r="L2999" i="5"/>
  <c r="M2999" i="5" s="1"/>
  <c r="L129" i="5"/>
  <c r="M129" i="5" s="1"/>
  <c r="L87" i="5"/>
  <c r="M87" i="5" s="1"/>
  <c r="L2856" i="5"/>
  <c r="M2856" i="5" s="1"/>
  <c r="L215" i="5"/>
  <c r="M215" i="5" s="1"/>
  <c r="L88" i="5"/>
  <c r="M88" i="5" s="1"/>
  <c r="L187" i="5"/>
  <c r="M187" i="5" s="1"/>
  <c r="L277" i="5"/>
  <c r="M277" i="5" s="1"/>
  <c r="L2804" i="5"/>
  <c r="M2804" i="5" s="1"/>
  <c r="L322" i="5"/>
  <c r="M322" i="5" s="1"/>
  <c r="L259" i="5"/>
  <c r="M259" i="5" s="1"/>
  <c r="L91" i="5"/>
  <c r="M91" i="5" s="1"/>
  <c r="L211" i="5"/>
  <c r="M211" i="5" s="1"/>
  <c r="L281" i="5"/>
  <c r="M281" i="5" s="1"/>
  <c r="L165" i="5"/>
  <c r="M165" i="5" s="1"/>
  <c r="L488" i="5"/>
  <c r="M488" i="5" s="1"/>
  <c r="L111" i="5"/>
  <c r="M111" i="5" s="1"/>
  <c r="L191" i="5"/>
  <c r="M191" i="5" s="1"/>
  <c r="L2818" i="5"/>
  <c r="M2818" i="5" s="1"/>
  <c r="L40" i="5"/>
  <c r="M40" i="5" s="1"/>
  <c r="L244" i="5"/>
  <c r="M244" i="5" s="1"/>
  <c r="L537" i="5"/>
  <c r="M537" i="5" s="1"/>
  <c r="L166" i="5"/>
  <c r="M166" i="5" s="1"/>
  <c r="L290" i="5"/>
  <c r="M290" i="5" s="1"/>
  <c r="L2961" i="5"/>
  <c r="M2961" i="5" s="1"/>
  <c r="L2834" i="5"/>
  <c r="M2834" i="5" s="1"/>
  <c r="L2738" i="5"/>
  <c r="M2738" i="5" s="1"/>
  <c r="L273" i="5"/>
  <c r="M273" i="5" s="1"/>
  <c r="L345" i="5"/>
  <c r="M345" i="5" s="1"/>
  <c r="L213" i="5"/>
  <c r="M213" i="5" s="1"/>
  <c r="L2735" i="5"/>
  <c r="M2735" i="5" s="1"/>
  <c r="L285" i="5"/>
  <c r="M285" i="5" s="1"/>
  <c r="L506" i="5"/>
  <c r="M506" i="5" s="1"/>
  <c r="L77" i="5"/>
  <c r="M77" i="5" s="1"/>
  <c r="L2857" i="5"/>
  <c r="M2857" i="5" s="1"/>
  <c r="L250" i="5"/>
  <c r="M250" i="5" s="1"/>
  <c r="L52" i="5"/>
  <c r="M52" i="5" s="1"/>
  <c r="L478" i="5"/>
  <c r="M478" i="5" s="1"/>
  <c r="L2890" i="5"/>
  <c r="M2890" i="5" s="1"/>
  <c r="L2908" i="5"/>
  <c r="M2908" i="5" s="1"/>
  <c r="L216" i="5"/>
  <c r="M216" i="5" s="1"/>
  <c r="L2859" i="5"/>
  <c r="M2859" i="5" s="1"/>
  <c r="L86" i="5"/>
  <c r="M86" i="5" s="1"/>
  <c r="L484" i="5"/>
  <c r="M484" i="5" s="1"/>
  <c r="L3012" i="5"/>
  <c r="M3012" i="5" s="1"/>
  <c r="L2827" i="5"/>
  <c r="M2827" i="5" s="1"/>
  <c r="L295" i="5"/>
  <c r="M295" i="5" s="1"/>
  <c r="L2877" i="5"/>
  <c r="M2877" i="5" s="1"/>
  <c r="L62" i="5"/>
  <c r="M62" i="5" s="1"/>
  <c r="L2976" i="5"/>
  <c r="M2976" i="5" s="1"/>
  <c r="L74" i="5"/>
  <c r="M74" i="5" s="1"/>
  <c r="L2932" i="5"/>
  <c r="M2932" i="5" s="1"/>
  <c r="L121" i="5"/>
  <c r="M121" i="5" s="1"/>
  <c r="L2888" i="5"/>
  <c r="M2888" i="5" s="1"/>
  <c r="L122" i="5"/>
  <c r="M122" i="5" s="1"/>
  <c r="L467" i="5"/>
  <c r="M467" i="5" s="1"/>
  <c r="L2864" i="5"/>
  <c r="M2864" i="5" s="1"/>
  <c r="L123" i="5"/>
  <c r="M123" i="5" s="1"/>
  <c r="L279" i="5"/>
  <c r="M279" i="5" s="1"/>
  <c r="L2982" i="5"/>
  <c r="M2982" i="5" s="1"/>
  <c r="L2871" i="5"/>
  <c r="M2871" i="5" s="1"/>
  <c r="L118" i="5"/>
  <c r="M118" i="5" s="1"/>
  <c r="L104" i="5"/>
  <c r="M104" i="5" s="1"/>
  <c r="L152" i="5"/>
  <c r="M152" i="5" s="1"/>
  <c r="L188" i="5"/>
  <c r="M188" i="5" s="1"/>
  <c r="L286" i="5"/>
  <c r="M286" i="5" s="1"/>
  <c r="L2906" i="5"/>
  <c r="M2906" i="5" s="1"/>
  <c r="L434" i="5"/>
  <c r="M434" i="5" s="1"/>
  <c r="L526" i="5"/>
  <c r="M526" i="5" s="1"/>
  <c r="L2919" i="5"/>
  <c r="M2919" i="5" s="1"/>
  <c r="L2732" i="5"/>
  <c r="M2732" i="5" s="1"/>
  <c r="L257" i="5"/>
  <c r="M257" i="5" s="1"/>
  <c r="L189" i="5"/>
  <c r="M189" i="5" s="1"/>
  <c r="L2772" i="5"/>
  <c r="M2772" i="5" s="1"/>
  <c r="L468" i="5"/>
  <c r="M468" i="5" s="1"/>
  <c r="L442" i="5"/>
  <c r="M442" i="5" s="1"/>
  <c r="L218" i="5"/>
  <c r="M218" i="5" s="1"/>
  <c r="L2840" i="5"/>
  <c r="M2840" i="5" s="1"/>
  <c r="L356" i="5"/>
  <c r="M356" i="5" s="1"/>
  <c r="L2889" i="5"/>
  <c r="M2889" i="5" s="1"/>
  <c r="L264" i="5"/>
  <c r="M264" i="5" s="1"/>
  <c r="L2828" i="5"/>
  <c r="M2828" i="5" s="1"/>
  <c r="L34" i="5"/>
  <c r="M34" i="5" s="1"/>
  <c r="L124" i="5"/>
  <c r="M124" i="5" s="1"/>
  <c r="L3008" i="5"/>
  <c r="M3008" i="5" s="1"/>
  <c r="L292" i="5"/>
  <c r="M292" i="5" s="1"/>
  <c r="L287" i="5"/>
  <c r="M287" i="5" s="1"/>
  <c r="L14" i="5"/>
  <c r="M14" i="5" s="1"/>
  <c r="L140" i="5"/>
  <c r="M140" i="5" s="1"/>
  <c r="L219" i="5"/>
  <c r="M219" i="5" s="1"/>
  <c r="L435" i="5"/>
  <c r="M435" i="5" s="1"/>
  <c r="L343" i="5"/>
  <c r="M343" i="5" s="1"/>
  <c r="L448" i="5"/>
  <c r="M448" i="5" s="1"/>
  <c r="L412" i="5"/>
  <c r="M412" i="5" s="1"/>
  <c r="L199" i="5"/>
  <c r="M199" i="5" s="1"/>
  <c r="L2930" i="5"/>
  <c r="M2930" i="5" s="1"/>
  <c r="L163" i="5"/>
  <c r="M163" i="5" s="1"/>
  <c r="L381" i="5"/>
  <c r="M381" i="5" s="1"/>
  <c r="L429" i="5"/>
  <c r="M429" i="5" s="1"/>
  <c r="L522" i="5"/>
  <c r="M522" i="5" s="1"/>
  <c r="L471" i="5"/>
  <c r="M471" i="5" s="1"/>
  <c r="L400" i="5"/>
  <c r="M400" i="5" s="1"/>
  <c r="L353" i="5"/>
  <c r="M353" i="5" s="1"/>
  <c r="L507" i="5"/>
  <c r="M507" i="5" s="1"/>
  <c r="L2933" i="5"/>
  <c r="M2933" i="5" s="1"/>
  <c r="L436" i="5"/>
  <c r="M436" i="5" s="1"/>
  <c r="L369" i="5"/>
  <c r="M369" i="5" s="1"/>
  <c r="L404" i="5"/>
  <c r="M404" i="5" s="1"/>
  <c r="L409" i="5"/>
  <c r="M409" i="5" s="1"/>
  <c r="L438" i="5"/>
  <c r="M438" i="5" s="1"/>
  <c r="L540" i="5"/>
  <c r="M540" i="5" s="1"/>
  <c r="L2758" i="5"/>
  <c r="M2758" i="5" s="1"/>
  <c r="L466" i="5"/>
  <c r="M466" i="5" s="1"/>
  <c r="L2848" i="5"/>
  <c r="M2848" i="5" s="1"/>
  <c r="L340" i="5"/>
  <c r="M340" i="5" s="1"/>
  <c r="L508" i="5"/>
  <c r="M508" i="5" s="1"/>
  <c r="L67" i="5"/>
  <c r="M67" i="5" s="1"/>
  <c r="L309" i="5"/>
  <c r="M309" i="5" s="1"/>
  <c r="L403" i="5"/>
  <c r="M403" i="5" s="1"/>
  <c r="L424" i="5"/>
  <c r="M424" i="5" s="1"/>
  <c r="L336" i="5"/>
  <c r="M336" i="5" s="1"/>
  <c r="L116" i="5"/>
  <c r="M116" i="5" s="1"/>
  <c r="L80" i="5"/>
  <c r="M80" i="5" s="1"/>
  <c r="L148" i="5"/>
  <c r="M148" i="5" s="1"/>
  <c r="L387" i="5"/>
  <c r="M387" i="5" s="1"/>
  <c r="L347" i="5"/>
  <c r="M347" i="5" s="1"/>
  <c r="L2829" i="5"/>
  <c r="M2829" i="5" s="1"/>
  <c r="L28" i="5"/>
  <c r="M28" i="5" s="1"/>
  <c r="L233" i="5"/>
  <c r="M233" i="5" s="1"/>
  <c r="L125" i="5"/>
  <c r="M125" i="5" s="1"/>
  <c r="L2956" i="5"/>
  <c r="M2956" i="5" s="1"/>
  <c r="L2759" i="5"/>
  <c r="M2759" i="5" s="1"/>
  <c r="L54" i="5"/>
  <c r="M54" i="5" s="1"/>
  <c r="L458" i="5"/>
  <c r="M458" i="5" s="1"/>
  <c r="L519" i="5"/>
  <c r="M519" i="5" s="1"/>
  <c r="L105" i="5"/>
  <c r="M105" i="5" s="1"/>
  <c r="L145" i="5"/>
  <c r="M145" i="5" s="1"/>
  <c r="L2990" i="5"/>
  <c r="M2990" i="5" s="1"/>
  <c r="L401" i="5"/>
  <c r="M401" i="5" s="1"/>
  <c r="L149" i="5"/>
  <c r="M149" i="5" s="1"/>
  <c r="L2969" i="5"/>
  <c r="M2969" i="5" s="1"/>
  <c r="L150" i="5"/>
  <c r="M150" i="5" s="1"/>
  <c r="L3013" i="5"/>
  <c r="M3013" i="5" s="1"/>
  <c r="L246" i="5"/>
  <c r="M246" i="5" s="1"/>
  <c r="L2994" i="5"/>
  <c r="M2994" i="5" s="1"/>
  <c r="L169" i="5"/>
  <c r="M169" i="5" s="1"/>
  <c r="L2965" i="5"/>
  <c r="M2965" i="5" s="1"/>
  <c r="L127" i="5"/>
  <c r="M127" i="5" s="1"/>
  <c r="L128" i="5"/>
  <c r="M128" i="5" s="1"/>
  <c r="L96" i="5"/>
  <c r="M96" i="5" s="1"/>
  <c r="L2921" i="5"/>
  <c r="M2921" i="5" s="1"/>
  <c r="L180" i="5"/>
  <c r="M180" i="5" s="1"/>
  <c r="L452" i="5"/>
  <c r="M452" i="5" s="1"/>
  <c r="L2737" i="5"/>
  <c r="M2737" i="5" s="1"/>
  <c r="L2742" i="5"/>
  <c r="M2742" i="5" s="1"/>
  <c r="L100" i="5"/>
  <c r="M100" i="5" s="1"/>
  <c r="L337" i="5"/>
  <c r="M337" i="5" s="1"/>
  <c r="L126" i="5"/>
  <c r="M126" i="5" s="1"/>
  <c r="L183" i="5"/>
  <c r="M183" i="5" s="1"/>
  <c r="L153" i="5"/>
  <c r="M153" i="5" s="1"/>
  <c r="L377" i="5"/>
  <c r="M377" i="5" s="1"/>
  <c r="L416" i="5"/>
  <c r="M416" i="5" s="1"/>
  <c r="L2824" i="5"/>
  <c r="M2824" i="5" s="1"/>
  <c r="L2810" i="5"/>
  <c r="M2810" i="5" s="1"/>
  <c r="L2825" i="5"/>
  <c r="M2825" i="5" s="1"/>
  <c r="L530" i="5"/>
  <c r="M530" i="5" s="1"/>
  <c r="L331" i="5"/>
  <c r="M331" i="5" s="1"/>
  <c r="L42" i="5"/>
  <c r="M42" i="5" s="1"/>
  <c r="L258" i="5"/>
  <c r="M258" i="5" s="1"/>
  <c r="L2802" i="5"/>
  <c r="M2802" i="5" s="1"/>
  <c r="L2771" i="5"/>
  <c r="M2771" i="5" s="1"/>
  <c r="L2773" i="5"/>
  <c r="M2773" i="5" s="1"/>
  <c r="L253" i="5"/>
  <c r="M253" i="5" s="1"/>
  <c r="L492" i="5"/>
  <c r="M492" i="5" s="1"/>
  <c r="L2839" i="5"/>
  <c r="M2839" i="5" s="1"/>
  <c r="L516" i="5"/>
  <c r="M516" i="5" s="1"/>
  <c r="L504" i="5"/>
  <c r="M504" i="5" s="1"/>
  <c r="L390" i="5"/>
  <c r="M390" i="5" s="1"/>
  <c r="L444" i="5"/>
  <c r="M444" i="5" s="1"/>
  <c r="L535" i="5"/>
  <c r="M535" i="5" s="1"/>
  <c r="L451" i="5"/>
  <c r="M451" i="5" s="1"/>
  <c r="L397" i="5"/>
  <c r="M397" i="5" s="1"/>
  <c r="L261" i="5"/>
  <c r="M261" i="5" s="1"/>
  <c r="L539" i="5"/>
  <c r="M539" i="5" s="1"/>
  <c r="L329" i="5"/>
  <c r="M329" i="5" s="1"/>
  <c r="L386" i="5"/>
  <c r="M386" i="5" s="1"/>
  <c r="L495" i="5"/>
  <c r="M495" i="5" s="1"/>
  <c r="L136" i="5"/>
  <c r="M136" i="5" s="1"/>
  <c r="L311" i="5"/>
  <c r="M311" i="5" s="1"/>
  <c r="L482" i="5"/>
  <c r="M482" i="5" s="1"/>
  <c r="L2863" i="5"/>
  <c r="M2863" i="5" s="1"/>
  <c r="L413" i="5"/>
  <c r="M413" i="5" s="1"/>
  <c r="L2979" i="5"/>
  <c r="M2979" i="5" s="1"/>
  <c r="L536" i="5"/>
  <c r="M536" i="5" s="1"/>
  <c r="L2869" i="5"/>
  <c r="M2869" i="5" s="1"/>
  <c r="L396" i="5"/>
  <c r="M396" i="5" s="1"/>
  <c r="L143" i="5"/>
  <c r="M143" i="5" s="1"/>
  <c r="L460" i="5"/>
  <c r="M460" i="5" s="1"/>
  <c r="L354" i="5"/>
  <c r="M354" i="5" s="1"/>
  <c r="L20" i="5"/>
  <c r="M20" i="5" s="1"/>
  <c r="L44" i="5"/>
  <c r="M44" i="5" s="1"/>
  <c r="L2939" i="5"/>
  <c r="M2939" i="5" s="1"/>
  <c r="L465" i="5"/>
  <c r="M465" i="5" s="1"/>
  <c r="L314" i="5"/>
  <c r="M314" i="5" s="1"/>
  <c r="L339" i="5"/>
  <c r="M339" i="5" s="1"/>
  <c r="L3001" i="5"/>
  <c r="M3001" i="5" s="1"/>
  <c r="L2954" i="5"/>
  <c r="M2954" i="5" s="1"/>
  <c r="L3011" i="5"/>
  <c r="M3011" i="5" s="1"/>
  <c r="L406" i="5"/>
  <c r="M406" i="5" s="1"/>
  <c r="L473" i="5"/>
  <c r="M473" i="5" s="1"/>
  <c r="L474" i="5"/>
  <c r="M474" i="5" s="1"/>
  <c r="L344" i="5"/>
  <c r="M344" i="5" s="1"/>
  <c r="L461" i="5"/>
  <c r="M461" i="5" s="1"/>
  <c r="L462" i="5"/>
  <c r="M462" i="5" s="1"/>
  <c r="L437" i="5"/>
  <c r="M437" i="5" s="1"/>
  <c r="L205" i="5"/>
  <c r="M205" i="5" s="1"/>
  <c r="L235" i="5"/>
  <c r="M235" i="5" s="1"/>
  <c r="L300" i="5"/>
  <c r="M300" i="5" s="1"/>
  <c r="L518" i="5"/>
  <c r="M518" i="5" s="1"/>
  <c r="L480" i="5"/>
  <c r="M480" i="5" s="1"/>
  <c r="L280" i="5"/>
  <c r="M280" i="5" s="1"/>
  <c r="L2826" i="5"/>
  <c r="M2826" i="5" s="1"/>
  <c r="L2782" i="5"/>
  <c r="M2782" i="5" s="1"/>
  <c r="L2784" i="5"/>
  <c r="M2784" i="5" s="1"/>
  <c r="L2947" i="5"/>
  <c r="M2947" i="5" s="1"/>
  <c r="L76" i="5"/>
  <c r="M76" i="5" s="1"/>
  <c r="L284" i="5"/>
  <c r="M284" i="5" s="1"/>
  <c r="L247" i="5"/>
  <c r="M247" i="5" s="1"/>
  <c r="L237" i="5"/>
  <c r="M237" i="5" s="1"/>
  <c r="L141" i="5"/>
  <c r="M141" i="5" s="1"/>
  <c r="L2808" i="5"/>
  <c r="M2808" i="5" s="1"/>
  <c r="L107" i="5"/>
  <c r="M107" i="5" s="1"/>
  <c r="L99" i="5"/>
  <c r="M99" i="5" s="1"/>
  <c r="L2949" i="5"/>
  <c r="M2949" i="5" s="1"/>
  <c r="L171" i="5"/>
  <c r="M171" i="5" s="1"/>
  <c r="L106" i="5"/>
  <c r="M106" i="5" s="1"/>
  <c r="L533" i="5"/>
  <c r="M533" i="5" s="1"/>
  <c r="L236" i="5"/>
  <c r="M236" i="5" s="1"/>
  <c r="L228" i="5"/>
  <c r="M228" i="5" s="1"/>
  <c r="L2913" i="5"/>
  <c r="M2913" i="5" s="1"/>
  <c r="L238" i="5"/>
  <c r="M238" i="5" s="1"/>
  <c r="L214" i="5"/>
  <c r="M214" i="5" s="1"/>
  <c r="L384" i="5"/>
  <c r="M384" i="5" s="1"/>
  <c r="L2865" i="5"/>
  <c r="M2865" i="5" s="1"/>
  <c r="L301" i="5"/>
  <c r="M301" i="5" s="1"/>
  <c r="L229" i="5"/>
  <c r="M229" i="5" s="1"/>
  <c r="L184" i="5"/>
  <c r="M184" i="5" s="1"/>
  <c r="L534" i="5"/>
  <c r="M534" i="5" s="1"/>
  <c r="L320" i="5"/>
  <c r="M320" i="5" s="1"/>
  <c r="L2948" i="5"/>
  <c r="M2948" i="5" s="1"/>
  <c r="L2905" i="5"/>
  <c r="M2905" i="5" s="1"/>
  <c r="L371" i="5"/>
  <c r="M371" i="5" s="1"/>
  <c r="L383" i="5"/>
  <c r="M383" i="5" s="1"/>
  <c r="L327" i="5"/>
  <c r="M327" i="5" s="1"/>
  <c r="L144" i="5"/>
  <c r="M144" i="5" s="1"/>
  <c r="L2858" i="5"/>
  <c r="M2858" i="5" s="1"/>
  <c r="L355" i="5"/>
  <c r="M355" i="5" s="1"/>
  <c r="L342" i="5"/>
  <c r="M342" i="5" s="1"/>
  <c r="L2942" i="5"/>
  <c r="M2942" i="5" s="1"/>
  <c r="L25" i="5"/>
  <c r="M25" i="5" s="1"/>
  <c r="L511" i="5"/>
  <c r="M511" i="5" s="1"/>
  <c r="L419" i="5"/>
  <c r="M419" i="5" s="1"/>
  <c r="L2733" i="5"/>
  <c r="M2733" i="5" s="1"/>
  <c r="L2729" i="5"/>
  <c r="M2729" i="5" s="1"/>
  <c r="L2776" i="5"/>
  <c r="M2776" i="5" s="1"/>
  <c r="L2924" i="5"/>
  <c r="M2924" i="5" s="1"/>
  <c r="L68" i="5"/>
  <c r="M68" i="5" s="1"/>
  <c r="L192" i="5"/>
  <c r="M192" i="5" s="1"/>
  <c r="L361" i="5"/>
  <c r="M361" i="5" s="1"/>
  <c r="L407" i="5"/>
  <c r="M407" i="5" s="1"/>
  <c r="L2777" i="5"/>
  <c r="M2777" i="5" s="1"/>
  <c r="L167" i="5"/>
  <c r="M167" i="5" s="1"/>
  <c r="L157" i="5"/>
  <c r="M157" i="5" s="1"/>
  <c r="L198" i="5"/>
  <c r="M198" i="5" s="1"/>
  <c r="L2967" i="5"/>
  <c r="M2967" i="5" s="1"/>
  <c r="L101" i="5"/>
  <c r="M101" i="5" s="1"/>
  <c r="L31" i="5"/>
  <c r="M31" i="5" s="1"/>
  <c r="L2973" i="5"/>
  <c r="M2973" i="5" s="1"/>
  <c r="L2841" i="5"/>
  <c r="M2841" i="5" s="1"/>
  <c r="L441" i="5"/>
  <c r="M441" i="5" s="1"/>
  <c r="L321" i="5"/>
  <c r="M321" i="5" s="1"/>
  <c r="L2791" i="5"/>
  <c r="M2791" i="5" s="1"/>
  <c r="L293" i="5"/>
  <c r="M293" i="5" s="1"/>
  <c r="L78" i="5"/>
  <c r="M78" i="5" s="1"/>
  <c r="L256" i="5"/>
  <c r="M256" i="5" s="1"/>
  <c r="L2739" i="5"/>
  <c r="M2739" i="5" s="1"/>
  <c r="L352" i="5"/>
  <c r="M352" i="5" s="1"/>
  <c r="L2728" i="5"/>
  <c r="M2728" i="5" s="1"/>
  <c r="L274" i="5"/>
  <c r="M274" i="5" s="1"/>
  <c r="L63" i="5"/>
  <c r="M63" i="5" s="1"/>
  <c r="L308" i="5"/>
  <c r="M308" i="5" s="1"/>
  <c r="L453" i="5"/>
  <c r="M453" i="5" s="1"/>
  <c r="L260" i="5"/>
  <c r="M260" i="5" s="1"/>
  <c r="L517" i="5"/>
  <c r="M517" i="5" s="1"/>
  <c r="L395" i="5"/>
  <c r="M395" i="5" s="1"/>
  <c r="L364" i="5"/>
  <c r="M364" i="5" s="1"/>
  <c r="L398" i="5"/>
  <c r="M398" i="5" s="1"/>
  <c r="L374" i="5"/>
  <c r="M374" i="5" s="1"/>
  <c r="L411" i="5"/>
  <c r="M411" i="5" s="1"/>
  <c r="L2775" i="5"/>
  <c r="M2775" i="5" s="1"/>
  <c r="L388" i="5"/>
  <c r="M388" i="5" s="1"/>
  <c r="L430" i="5"/>
  <c r="M430" i="5" s="1"/>
  <c r="L2731" i="5"/>
  <c r="M2731" i="5" s="1"/>
  <c r="L2744" i="5"/>
  <c r="M2744" i="5" s="1"/>
  <c r="L6" i="5"/>
  <c r="M6" i="5" s="1"/>
  <c r="L2909" i="5"/>
  <c r="M2909" i="5" s="1"/>
  <c r="L2787" i="5"/>
  <c r="M2787" i="5" s="1"/>
  <c r="L294" i="5"/>
  <c r="M294" i="5" s="1"/>
  <c r="L312" i="5"/>
  <c r="M312" i="5" s="1"/>
  <c r="L408" i="5"/>
  <c r="M408" i="5" s="1"/>
  <c r="L493" i="5"/>
  <c r="M493" i="5" s="1"/>
  <c r="L56" i="5"/>
  <c r="M56" i="5" s="1"/>
  <c r="L335" i="5"/>
  <c r="M335" i="5" s="1"/>
  <c r="L317" i="5"/>
  <c r="M317" i="5" s="1"/>
  <c r="L2755" i="5"/>
  <c r="M2755" i="5" s="1"/>
  <c r="L2860" i="5"/>
  <c r="M2860" i="5" s="1"/>
  <c r="L2850" i="5"/>
  <c r="M2850" i="5" s="1"/>
  <c r="L365" i="5"/>
  <c r="M365" i="5" s="1"/>
  <c r="L230" i="5"/>
  <c r="M230" i="5" s="1"/>
  <c r="L375" i="5"/>
  <c r="M375" i="5" s="1"/>
  <c r="L2968" i="5"/>
  <c r="M2968" i="5" s="1"/>
  <c r="L323" i="5"/>
  <c r="M323" i="5" s="1"/>
  <c r="L45" i="5"/>
  <c r="M45" i="5" s="1"/>
  <c r="L2819" i="5"/>
  <c r="M2819" i="5" s="1"/>
  <c r="L2896" i="5"/>
  <c r="M2896" i="5" s="1"/>
  <c r="L94" i="5"/>
  <c r="M94" i="5" s="1"/>
  <c r="L130" i="5"/>
  <c r="M130" i="5" s="1"/>
  <c r="L2918" i="5"/>
  <c r="M2918" i="5" s="1"/>
  <c r="L32" i="5"/>
  <c r="M32" i="5" s="1"/>
  <c r="L2970" i="5"/>
  <c r="M2970" i="5" s="1"/>
  <c r="L391" i="5"/>
  <c r="M391" i="5" s="1"/>
  <c r="L514" i="5"/>
  <c r="M514" i="5" s="1"/>
  <c r="L242" i="5"/>
  <c r="M242" i="5" s="1"/>
  <c r="L2745" i="5"/>
  <c r="M2745" i="5" s="1"/>
  <c r="L2867" i="5"/>
  <c r="M2867" i="5" s="1"/>
  <c r="L223" i="5"/>
  <c r="M223" i="5" s="1"/>
  <c r="L2957" i="5"/>
  <c r="M2957" i="5" s="1"/>
  <c r="L206" i="5"/>
  <c r="M206" i="5" s="1"/>
  <c r="L296" i="5"/>
  <c r="M296" i="5" s="1"/>
  <c r="L2972" i="5"/>
  <c r="M2972" i="5" s="1"/>
  <c r="L89" i="5"/>
  <c r="M89" i="5" s="1"/>
  <c r="L2951" i="5"/>
  <c r="M2951" i="5" s="1"/>
  <c r="L2995" i="5"/>
  <c r="M2995" i="5" s="1"/>
  <c r="L483" i="5"/>
  <c r="M483" i="5" s="1"/>
  <c r="L2984" i="5"/>
  <c r="M2984" i="5" s="1"/>
  <c r="L2937" i="5"/>
  <c r="M2937" i="5" s="1"/>
  <c r="L193" i="5"/>
  <c r="M193" i="5" s="1"/>
  <c r="L146" i="5"/>
  <c r="M146" i="5" s="1"/>
  <c r="L194" i="5"/>
  <c r="M194" i="5" s="1"/>
  <c r="L224" i="5"/>
  <c r="M224" i="5" s="1"/>
  <c r="L2870" i="5"/>
  <c r="M2870" i="5" s="1"/>
  <c r="L225" i="5"/>
  <c r="M225" i="5" s="1"/>
  <c r="L310" i="5"/>
  <c r="M310" i="5" s="1"/>
  <c r="L431" i="5"/>
  <c r="M431" i="5" s="1"/>
  <c r="L2868" i="5"/>
  <c r="M2868" i="5" s="1"/>
  <c r="L2925" i="5"/>
  <c r="M2925" i="5" s="1"/>
  <c r="L489" i="5"/>
  <c r="M489" i="5" s="1"/>
  <c r="L512" i="5"/>
  <c r="M512" i="5" s="1"/>
  <c r="L423" i="5"/>
  <c r="M423" i="5" s="1"/>
  <c r="L90" i="5"/>
  <c r="M90" i="5" s="1"/>
  <c r="L426" i="5"/>
  <c r="M426" i="5" s="1"/>
  <c r="L158" i="5"/>
  <c r="M158" i="5" s="1"/>
  <c r="L2985" i="5"/>
  <c r="M2985" i="5" s="1"/>
  <c r="L346" i="5"/>
  <c r="M346" i="5" s="1"/>
  <c r="L2958" i="5"/>
  <c r="M2958" i="5" s="1"/>
  <c r="L195" i="5"/>
  <c r="M195" i="5" s="1"/>
  <c r="L528" i="5"/>
  <c r="M528" i="5" s="1"/>
  <c r="L538" i="5"/>
  <c r="M538" i="5" s="1"/>
  <c r="L36" i="5"/>
  <c r="M36" i="5" s="1"/>
  <c r="L108" i="5"/>
  <c r="M108" i="5" s="1"/>
  <c r="L2832" i="5"/>
  <c r="M2832" i="5" s="1"/>
  <c r="L239" i="5"/>
  <c r="M239" i="5" s="1"/>
  <c r="L2996" i="5"/>
  <c r="M2996" i="5" s="1"/>
  <c r="L251" i="5"/>
  <c r="M251" i="5" s="1"/>
  <c r="L24" i="5"/>
  <c r="M24" i="5" s="1"/>
  <c r="L392" i="5"/>
  <c r="M392" i="5" s="1"/>
  <c r="L2959" i="5"/>
  <c r="M2959" i="5" s="1"/>
  <c r="L64" i="5"/>
  <c r="M64" i="5" s="1"/>
  <c r="L378" i="5"/>
  <c r="M378" i="5" s="1"/>
  <c r="L43" i="5"/>
  <c r="M43" i="5" s="1"/>
  <c r="L8" i="5"/>
  <c r="M8" i="5" s="1"/>
  <c r="L3009" i="5"/>
  <c r="M3009" i="5" s="1"/>
  <c r="L417" i="5"/>
  <c r="M417" i="5" s="1"/>
  <c r="L282" i="5"/>
  <c r="M282" i="5" s="1"/>
  <c r="L2881" i="5"/>
  <c r="M2881" i="5" s="1"/>
  <c r="L97" i="5"/>
  <c r="M97" i="5" s="1"/>
  <c r="L446" i="5"/>
  <c r="M446" i="5" s="1"/>
  <c r="L362" i="5"/>
  <c r="M362" i="5" s="1"/>
  <c r="L476" i="5"/>
  <c r="M476" i="5" s="1"/>
  <c r="L529" i="5"/>
  <c r="M529" i="5" s="1"/>
  <c r="L265" i="5"/>
  <c r="M265" i="5" s="1"/>
  <c r="L2886" i="5"/>
  <c r="M2886" i="5" s="1"/>
  <c r="L2774" i="5"/>
  <c r="M2774" i="5" s="1"/>
  <c r="L2955" i="5"/>
  <c r="M2955" i="5" s="1"/>
  <c r="L49" i="5"/>
  <c r="M49" i="5" s="1"/>
  <c r="L425" i="5"/>
  <c r="M425" i="5" s="1"/>
  <c r="L226" i="5"/>
  <c r="M226" i="5" s="1"/>
  <c r="L109" i="5"/>
  <c r="M109" i="5" s="1"/>
  <c r="L3003" i="5"/>
  <c r="M3003" i="5" s="1"/>
  <c r="L2904" i="5"/>
  <c r="M2904" i="5" s="1"/>
  <c r="L276" i="5"/>
  <c r="M276" i="5" s="1"/>
  <c r="L2912" i="5"/>
  <c r="M2912" i="5" s="1"/>
  <c r="L39" i="5"/>
  <c r="M39" i="5" s="1"/>
  <c r="L72" i="5"/>
  <c r="M72" i="5" s="1"/>
  <c r="L427" i="5"/>
  <c r="M427" i="5" s="1"/>
  <c r="L2914" i="5"/>
  <c r="M2914" i="5" s="1"/>
  <c r="L302" i="5"/>
  <c r="M302" i="5" s="1"/>
  <c r="L210" i="5"/>
  <c r="M210" i="5" s="1"/>
  <c r="L159" i="5"/>
  <c r="M159" i="5" s="1"/>
  <c r="L2891" i="5"/>
  <c r="M2891" i="5" s="1"/>
  <c r="L298" i="5"/>
  <c r="M298" i="5" s="1"/>
  <c r="L330" i="5"/>
  <c r="M330" i="5" s="1"/>
  <c r="L2988" i="5"/>
  <c r="M2988" i="5" s="1"/>
  <c r="L17" i="5"/>
  <c r="M17" i="5" s="1"/>
  <c r="L269" i="5"/>
  <c r="M269" i="5" s="1"/>
  <c r="L2931" i="5"/>
  <c r="M2931" i="5" s="1"/>
  <c r="L50" i="5"/>
  <c r="M50" i="5" s="1"/>
  <c r="L299" i="5"/>
  <c r="M299" i="5" s="1"/>
  <c r="L66" i="5"/>
  <c r="M66" i="5" s="1"/>
  <c r="L2945" i="5"/>
  <c r="M2945" i="5" s="1"/>
  <c r="L2964" i="5"/>
  <c r="M2964" i="5" s="1"/>
  <c r="L3005" i="5"/>
  <c r="M3005" i="5" s="1"/>
  <c r="L513" i="5"/>
  <c r="M513" i="5" s="1"/>
  <c r="L262" i="5"/>
  <c r="M262" i="5" s="1"/>
  <c r="L103" i="5"/>
  <c r="M103" i="5" s="1"/>
  <c r="L283" i="5"/>
  <c r="M283" i="5" s="1"/>
  <c r="L22" i="5"/>
  <c r="M22" i="5" s="1"/>
  <c r="L415" i="5"/>
  <c r="M415" i="5" s="1"/>
  <c r="L447" i="5"/>
  <c r="M447" i="5" s="1"/>
  <c r="L23" i="5"/>
  <c r="M23" i="5" s="1"/>
  <c r="L420" i="5"/>
  <c r="M420" i="5" s="1"/>
  <c r="L209" i="5"/>
  <c r="M209" i="5" s="1"/>
  <c r="L92" i="5"/>
  <c r="M92" i="5" s="1"/>
  <c r="L168" i="5"/>
  <c r="M168" i="5" s="1"/>
  <c r="L357" i="5"/>
  <c r="M357" i="5" s="1"/>
  <c r="L2911" i="5"/>
  <c r="M2911" i="5" s="1"/>
  <c r="L532" i="5"/>
  <c r="M532" i="5" s="1"/>
  <c r="L200" i="5"/>
  <c r="M200" i="5" s="1"/>
  <c r="L2783" i="5"/>
  <c r="M2783" i="5" s="1"/>
  <c r="L421" i="5"/>
  <c r="M421" i="5" s="1"/>
  <c r="L475" i="5"/>
  <c r="M475" i="5" s="1"/>
  <c r="L3010" i="5"/>
  <c r="M3010" i="5" s="1"/>
  <c r="L376" i="5"/>
  <c r="M376" i="5" s="1"/>
  <c r="L450" i="5"/>
  <c r="M450" i="5" s="1"/>
  <c r="L2800" i="5"/>
  <c r="M2800" i="5" s="1"/>
  <c r="L110" i="5"/>
  <c r="M110" i="5" s="1"/>
  <c r="L268" i="5"/>
  <c r="M268" i="5" s="1"/>
  <c r="L16" i="5"/>
  <c r="M16" i="5" s="1"/>
  <c r="L21" i="5"/>
  <c r="M21" i="5" s="1"/>
  <c r="L515" i="5"/>
  <c r="M515" i="5" s="1"/>
  <c r="L505" i="5"/>
  <c r="M505" i="5" s="1"/>
  <c r="L348" i="5"/>
  <c r="M348" i="5" s="1"/>
  <c r="L402" i="5"/>
  <c r="M402" i="5" s="1"/>
  <c r="L315" i="5"/>
  <c r="M315" i="5" s="1"/>
  <c r="L503" i="5"/>
  <c r="M503" i="5" s="1"/>
  <c r="L164" i="5"/>
  <c r="M164" i="5" s="1"/>
  <c r="L196" i="5"/>
  <c r="M196" i="5" s="1"/>
  <c r="L79" i="5"/>
  <c r="M79" i="5" s="1"/>
  <c r="L155" i="5"/>
  <c r="M155" i="5" s="1"/>
  <c r="L328" i="5"/>
  <c r="M328" i="5" s="1"/>
  <c r="L304" i="5"/>
  <c r="M304" i="5" s="1"/>
  <c r="L2885" i="5"/>
  <c r="M2885" i="5" s="1"/>
  <c r="L422" i="5"/>
  <c r="M422" i="5" s="1"/>
  <c r="L541" i="5"/>
  <c r="M541" i="5" s="1"/>
  <c r="L464" i="5"/>
  <c r="M464" i="5" s="1"/>
  <c r="L170" i="5"/>
  <c r="M170" i="5" s="1"/>
  <c r="L380" i="5"/>
  <c r="M380" i="5" s="1"/>
  <c r="L486" i="5"/>
  <c r="M486" i="5" s="1"/>
  <c r="L393" i="5"/>
  <c r="M393" i="5" s="1"/>
  <c r="L542" i="5"/>
  <c r="M542" i="5" s="1"/>
  <c r="L543" i="5"/>
  <c r="M543" i="5" s="1"/>
  <c r="L544" i="5"/>
  <c r="M544" i="5" s="1"/>
  <c r="L545" i="5"/>
  <c r="M545" i="5" s="1"/>
  <c r="L546" i="5"/>
  <c r="M546" i="5" s="1"/>
  <c r="L547" i="5"/>
  <c r="M547" i="5" s="1"/>
  <c r="L548" i="5"/>
  <c r="M548" i="5" s="1"/>
  <c r="L549" i="5"/>
  <c r="M549" i="5" s="1"/>
  <c r="L550" i="5"/>
  <c r="M550" i="5" s="1"/>
  <c r="L551" i="5"/>
  <c r="M551" i="5" s="1"/>
  <c r="L552" i="5"/>
  <c r="M552" i="5" s="1"/>
  <c r="L553" i="5"/>
  <c r="M553" i="5" s="1"/>
  <c r="L554" i="5"/>
  <c r="M554" i="5" s="1"/>
  <c r="L555" i="5"/>
  <c r="M555" i="5" s="1"/>
  <c r="L556" i="5"/>
  <c r="M556" i="5" s="1"/>
  <c r="L557" i="5"/>
  <c r="M557" i="5" s="1"/>
  <c r="L558" i="5"/>
  <c r="M558" i="5" s="1"/>
  <c r="L559" i="5"/>
  <c r="M559" i="5" s="1"/>
  <c r="L560" i="5"/>
  <c r="M560" i="5" s="1"/>
  <c r="L561" i="5"/>
  <c r="M561" i="5" s="1"/>
  <c r="L562" i="5"/>
  <c r="M562" i="5" s="1"/>
  <c r="L563" i="5"/>
  <c r="M563" i="5" s="1"/>
  <c r="L564" i="5"/>
  <c r="M564" i="5" s="1"/>
  <c r="L565" i="5"/>
  <c r="M565" i="5" s="1"/>
  <c r="L566" i="5"/>
  <c r="M566" i="5" s="1"/>
  <c r="L567" i="5"/>
  <c r="M567" i="5" s="1"/>
  <c r="L568" i="5"/>
  <c r="M568" i="5" s="1"/>
  <c r="L569" i="5"/>
  <c r="M569" i="5" s="1"/>
  <c r="L570" i="5"/>
  <c r="M570" i="5" s="1"/>
  <c r="L571" i="5"/>
  <c r="M571" i="5" s="1"/>
  <c r="L572" i="5"/>
  <c r="M572" i="5" s="1"/>
  <c r="L573" i="5"/>
  <c r="M573" i="5" s="1"/>
  <c r="L574" i="5"/>
  <c r="M574" i="5" s="1"/>
  <c r="L575" i="5"/>
  <c r="M575" i="5" s="1"/>
  <c r="L576" i="5"/>
  <c r="M576" i="5" s="1"/>
  <c r="L577" i="5"/>
  <c r="M577" i="5" s="1"/>
  <c r="L578" i="5"/>
  <c r="M578" i="5" s="1"/>
  <c r="L579" i="5"/>
  <c r="M579" i="5" s="1"/>
  <c r="L580" i="5"/>
  <c r="M580" i="5" s="1"/>
  <c r="L581" i="5"/>
  <c r="M581" i="5" s="1"/>
  <c r="L582" i="5"/>
  <c r="M582" i="5" s="1"/>
  <c r="L583" i="5"/>
  <c r="M583" i="5" s="1"/>
  <c r="L584" i="5"/>
  <c r="M584" i="5" s="1"/>
  <c r="L585" i="5"/>
  <c r="M585" i="5" s="1"/>
  <c r="L586" i="5"/>
  <c r="M586" i="5" s="1"/>
  <c r="L587" i="5"/>
  <c r="M587" i="5" s="1"/>
  <c r="L588" i="5"/>
  <c r="M588" i="5" s="1"/>
  <c r="L589" i="5"/>
  <c r="M589" i="5" s="1"/>
  <c r="L590" i="5"/>
  <c r="M590" i="5" s="1"/>
  <c r="L591" i="5"/>
  <c r="M591" i="5" s="1"/>
  <c r="L592" i="5"/>
  <c r="M592" i="5" s="1"/>
  <c r="L593" i="5"/>
  <c r="M593" i="5" s="1"/>
  <c r="L594" i="5"/>
  <c r="M594" i="5" s="1"/>
  <c r="L595" i="5"/>
  <c r="M595" i="5" s="1"/>
  <c r="L596" i="5"/>
  <c r="M596" i="5" s="1"/>
  <c r="L597" i="5"/>
  <c r="M597" i="5" s="1"/>
  <c r="L598" i="5"/>
  <c r="M598" i="5" s="1"/>
  <c r="L599" i="5"/>
  <c r="M599" i="5" s="1"/>
  <c r="L600" i="5"/>
  <c r="M600" i="5" s="1"/>
  <c r="L601" i="5"/>
  <c r="M601" i="5" s="1"/>
  <c r="L602" i="5"/>
  <c r="M602" i="5" s="1"/>
  <c r="L603" i="5"/>
  <c r="M603" i="5" s="1"/>
  <c r="L604" i="5"/>
  <c r="M604" i="5" s="1"/>
  <c r="L605" i="5"/>
  <c r="M605" i="5" s="1"/>
  <c r="L606" i="5"/>
  <c r="M606" i="5" s="1"/>
  <c r="L607" i="5"/>
  <c r="M607" i="5" s="1"/>
  <c r="L608" i="5"/>
  <c r="M608" i="5" s="1"/>
  <c r="L609" i="5"/>
  <c r="M609" i="5" s="1"/>
  <c r="L610" i="5"/>
  <c r="M610" i="5" s="1"/>
  <c r="L611" i="5"/>
  <c r="M611" i="5" s="1"/>
  <c r="L612" i="5"/>
  <c r="M612" i="5" s="1"/>
  <c r="L613" i="5"/>
  <c r="M613" i="5" s="1"/>
  <c r="L614" i="5"/>
  <c r="M614" i="5" s="1"/>
  <c r="L615" i="5"/>
  <c r="M615" i="5" s="1"/>
  <c r="L616" i="5"/>
  <c r="M616" i="5" s="1"/>
  <c r="L617" i="5"/>
  <c r="M617" i="5" s="1"/>
  <c r="L618" i="5"/>
  <c r="M618" i="5" s="1"/>
  <c r="L619" i="5"/>
  <c r="M619" i="5" s="1"/>
  <c r="L620" i="5"/>
  <c r="M620" i="5" s="1"/>
  <c r="L621" i="5"/>
  <c r="M621" i="5" s="1"/>
  <c r="L622" i="5"/>
  <c r="M622" i="5" s="1"/>
  <c r="L623" i="5"/>
  <c r="M623" i="5" s="1"/>
  <c r="L624" i="5"/>
  <c r="M624" i="5" s="1"/>
  <c r="L625" i="5"/>
  <c r="M625" i="5" s="1"/>
  <c r="L626" i="5"/>
  <c r="M626" i="5" s="1"/>
  <c r="L627" i="5"/>
  <c r="M627" i="5" s="1"/>
  <c r="L628" i="5"/>
  <c r="M628" i="5" s="1"/>
  <c r="L629" i="5"/>
  <c r="M629" i="5" s="1"/>
  <c r="L630" i="5"/>
  <c r="M630" i="5" s="1"/>
  <c r="L631" i="5"/>
  <c r="M631" i="5" s="1"/>
  <c r="L632" i="5"/>
  <c r="M632" i="5" s="1"/>
  <c r="L633" i="5"/>
  <c r="M633" i="5" s="1"/>
  <c r="L634" i="5"/>
  <c r="M634" i="5" s="1"/>
  <c r="L635" i="5"/>
  <c r="M635" i="5" s="1"/>
  <c r="L636" i="5"/>
  <c r="M636" i="5" s="1"/>
  <c r="L637" i="5"/>
  <c r="M637" i="5" s="1"/>
  <c r="L638" i="5"/>
  <c r="M638" i="5" s="1"/>
  <c r="L639" i="5"/>
  <c r="M639" i="5" s="1"/>
  <c r="L640" i="5"/>
  <c r="M640" i="5" s="1"/>
  <c r="L641" i="5"/>
  <c r="M641" i="5" s="1"/>
  <c r="L642" i="5"/>
  <c r="M642" i="5" s="1"/>
  <c r="L643" i="5"/>
  <c r="M643" i="5" s="1"/>
  <c r="L644" i="5"/>
  <c r="M644" i="5" s="1"/>
  <c r="L645" i="5"/>
  <c r="M645" i="5" s="1"/>
  <c r="L646" i="5"/>
  <c r="M646" i="5" s="1"/>
  <c r="L647" i="5"/>
  <c r="M647" i="5" s="1"/>
  <c r="L648" i="5"/>
  <c r="M648" i="5" s="1"/>
  <c r="L649" i="5"/>
  <c r="M649" i="5" s="1"/>
  <c r="L650" i="5"/>
  <c r="M650" i="5" s="1"/>
  <c r="L651" i="5"/>
  <c r="M651" i="5" s="1"/>
  <c r="L652" i="5"/>
  <c r="M652" i="5" s="1"/>
  <c r="L653" i="5"/>
  <c r="M653" i="5" s="1"/>
  <c r="L654" i="5"/>
  <c r="M654" i="5" s="1"/>
  <c r="L655" i="5"/>
  <c r="M655" i="5" s="1"/>
  <c r="L656" i="5"/>
  <c r="M656" i="5" s="1"/>
  <c r="L657" i="5"/>
  <c r="M657" i="5" s="1"/>
  <c r="L658" i="5"/>
  <c r="M658" i="5" s="1"/>
  <c r="L659" i="5"/>
  <c r="M659" i="5" s="1"/>
  <c r="L660" i="5"/>
  <c r="M660" i="5" s="1"/>
  <c r="L661" i="5"/>
  <c r="M661" i="5" s="1"/>
  <c r="L662" i="5"/>
  <c r="M662" i="5" s="1"/>
  <c r="L663" i="5"/>
  <c r="M663" i="5" s="1"/>
  <c r="L664" i="5"/>
  <c r="M664" i="5" s="1"/>
  <c r="L665" i="5"/>
  <c r="M665" i="5" s="1"/>
  <c r="L666" i="5"/>
  <c r="M666" i="5" s="1"/>
  <c r="L667" i="5"/>
  <c r="M667" i="5" s="1"/>
  <c r="L668" i="5"/>
  <c r="M668" i="5" s="1"/>
  <c r="L669" i="5"/>
  <c r="M669" i="5" s="1"/>
  <c r="L670" i="5"/>
  <c r="M670" i="5" s="1"/>
  <c r="L671" i="5"/>
  <c r="M671" i="5" s="1"/>
  <c r="L672" i="5"/>
  <c r="M672" i="5" s="1"/>
  <c r="L673" i="5"/>
  <c r="M673" i="5" s="1"/>
  <c r="L674" i="5"/>
  <c r="M674" i="5" s="1"/>
  <c r="L675" i="5"/>
  <c r="M675" i="5" s="1"/>
  <c r="L676" i="5"/>
  <c r="M676" i="5" s="1"/>
  <c r="L677" i="5"/>
  <c r="M677" i="5" s="1"/>
  <c r="L678" i="5"/>
  <c r="M678" i="5" s="1"/>
  <c r="L679" i="5"/>
  <c r="M679" i="5" s="1"/>
  <c r="L680" i="5"/>
  <c r="M680" i="5" s="1"/>
  <c r="L681" i="5"/>
  <c r="M681" i="5" s="1"/>
  <c r="L682" i="5"/>
  <c r="M682" i="5" s="1"/>
  <c r="L683" i="5"/>
  <c r="M683" i="5" s="1"/>
  <c r="L684" i="5"/>
  <c r="M684" i="5" s="1"/>
  <c r="L685" i="5"/>
  <c r="M685" i="5" s="1"/>
  <c r="L686" i="5"/>
  <c r="M686" i="5" s="1"/>
  <c r="L687" i="5"/>
  <c r="M687" i="5" s="1"/>
  <c r="L688" i="5"/>
  <c r="M688" i="5" s="1"/>
  <c r="L689" i="5"/>
  <c r="M689" i="5" s="1"/>
  <c r="L690" i="5"/>
  <c r="M690" i="5" s="1"/>
  <c r="L691" i="5"/>
  <c r="M691" i="5" s="1"/>
  <c r="L692" i="5"/>
  <c r="M692" i="5" s="1"/>
  <c r="L693" i="5"/>
  <c r="M693" i="5" s="1"/>
  <c r="L694" i="5"/>
  <c r="M694" i="5" s="1"/>
  <c r="L695" i="5"/>
  <c r="M695" i="5" s="1"/>
  <c r="L696" i="5"/>
  <c r="M696" i="5" s="1"/>
  <c r="L697" i="5"/>
  <c r="M697" i="5" s="1"/>
  <c r="L698" i="5"/>
  <c r="M698" i="5" s="1"/>
  <c r="L699" i="5"/>
  <c r="M699" i="5" s="1"/>
  <c r="L700" i="5"/>
  <c r="M700" i="5" s="1"/>
  <c r="L701" i="5"/>
  <c r="M701" i="5" s="1"/>
  <c r="L702" i="5"/>
  <c r="M702" i="5" s="1"/>
  <c r="L703" i="5"/>
  <c r="M703" i="5" s="1"/>
  <c r="L704" i="5"/>
  <c r="M704" i="5" s="1"/>
  <c r="L705" i="5"/>
  <c r="M705" i="5" s="1"/>
  <c r="L706" i="5"/>
  <c r="M706" i="5" s="1"/>
  <c r="L707" i="5"/>
  <c r="M707" i="5" s="1"/>
  <c r="L708" i="5"/>
  <c r="M708" i="5" s="1"/>
  <c r="L709" i="5"/>
  <c r="M709" i="5" s="1"/>
  <c r="L710" i="5"/>
  <c r="M710" i="5" s="1"/>
  <c r="L711" i="5"/>
  <c r="M711" i="5" s="1"/>
  <c r="L712" i="5"/>
  <c r="M712" i="5" s="1"/>
  <c r="L713" i="5"/>
  <c r="M713" i="5" s="1"/>
  <c r="L714" i="5"/>
  <c r="M714" i="5" s="1"/>
  <c r="L715" i="5"/>
  <c r="M715" i="5" s="1"/>
  <c r="L716" i="5"/>
  <c r="M716" i="5" s="1"/>
  <c r="L717" i="5"/>
  <c r="M717" i="5" s="1"/>
  <c r="L718" i="5"/>
  <c r="M718" i="5" s="1"/>
  <c r="L719" i="5"/>
  <c r="M719" i="5" s="1"/>
  <c r="L720" i="5"/>
  <c r="M720" i="5" s="1"/>
  <c r="L721" i="5"/>
  <c r="M721" i="5" s="1"/>
  <c r="L722" i="5"/>
  <c r="M722" i="5" s="1"/>
  <c r="L723" i="5"/>
  <c r="M723" i="5" s="1"/>
  <c r="L724" i="5"/>
  <c r="M724" i="5" s="1"/>
  <c r="L725" i="5"/>
  <c r="M725" i="5" s="1"/>
  <c r="L726" i="5"/>
  <c r="M726" i="5" s="1"/>
  <c r="L727" i="5"/>
  <c r="M727" i="5" s="1"/>
  <c r="L728" i="5"/>
  <c r="M728" i="5" s="1"/>
  <c r="L729" i="5"/>
  <c r="M729" i="5" s="1"/>
  <c r="L730" i="5"/>
  <c r="M730" i="5" s="1"/>
  <c r="L731" i="5"/>
  <c r="M731" i="5" s="1"/>
  <c r="L732" i="5"/>
  <c r="M732" i="5" s="1"/>
  <c r="L733" i="5"/>
  <c r="M733" i="5" s="1"/>
  <c r="L734" i="5"/>
  <c r="M734" i="5" s="1"/>
  <c r="L735" i="5"/>
  <c r="M735" i="5" s="1"/>
  <c r="L736" i="5"/>
  <c r="M736" i="5" s="1"/>
  <c r="L737" i="5"/>
  <c r="M737" i="5" s="1"/>
  <c r="L738" i="5"/>
  <c r="M738" i="5" s="1"/>
  <c r="L739" i="5"/>
  <c r="M739" i="5" s="1"/>
  <c r="L740" i="5"/>
  <c r="M740" i="5" s="1"/>
  <c r="L741" i="5"/>
  <c r="M741" i="5" s="1"/>
  <c r="L742" i="5"/>
  <c r="M742" i="5" s="1"/>
  <c r="L743" i="5"/>
  <c r="M743" i="5" s="1"/>
  <c r="L744" i="5"/>
  <c r="M744" i="5" s="1"/>
  <c r="L745" i="5"/>
  <c r="M745" i="5" s="1"/>
  <c r="L746" i="5"/>
  <c r="M746" i="5" s="1"/>
  <c r="L747" i="5"/>
  <c r="M747" i="5" s="1"/>
  <c r="L748" i="5"/>
  <c r="M748" i="5" s="1"/>
  <c r="L749" i="5"/>
  <c r="M749" i="5" s="1"/>
  <c r="L750" i="5"/>
  <c r="M750" i="5" s="1"/>
  <c r="L751" i="5"/>
  <c r="M751" i="5" s="1"/>
  <c r="L752" i="5"/>
  <c r="M752" i="5" s="1"/>
  <c r="L753" i="5"/>
  <c r="M753" i="5" s="1"/>
  <c r="L754" i="5"/>
  <c r="M754" i="5" s="1"/>
  <c r="L755" i="5"/>
  <c r="M755" i="5" s="1"/>
  <c r="L756" i="5"/>
  <c r="M756" i="5" s="1"/>
  <c r="L757" i="5"/>
  <c r="M757" i="5" s="1"/>
  <c r="L758" i="5"/>
  <c r="M758" i="5" s="1"/>
  <c r="L759" i="5"/>
  <c r="M759" i="5" s="1"/>
  <c r="L760" i="5"/>
  <c r="M760" i="5" s="1"/>
  <c r="L761" i="5"/>
  <c r="M761" i="5" s="1"/>
  <c r="L762" i="5"/>
  <c r="M762" i="5" s="1"/>
  <c r="L763" i="5"/>
  <c r="M763" i="5" s="1"/>
  <c r="L764" i="5"/>
  <c r="M764" i="5" s="1"/>
  <c r="L765" i="5"/>
  <c r="M765" i="5" s="1"/>
  <c r="L766" i="5"/>
  <c r="M766" i="5" s="1"/>
  <c r="L767" i="5"/>
  <c r="M767" i="5" s="1"/>
  <c r="L768" i="5"/>
  <c r="M768" i="5" s="1"/>
  <c r="L769" i="5"/>
  <c r="M769" i="5" s="1"/>
  <c r="L770" i="5"/>
  <c r="M770" i="5" s="1"/>
  <c r="L771" i="5"/>
  <c r="M771" i="5" s="1"/>
  <c r="L772" i="5"/>
  <c r="M772" i="5" s="1"/>
  <c r="L773" i="5"/>
  <c r="M773" i="5" s="1"/>
  <c r="L774" i="5"/>
  <c r="M774" i="5" s="1"/>
  <c r="L775" i="5"/>
  <c r="M775" i="5" s="1"/>
  <c r="L776" i="5"/>
  <c r="M776" i="5" s="1"/>
  <c r="L777" i="5"/>
  <c r="M777" i="5" s="1"/>
  <c r="L778" i="5"/>
  <c r="M778" i="5" s="1"/>
  <c r="L779" i="5"/>
  <c r="M779" i="5" s="1"/>
  <c r="L780" i="5"/>
  <c r="M780" i="5" s="1"/>
  <c r="L781" i="5"/>
  <c r="M781" i="5" s="1"/>
  <c r="L782" i="5"/>
  <c r="M782" i="5" s="1"/>
  <c r="L783" i="5"/>
  <c r="M783" i="5" s="1"/>
  <c r="L784" i="5"/>
  <c r="M784" i="5" s="1"/>
  <c r="L785" i="5"/>
  <c r="M785" i="5" s="1"/>
  <c r="L786" i="5"/>
  <c r="M786" i="5" s="1"/>
  <c r="L787" i="5"/>
  <c r="M787" i="5" s="1"/>
  <c r="L788" i="5"/>
  <c r="M788" i="5" s="1"/>
  <c r="L789" i="5"/>
  <c r="M789" i="5" s="1"/>
  <c r="L790" i="5"/>
  <c r="M790" i="5" s="1"/>
  <c r="L791" i="5"/>
  <c r="M791" i="5" s="1"/>
  <c r="L792" i="5"/>
  <c r="M792" i="5" s="1"/>
  <c r="L793" i="5"/>
  <c r="M793" i="5" s="1"/>
  <c r="L794" i="5"/>
  <c r="M794" i="5" s="1"/>
  <c r="L795" i="5"/>
  <c r="M795" i="5" s="1"/>
  <c r="L796" i="5"/>
  <c r="M796" i="5" s="1"/>
  <c r="L797" i="5"/>
  <c r="M797" i="5" s="1"/>
  <c r="L798" i="5"/>
  <c r="M798" i="5" s="1"/>
  <c r="L799" i="5"/>
  <c r="M799" i="5" s="1"/>
  <c r="L800" i="5"/>
  <c r="M800" i="5" s="1"/>
  <c r="L801" i="5"/>
  <c r="M801" i="5" s="1"/>
  <c r="L802" i="5"/>
  <c r="M802" i="5" s="1"/>
  <c r="L803" i="5"/>
  <c r="M803" i="5" s="1"/>
  <c r="L804" i="5"/>
  <c r="M804" i="5" s="1"/>
  <c r="L805" i="5"/>
  <c r="M805" i="5" s="1"/>
  <c r="L806" i="5"/>
  <c r="M806" i="5" s="1"/>
  <c r="L807" i="5"/>
  <c r="M807" i="5" s="1"/>
  <c r="L808" i="5"/>
  <c r="M808" i="5" s="1"/>
  <c r="L809" i="5"/>
  <c r="M809" i="5" s="1"/>
  <c r="L810" i="5"/>
  <c r="M810" i="5" s="1"/>
  <c r="L811" i="5"/>
  <c r="M811" i="5" s="1"/>
  <c r="L812" i="5"/>
  <c r="M812" i="5" s="1"/>
  <c r="L813" i="5"/>
  <c r="M813" i="5" s="1"/>
  <c r="L814" i="5"/>
  <c r="M814" i="5" s="1"/>
  <c r="L815" i="5"/>
  <c r="M815" i="5" s="1"/>
  <c r="L816" i="5"/>
  <c r="M816" i="5" s="1"/>
  <c r="L817" i="5"/>
  <c r="M817" i="5" s="1"/>
  <c r="L818" i="5"/>
  <c r="M818" i="5" s="1"/>
  <c r="L819" i="5"/>
  <c r="M819" i="5" s="1"/>
  <c r="L820" i="5"/>
  <c r="M820" i="5" s="1"/>
  <c r="L821" i="5"/>
  <c r="M821" i="5" s="1"/>
  <c r="L822" i="5"/>
  <c r="M822" i="5" s="1"/>
  <c r="L823" i="5"/>
  <c r="M823" i="5" s="1"/>
  <c r="L824" i="5"/>
  <c r="M824" i="5" s="1"/>
  <c r="L825" i="5"/>
  <c r="M825" i="5" s="1"/>
  <c r="L826" i="5"/>
  <c r="M826" i="5" s="1"/>
  <c r="L827" i="5"/>
  <c r="M827" i="5" s="1"/>
  <c r="L828" i="5"/>
  <c r="M828" i="5" s="1"/>
  <c r="L829" i="5"/>
  <c r="M829" i="5" s="1"/>
  <c r="L830" i="5"/>
  <c r="M830" i="5" s="1"/>
  <c r="L831" i="5"/>
  <c r="M831" i="5" s="1"/>
  <c r="L832" i="5"/>
  <c r="M832" i="5" s="1"/>
  <c r="L833" i="5"/>
  <c r="M833" i="5" s="1"/>
  <c r="L834" i="5"/>
  <c r="M834" i="5" s="1"/>
  <c r="L835" i="5"/>
  <c r="M835" i="5" s="1"/>
  <c r="L836" i="5"/>
  <c r="M836" i="5" s="1"/>
  <c r="L837" i="5"/>
  <c r="M837" i="5" s="1"/>
  <c r="L838" i="5"/>
  <c r="M838" i="5" s="1"/>
  <c r="L839" i="5"/>
  <c r="M839" i="5" s="1"/>
  <c r="L840" i="5"/>
  <c r="M840" i="5" s="1"/>
  <c r="L841" i="5"/>
  <c r="M841" i="5" s="1"/>
  <c r="L842" i="5"/>
  <c r="M842" i="5" s="1"/>
  <c r="L843" i="5"/>
  <c r="M843" i="5" s="1"/>
  <c r="L844" i="5"/>
  <c r="M844" i="5" s="1"/>
  <c r="L845" i="5"/>
  <c r="M845" i="5" s="1"/>
  <c r="L846" i="5"/>
  <c r="M846" i="5" s="1"/>
  <c r="L847" i="5"/>
  <c r="M847" i="5" s="1"/>
  <c r="L848" i="5"/>
  <c r="M848" i="5" s="1"/>
  <c r="L849" i="5"/>
  <c r="M849" i="5" s="1"/>
  <c r="L850" i="5"/>
  <c r="M850" i="5" s="1"/>
  <c r="L851" i="5"/>
  <c r="M851" i="5" s="1"/>
  <c r="L852" i="5"/>
  <c r="M852" i="5" s="1"/>
  <c r="L853" i="5"/>
  <c r="M853" i="5" s="1"/>
  <c r="L854" i="5"/>
  <c r="M854" i="5" s="1"/>
  <c r="L855" i="5"/>
  <c r="M855" i="5" s="1"/>
  <c r="L856" i="5"/>
  <c r="M856" i="5" s="1"/>
  <c r="L857" i="5"/>
  <c r="M857" i="5" s="1"/>
  <c r="L858" i="5"/>
  <c r="M858" i="5" s="1"/>
  <c r="L859" i="5"/>
  <c r="M859" i="5" s="1"/>
  <c r="L860" i="5"/>
  <c r="M860" i="5" s="1"/>
  <c r="L861" i="5"/>
  <c r="M861" i="5" s="1"/>
  <c r="L862" i="5"/>
  <c r="M862" i="5" s="1"/>
  <c r="L863" i="5"/>
  <c r="M863" i="5" s="1"/>
  <c r="L864" i="5"/>
  <c r="M864" i="5" s="1"/>
  <c r="L865" i="5"/>
  <c r="M865" i="5" s="1"/>
  <c r="L866" i="5"/>
  <c r="M866" i="5" s="1"/>
  <c r="L867" i="5"/>
  <c r="M867" i="5" s="1"/>
  <c r="L868" i="5"/>
  <c r="M868" i="5" s="1"/>
  <c r="L869" i="5"/>
  <c r="M869" i="5" s="1"/>
  <c r="L870" i="5"/>
  <c r="M870" i="5" s="1"/>
  <c r="L871" i="5"/>
  <c r="M871" i="5" s="1"/>
  <c r="L872" i="5"/>
  <c r="M872" i="5" s="1"/>
  <c r="L873" i="5"/>
  <c r="M873" i="5" s="1"/>
  <c r="L874" i="5"/>
  <c r="M874" i="5" s="1"/>
  <c r="L875" i="5"/>
  <c r="M875" i="5" s="1"/>
  <c r="L876" i="5"/>
  <c r="M876" i="5" s="1"/>
  <c r="L877" i="5"/>
  <c r="M877" i="5" s="1"/>
  <c r="L878" i="5"/>
  <c r="M878" i="5" s="1"/>
  <c r="L879" i="5"/>
  <c r="M879" i="5" s="1"/>
  <c r="L880" i="5"/>
  <c r="M880" i="5" s="1"/>
  <c r="L881" i="5"/>
  <c r="M881" i="5" s="1"/>
  <c r="L882" i="5"/>
  <c r="M882" i="5" s="1"/>
  <c r="L883" i="5"/>
  <c r="M883" i="5" s="1"/>
  <c r="L884" i="5"/>
  <c r="M884" i="5" s="1"/>
  <c r="L885" i="5"/>
  <c r="M885" i="5" s="1"/>
  <c r="L886" i="5"/>
  <c r="M886" i="5" s="1"/>
  <c r="L887" i="5"/>
  <c r="M887" i="5" s="1"/>
  <c r="L888" i="5"/>
  <c r="M888" i="5" s="1"/>
  <c r="L889" i="5"/>
  <c r="M889" i="5" s="1"/>
  <c r="L890" i="5"/>
  <c r="M890" i="5" s="1"/>
  <c r="L891" i="5"/>
  <c r="M891" i="5" s="1"/>
  <c r="L892" i="5"/>
  <c r="M892" i="5" s="1"/>
  <c r="L893" i="5"/>
  <c r="M893" i="5" s="1"/>
  <c r="L894" i="5"/>
  <c r="M894" i="5" s="1"/>
  <c r="L895" i="5"/>
  <c r="M895" i="5" s="1"/>
  <c r="L896" i="5"/>
  <c r="M896" i="5" s="1"/>
  <c r="L897" i="5"/>
  <c r="M897" i="5" s="1"/>
  <c r="L898" i="5"/>
  <c r="M898" i="5" s="1"/>
  <c r="L899" i="5"/>
  <c r="M899" i="5" s="1"/>
  <c r="L900" i="5"/>
  <c r="M900" i="5" s="1"/>
  <c r="L901" i="5"/>
  <c r="M901" i="5" s="1"/>
  <c r="L902" i="5"/>
  <c r="M902" i="5" s="1"/>
  <c r="L903" i="5"/>
  <c r="M903" i="5" s="1"/>
  <c r="L904" i="5"/>
  <c r="M904" i="5" s="1"/>
  <c r="L905" i="5"/>
  <c r="M905" i="5" s="1"/>
  <c r="L906" i="5"/>
  <c r="M906" i="5" s="1"/>
  <c r="L907" i="5"/>
  <c r="M907" i="5" s="1"/>
  <c r="L908" i="5"/>
  <c r="M908" i="5" s="1"/>
  <c r="L909" i="5"/>
  <c r="M909" i="5" s="1"/>
  <c r="L910" i="5"/>
  <c r="M910" i="5" s="1"/>
  <c r="L911" i="5"/>
  <c r="M911" i="5" s="1"/>
  <c r="L912" i="5"/>
  <c r="M912" i="5" s="1"/>
  <c r="L913" i="5"/>
  <c r="M913" i="5" s="1"/>
  <c r="L914" i="5"/>
  <c r="M914" i="5" s="1"/>
  <c r="L915" i="5"/>
  <c r="M915" i="5" s="1"/>
  <c r="L916" i="5"/>
  <c r="M916" i="5" s="1"/>
  <c r="L917" i="5"/>
  <c r="M917" i="5" s="1"/>
  <c r="L918" i="5"/>
  <c r="M918" i="5" s="1"/>
  <c r="L919" i="5"/>
  <c r="M919" i="5" s="1"/>
  <c r="L920" i="5"/>
  <c r="M920" i="5" s="1"/>
  <c r="L921" i="5"/>
  <c r="M921" i="5" s="1"/>
  <c r="L922" i="5"/>
  <c r="M922" i="5" s="1"/>
  <c r="L923" i="5"/>
  <c r="M923" i="5" s="1"/>
  <c r="L924" i="5"/>
  <c r="M924" i="5" s="1"/>
  <c r="L925" i="5"/>
  <c r="M925" i="5" s="1"/>
  <c r="L926" i="5"/>
  <c r="M926" i="5" s="1"/>
  <c r="L927" i="5"/>
  <c r="M927" i="5" s="1"/>
  <c r="L928" i="5"/>
  <c r="M928" i="5" s="1"/>
  <c r="L929" i="5"/>
  <c r="M929" i="5" s="1"/>
  <c r="L930" i="5"/>
  <c r="M930" i="5" s="1"/>
  <c r="L931" i="5"/>
  <c r="M931" i="5" s="1"/>
  <c r="L932" i="5"/>
  <c r="M932" i="5" s="1"/>
  <c r="L933" i="5"/>
  <c r="M933" i="5" s="1"/>
  <c r="L934" i="5"/>
  <c r="M934" i="5" s="1"/>
  <c r="L935" i="5"/>
  <c r="M935" i="5" s="1"/>
  <c r="L936" i="5"/>
  <c r="M936" i="5" s="1"/>
  <c r="L937" i="5"/>
  <c r="M937" i="5" s="1"/>
  <c r="L938" i="5"/>
  <c r="M938" i="5" s="1"/>
  <c r="L939" i="5"/>
  <c r="M939" i="5" s="1"/>
  <c r="L940" i="5"/>
  <c r="M940" i="5" s="1"/>
  <c r="L941" i="5"/>
  <c r="M941" i="5" s="1"/>
  <c r="L942" i="5"/>
  <c r="M942" i="5" s="1"/>
  <c r="L943" i="5"/>
  <c r="M943" i="5" s="1"/>
  <c r="L944" i="5"/>
  <c r="M944" i="5" s="1"/>
  <c r="L945" i="5"/>
  <c r="M945" i="5" s="1"/>
  <c r="L946" i="5"/>
  <c r="M946" i="5" s="1"/>
  <c r="L947" i="5"/>
  <c r="M947" i="5" s="1"/>
  <c r="L948" i="5"/>
  <c r="M948" i="5" s="1"/>
  <c r="L949" i="5"/>
  <c r="M949" i="5" s="1"/>
  <c r="L950" i="5"/>
  <c r="M950" i="5" s="1"/>
  <c r="L951" i="5"/>
  <c r="M951" i="5" s="1"/>
  <c r="L952" i="5"/>
  <c r="M952" i="5" s="1"/>
  <c r="L953" i="5"/>
  <c r="M953" i="5" s="1"/>
  <c r="L954" i="5"/>
  <c r="M954" i="5" s="1"/>
  <c r="L955" i="5"/>
  <c r="M955" i="5" s="1"/>
  <c r="L956" i="5"/>
  <c r="M956" i="5" s="1"/>
  <c r="L957" i="5"/>
  <c r="M957" i="5" s="1"/>
  <c r="L958" i="5"/>
  <c r="M958" i="5" s="1"/>
  <c r="L959" i="5"/>
  <c r="M959" i="5" s="1"/>
  <c r="L960" i="5"/>
  <c r="M960" i="5" s="1"/>
  <c r="L961" i="5"/>
  <c r="M961" i="5" s="1"/>
  <c r="L962" i="5"/>
  <c r="M962" i="5" s="1"/>
  <c r="L963" i="5"/>
  <c r="M963" i="5" s="1"/>
  <c r="L964" i="5"/>
  <c r="M964" i="5" s="1"/>
  <c r="L965" i="5"/>
  <c r="M965" i="5" s="1"/>
  <c r="L966" i="5"/>
  <c r="M966" i="5" s="1"/>
  <c r="L967" i="5"/>
  <c r="M967" i="5" s="1"/>
  <c r="L968" i="5"/>
  <c r="M968" i="5" s="1"/>
  <c r="L969" i="5"/>
  <c r="M969" i="5" s="1"/>
  <c r="L970" i="5"/>
  <c r="M970" i="5" s="1"/>
  <c r="L971" i="5"/>
  <c r="M971" i="5" s="1"/>
  <c r="L972" i="5"/>
  <c r="M972" i="5" s="1"/>
  <c r="L973" i="5"/>
  <c r="M973" i="5" s="1"/>
  <c r="L974" i="5"/>
  <c r="M974" i="5" s="1"/>
  <c r="L975" i="5"/>
  <c r="M975" i="5" s="1"/>
  <c r="L976" i="5"/>
  <c r="M976" i="5" s="1"/>
  <c r="L977" i="5"/>
  <c r="M977" i="5" s="1"/>
  <c r="L978" i="5"/>
  <c r="M978" i="5" s="1"/>
  <c r="L979" i="5"/>
  <c r="M979" i="5" s="1"/>
  <c r="L980" i="5"/>
  <c r="M980" i="5" s="1"/>
  <c r="L981" i="5"/>
  <c r="M981" i="5" s="1"/>
  <c r="L982" i="5"/>
  <c r="M982" i="5" s="1"/>
  <c r="L983" i="5"/>
  <c r="M983" i="5" s="1"/>
  <c r="L984" i="5"/>
  <c r="M984" i="5" s="1"/>
  <c r="L985" i="5"/>
  <c r="M985" i="5" s="1"/>
  <c r="L986" i="5"/>
  <c r="M986" i="5" s="1"/>
  <c r="L987" i="5"/>
  <c r="M987" i="5" s="1"/>
  <c r="L988" i="5"/>
  <c r="M988" i="5" s="1"/>
  <c r="L989" i="5"/>
  <c r="M989" i="5" s="1"/>
  <c r="L990" i="5"/>
  <c r="M990" i="5" s="1"/>
  <c r="L991" i="5"/>
  <c r="M991" i="5" s="1"/>
  <c r="L992" i="5"/>
  <c r="M992" i="5" s="1"/>
  <c r="L993" i="5"/>
  <c r="M993" i="5" s="1"/>
  <c r="L994" i="5"/>
  <c r="M994" i="5" s="1"/>
  <c r="L995" i="5"/>
  <c r="M995" i="5" s="1"/>
  <c r="L996" i="5"/>
  <c r="M996" i="5" s="1"/>
  <c r="L997" i="5"/>
  <c r="M997" i="5" s="1"/>
  <c r="L998" i="5"/>
  <c r="M998" i="5" s="1"/>
  <c r="L999" i="5"/>
  <c r="M999" i="5" s="1"/>
  <c r="L1000" i="5"/>
  <c r="M1000" i="5" s="1"/>
  <c r="L1001" i="5"/>
  <c r="M1001" i="5" s="1"/>
  <c r="L1002" i="5"/>
  <c r="M1002" i="5" s="1"/>
  <c r="L1003" i="5"/>
  <c r="M1003" i="5" s="1"/>
  <c r="L1004" i="5"/>
  <c r="M1004" i="5" s="1"/>
  <c r="L1005" i="5"/>
  <c r="M1005" i="5" s="1"/>
  <c r="L1006" i="5"/>
  <c r="M1006" i="5" s="1"/>
  <c r="L1007" i="5"/>
  <c r="M1007" i="5" s="1"/>
  <c r="L1008" i="5"/>
  <c r="M1008" i="5" s="1"/>
  <c r="L1009" i="5"/>
  <c r="M1009" i="5" s="1"/>
  <c r="L1010" i="5"/>
  <c r="M1010" i="5" s="1"/>
  <c r="L1011" i="5"/>
  <c r="M1011" i="5" s="1"/>
  <c r="L1012" i="5"/>
  <c r="M1012" i="5" s="1"/>
  <c r="L1013" i="5"/>
  <c r="M1013" i="5" s="1"/>
  <c r="L1014" i="5"/>
  <c r="M1014" i="5" s="1"/>
  <c r="L1015" i="5"/>
  <c r="M1015" i="5" s="1"/>
  <c r="L1016" i="5"/>
  <c r="M1016" i="5" s="1"/>
  <c r="L1017" i="5"/>
  <c r="M1017" i="5" s="1"/>
  <c r="L1018" i="5"/>
  <c r="M1018" i="5" s="1"/>
  <c r="L1019" i="5"/>
  <c r="M1019" i="5" s="1"/>
  <c r="L1020" i="5"/>
  <c r="M1020" i="5" s="1"/>
  <c r="L1021" i="5"/>
  <c r="M1021" i="5" s="1"/>
  <c r="L1022" i="5"/>
  <c r="M1022" i="5" s="1"/>
  <c r="L1023" i="5"/>
  <c r="M1023" i="5" s="1"/>
  <c r="L1024" i="5"/>
  <c r="M1024" i="5" s="1"/>
  <c r="L1025" i="5"/>
  <c r="M1025" i="5" s="1"/>
  <c r="L1026" i="5"/>
  <c r="M1026" i="5" s="1"/>
  <c r="L1027" i="5"/>
  <c r="M1027" i="5" s="1"/>
  <c r="L1028" i="5"/>
  <c r="M1028" i="5" s="1"/>
  <c r="L1029" i="5"/>
  <c r="M1029" i="5" s="1"/>
  <c r="L1030" i="5"/>
  <c r="M1030" i="5" s="1"/>
  <c r="L1031" i="5"/>
  <c r="M1031" i="5" s="1"/>
  <c r="L1032" i="5"/>
  <c r="M1032" i="5" s="1"/>
  <c r="L1033" i="5"/>
  <c r="M1033" i="5" s="1"/>
  <c r="L1034" i="5"/>
  <c r="M1034" i="5" s="1"/>
  <c r="L1035" i="5"/>
  <c r="M1035" i="5" s="1"/>
  <c r="L1036" i="5"/>
  <c r="M1036" i="5" s="1"/>
  <c r="L1037" i="5"/>
  <c r="M1037" i="5" s="1"/>
  <c r="L1038" i="5"/>
  <c r="M1038" i="5" s="1"/>
  <c r="L1039" i="5"/>
  <c r="M1039" i="5" s="1"/>
  <c r="L1040" i="5"/>
  <c r="M1040" i="5" s="1"/>
  <c r="L1041" i="5"/>
  <c r="M1041" i="5" s="1"/>
  <c r="L1042" i="5"/>
  <c r="M1042" i="5" s="1"/>
  <c r="L1043" i="5"/>
  <c r="M1043" i="5" s="1"/>
  <c r="L1044" i="5"/>
  <c r="M1044" i="5" s="1"/>
  <c r="L1045" i="5"/>
  <c r="M1045" i="5" s="1"/>
  <c r="L1046" i="5"/>
  <c r="M1046" i="5" s="1"/>
  <c r="L1047" i="5"/>
  <c r="M1047" i="5" s="1"/>
  <c r="L1048" i="5"/>
  <c r="M1048" i="5" s="1"/>
  <c r="L1049" i="5"/>
  <c r="M1049" i="5" s="1"/>
  <c r="L1050" i="5"/>
  <c r="M1050" i="5" s="1"/>
  <c r="L1051" i="5"/>
  <c r="M1051" i="5" s="1"/>
  <c r="L1052" i="5"/>
  <c r="M1052" i="5" s="1"/>
  <c r="L1053" i="5"/>
  <c r="M1053" i="5" s="1"/>
  <c r="L1054" i="5"/>
  <c r="M1054" i="5" s="1"/>
  <c r="L1055" i="5"/>
  <c r="M1055" i="5" s="1"/>
  <c r="L1056" i="5"/>
  <c r="M1056" i="5" s="1"/>
  <c r="L1057" i="5"/>
  <c r="M1057" i="5" s="1"/>
  <c r="L1058" i="5"/>
  <c r="M1058" i="5" s="1"/>
  <c r="L1059" i="5"/>
  <c r="M1059" i="5" s="1"/>
  <c r="L1060" i="5"/>
  <c r="M1060" i="5" s="1"/>
  <c r="L1061" i="5"/>
  <c r="M1061" i="5" s="1"/>
  <c r="L1062" i="5"/>
  <c r="M1062" i="5" s="1"/>
  <c r="L1063" i="5"/>
  <c r="M1063" i="5" s="1"/>
  <c r="L1064" i="5"/>
  <c r="M1064" i="5" s="1"/>
  <c r="L1065" i="5"/>
  <c r="M1065" i="5" s="1"/>
  <c r="L1066" i="5"/>
  <c r="M1066" i="5" s="1"/>
  <c r="L1067" i="5"/>
  <c r="M1067" i="5" s="1"/>
  <c r="L1068" i="5"/>
  <c r="M1068" i="5" s="1"/>
  <c r="L1069" i="5"/>
  <c r="M1069" i="5" s="1"/>
  <c r="L1070" i="5"/>
  <c r="M1070" i="5" s="1"/>
  <c r="L1071" i="5"/>
  <c r="M1071" i="5" s="1"/>
  <c r="L1072" i="5"/>
  <c r="M1072" i="5" s="1"/>
  <c r="L1073" i="5"/>
  <c r="M1073" i="5" s="1"/>
  <c r="L1074" i="5"/>
  <c r="M1074" i="5" s="1"/>
  <c r="L1075" i="5"/>
  <c r="M1075" i="5" s="1"/>
  <c r="L1076" i="5"/>
  <c r="M1076" i="5" s="1"/>
  <c r="L1077" i="5"/>
  <c r="M1077" i="5" s="1"/>
  <c r="L1078" i="5"/>
  <c r="M1078" i="5" s="1"/>
  <c r="L1079" i="5"/>
  <c r="M1079" i="5" s="1"/>
  <c r="L1080" i="5"/>
  <c r="M1080" i="5" s="1"/>
  <c r="L1081" i="5"/>
  <c r="M1081" i="5" s="1"/>
  <c r="L1082" i="5"/>
  <c r="M1082" i="5" s="1"/>
  <c r="L1083" i="5"/>
  <c r="M1083" i="5" s="1"/>
  <c r="L1084" i="5"/>
  <c r="M1084" i="5" s="1"/>
  <c r="L1085" i="5"/>
  <c r="M1085" i="5" s="1"/>
  <c r="L1086" i="5"/>
  <c r="M1086" i="5" s="1"/>
  <c r="L1087" i="5"/>
  <c r="M1087" i="5" s="1"/>
  <c r="L1088" i="5"/>
  <c r="M1088" i="5" s="1"/>
  <c r="L1089" i="5"/>
  <c r="M1089" i="5" s="1"/>
  <c r="L1090" i="5"/>
  <c r="M1090" i="5" s="1"/>
  <c r="L1091" i="5"/>
  <c r="M1091" i="5" s="1"/>
  <c r="L1092" i="5"/>
  <c r="M1092" i="5" s="1"/>
  <c r="L1093" i="5"/>
  <c r="M1093" i="5" s="1"/>
  <c r="L1094" i="5"/>
  <c r="M1094" i="5" s="1"/>
  <c r="L1095" i="5"/>
  <c r="M1095" i="5" s="1"/>
  <c r="L1096" i="5"/>
  <c r="M1096" i="5" s="1"/>
  <c r="L1097" i="5"/>
  <c r="M1097" i="5" s="1"/>
  <c r="L1098" i="5"/>
  <c r="M1098" i="5" s="1"/>
  <c r="L1099" i="5"/>
  <c r="M1099" i="5" s="1"/>
  <c r="L1100" i="5"/>
  <c r="M1100" i="5" s="1"/>
  <c r="L1101" i="5"/>
  <c r="M1101" i="5" s="1"/>
  <c r="L1102" i="5"/>
  <c r="M1102" i="5" s="1"/>
  <c r="L1103" i="5"/>
  <c r="M1103" i="5" s="1"/>
  <c r="L1104" i="5"/>
  <c r="M1104" i="5" s="1"/>
  <c r="L1105" i="5"/>
  <c r="M1105" i="5" s="1"/>
  <c r="L1106" i="5"/>
  <c r="M1106" i="5" s="1"/>
  <c r="L1107" i="5"/>
  <c r="M1107" i="5" s="1"/>
  <c r="L1108" i="5"/>
  <c r="M1108" i="5" s="1"/>
  <c r="L1109" i="5"/>
  <c r="M1109" i="5" s="1"/>
  <c r="L1110" i="5"/>
  <c r="M1110" i="5" s="1"/>
  <c r="L1111" i="5"/>
  <c r="M1111" i="5" s="1"/>
  <c r="L1112" i="5"/>
  <c r="M1112" i="5" s="1"/>
  <c r="L1113" i="5"/>
  <c r="M1113" i="5" s="1"/>
  <c r="L1114" i="5"/>
  <c r="M1114" i="5" s="1"/>
  <c r="L1115" i="5"/>
  <c r="M1115" i="5" s="1"/>
  <c r="L1116" i="5"/>
  <c r="M1116" i="5" s="1"/>
  <c r="L1117" i="5"/>
  <c r="M1117" i="5" s="1"/>
  <c r="L1118" i="5"/>
  <c r="M1118" i="5" s="1"/>
  <c r="L1119" i="5"/>
  <c r="M1119" i="5" s="1"/>
  <c r="L1120" i="5"/>
  <c r="M1120" i="5" s="1"/>
  <c r="L1121" i="5"/>
  <c r="M1121" i="5" s="1"/>
  <c r="L1122" i="5"/>
  <c r="M1122" i="5" s="1"/>
  <c r="L1123" i="5"/>
  <c r="M1123" i="5" s="1"/>
  <c r="L1124" i="5"/>
  <c r="M1124" i="5" s="1"/>
  <c r="L1125" i="5"/>
  <c r="M1125" i="5" s="1"/>
  <c r="L1126" i="5"/>
  <c r="M1126" i="5" s="1"/>
  <c r="L1127" i="5"/>
  <c r="M1127" i="5" s="1"/>
  <c r="L1128" i="5"/>
  <c r="M1128" i="5" s="1"/>
  <c r="L1129" i="5"/>
  <c r="M1129" i="5" s="1"/>
  <c r="L1130" i="5"/>
  <c r="M1130" i="5" s="1"/>
  <c r="L1131" i="5"/>
  <c r="M1131" i="5" s="1"/>
  <c r="L1132" i="5"/>
  <c r="M1132" i="5" s="1"/>
  <c r="L1133" i="5"/>
  <c r="M1133" i="5" s="1"/>
  <c r="L1134" i="5"/>
  <c r="M1134" i="5" s="1"/>
  <c r="L1135" i="5"/>
  <c r="M1135" i="5" s="1"/>
  <c r="L1136" i="5"/>
  <c r="M1136" i="5" s="1"/>
  <c r="L1137" i="5"/>
  <c r="M1137" i="5" s="1"/>
  <c r="L1138" i="5"/>
  <c r="M1138" i="5" s="1"/>
  <c r="L1139" i="5"/>
  <c r="M1139" i="5" s="1"/>
  <c r="L1140" i="5"/>
  <c r="M1140" i="5" s="1"/>
  <c r="L1141" i="5"/>
  <c r="M1141" i="5" s="1"/>
  <c r="L1142" i="5"/>
  <c r="M1142" i="5" s="1"/>
  <c r="L1143" i="5"/>
  <c r="M1143" i="5" s="1"/>
  <c r="L1144" i="5"/>
  <c r="M1144" i="5" s="1"/>
  <c r="L1145" i="5"/>
  <c r="M1145" i="5" s="1"/>
  <c r="L1146" i="5"/>
  <c r="M1146" i="5" s="1"/>
  <c r="L1147" i="5"/>
  <c r="M1147" i="5" s="1"/>
  <c r="L1148" i="5"/>
  <c r="M1148" i="5" s="1"/>
  <c r="L1149" i="5"/>
  <c r="M1149" i="5" s="1"/>
  <c r="L1150" i="5"/>
  <c r="M1150" i="5" s="1"/>
  <c r="L1151" i="5"/>
  <c r="M1151" i="5" s="1"/>
  <c r="L1152" i="5"/>
  <c r="M1152" i="5" s="1"/>
  <c r="L1153" i="5"/>
  <c r="M1153" i="5" s="1"/>
  <c r="L1154" i="5"/>
  <c r="M1154" i="5" s="1"/>
  <c r="L1155" i="5"/>
  <c r="M1155" i="5" s="1"/>
  <c r="L1156" i="5"/>
  <c r="M1156" i="5" s="1"/>
  <c r="L1157" i="5"/>
  <c r="M1157" i="5" s="1"/>
  <c r="L1158" i="5"/>
  <c r="M1158" i="5" s="1"/>
  <c r="L1159" i="5"/>
  <c r="M1159" i="5" s="1"/>
  <c r="L1160" i="5"/>
  <c r="M1160" i="5" s="1"/>
  <c r="L1161" i="5"/>
  <c r="M1161" i="5" s="1"/>
  <c r="L1162" i="5"/>
  <c r="M1162" i="5" s="1"/>
  <c r="L1163" i="5"/>
  <c r="M1163" i="5" s="1"/>
  <c r="L1164" i="5"/>
  <c r="M1164" i="5" s="1"/>
  <c r="L1165" i="5"/>
  <c r="M1165" i="5" s="1"/>
  <c r="L1166" i="5"/>
  <c r="M1166" i="5" s="1"/>
  <c r="L1167" i="5"/>
  <c r="M1167" i="5" s="1"/>
  <c r="L1168" i="5"/>
  <c r="M1168" i="5" s="1"/>
  <c r="L1169" i="5"/>
  <c r="M1169" i="5" s="1"/>
  <c r="L1170" i="5"/>
  <c r="M1170" i="5" s="1"/>
  <c r="L1171" i="5"/>
  <c r="M1171" i="5" s="1"/>
  <c r="L1172" i="5"/>
  <c r="M1172" i="5" s="1"/>
  <c r="L1173" i="5"/>
  <c r="M1173" i="5" s="1"/>
  <c r="L1174" i="5"/>
  <c r="M1174" i="5" s="1"/>
  <c r="L1175" i="5"/>
  <c r="M1175" i="5" s="1"/>
  <c r="L1176" i="5"/>
  <c r="M1176" i="5" s="1"/>
  <c r="L1177" i="5"/>
  <c r="M1177" i="5" s="1"/>
  <c r="L1178" i="5"/>
  <c r="M1178" i="5" s="1"/>
  <c r="L1179" i="5"/>
  <c r="M1179" i="5" s="1"/>
  <c r="L1180" i="5"/>
  <c r="M1180" i="5" s="1"/>
  <c r="L1181" i="5"/>
  <c r="M1181" i="5" s="1"/>
  <c r="L1182" i="5"/>
  <c r="M1182" i="5" s="1"/>
  <c r="L1183" i="5"/>
  <c r="M1183" i="5" s="1"/>
  <c r="L1184" i="5"/>
  <c r="M1184" i="5" s="1"/>
  <c r="L1185" i="5"/>
  <c r="M1185" i="5" s="1"/>
  <c r="L1186" i="5"/>
  <c r="M1186" i="5" s="1"/>
  <c r="L1187" i="5"/>
  <c r="M1187" i="5" s="1"/>
  <c r="L1188" i="5"/>
  <c r="M1188" i="5" s="1"/>
  <c r="L1189" i="5"/>
  <c r="M1189" i="5" s="1"/>
  <c r="L1190" i="5"/>
  <c r="M1190" i="5" s="1"/>
  <c r="L1191" i="5"/>
  <c r="M1191" i="5" s="1"/>
  <c r="L1192" i="5"/>
  <c r="M1192" i="5" s="1"/>
  <c r="L1193" i="5"/>
  <c r="M1193" i="5" s="1"/>
  <c r="L1194" i="5"/>
  <c r="M1194" i="5" s="1"/>
  <c r="L1195" i="5"/>
  <c r="M1195" i="5" s="1"/>
  <c r="L1196" i="5"/>
  <c r="M1196" i="5" s="1"/>
  <c r="L1197" i="5"/>
  <c r="M1197" i="5" s="1"/>
  <c r="L1198" i="5"/>
  <c r="M1198" i="5" s="1"/>
  <c r="L1199" i="5"/>
  <c r="M1199" i="5" s="1"/>
  <c r="L1200" i="5"/>
  <c r="M1200" i="5" s="1"/>
  <c r="L1201" i="5"/>
  <c r="M1201" i="5" s="1"/>
  <c r="L1202" i="5"/>
  <c r="M1202" i="5" s="1"/>
  <c r="L1203" i="5"/>
  <c r="M1203" i="5" s="1"/>
  <c r="L1204" i="5"/>
  <c r="M1204" i="5" s="1"/>
  <c r="L1205" i="5"/>
  <c r="M1205" i="5" s="1"/>
  <c r="L1206" i="5"/>
  <c r="M1206" i="5" s="1"/>
  <c r="L1207" i="5"/>
  <c r="M1207" i="5" s="1"/>
  <c r="L1208" i="5"/>
  <c r="M1208" i="5" s="1"/>
  <c r="L1209" i="5"/>
  <c r="M1209" i="5" s="1"/>
  <c r="L1210" i="5"/>
  <c r="M1210" i="5" s="1"/>
  <c r="L1211" i="5"/>
  <c r="M1211" i="5" s="1"/>
  <c r="L1212" i="5"/>
  <c r="M1212" i="5" s="1"/>
  <c r="L1213" i="5"/>
  <c r="M1213" i="5" s="1"/>
  <c r="L1214" i="5"/>
  <c r="M1214" i="5" s="1"/>
  <c r="L1215" i="5"/>
  <c r="M1215" i="5" s="1"/>
  <c r="L1216" i="5"/>
  <c r="M1216" i="5" s="1"/>
  <c r="L1217" i="5"/>
  <c r="M1217" i="5" s="1"/>
  <c r="L1218" i="5"/>
  <c r="M1218" i="5" s="1"/>
  <c r="L1219" i="5"/>
  <c r="M1219" i="5" s="1"/>
  <c r="L1220" i="5"/>
  <c r="M1220" i="5" s="1"/>
  <c r="L1221" i="5"/>
  <c r="M1221" i="5" s="1"/>
  <c r="L1222" i="5"/>
  <c r="M1222" i="5" s="1"/>
  <c r="L1223" i="5"/>
  <c r="M1223" i="5" s="1"/>
  <c r="L1224" i="5"/>
  <c r="M1224" i="5" s="1"/>
  <c r="L1225" i="5"/>
  <c r="M1225" i="5" s="1"/>
  <c r="L1226" i="5"/>
  <c r="M1226" i="5" s="1"/>
  <c r="L1227" i="5"/>
  <c r="M1227" i="5" s="1"/>
  <c r="L1228" i="5"/>
  <c r="M1228" i="5" s="1"/>
  <c r="L1229" i="5"/>
  <c r="M1229" i="5" s="1"/>
  <c r="L1230" i="5"/>
  <c r="M1230" i="5" s="1"/>
  <c r="L1231" i="5"/>
  <c r="M1231" i="5" s="1"/>
  <c r="L1232" i="5"/>
  <c r="M1232" i="5" s="1"/>
  <c r="L1233" i="5"/>
  <c r="M1233" i="5" s="1"/>
  <c r="L1234" i="5"/>
  <c r="M1234" i="5" s="1"/>
  <c r="L1235" i="5"/>
  <c r="M1235" i="5" s="1"/>
  <c r="L1236" i="5"/>
  <c r="M1236" i="5" s="1"/>
  <c r="L1237" i="5"/>
  <c r="M1237" i="5" s="1"/>
  <c r="L1238" i="5"/>
  <c r="M1238" i="5" s="1"/>
  <c r="L1239" i="5"/>
  <c r="M1239" i="5" s="1"/>
  <c r="L1240" i="5"/>
  <c r="M1240" i="5" s="1"/>
  <c r="L1241" i="5"/>
  <c r="M1241" i="5" s="1"/>
  <c r="L1242" i="5"/>
  <c r="M1242" i="5" s="1"/>
  <c r="L1243" i="5"/>
  <c r="M1243" i="5" s="1"/>
  <c r="L1244" i="5"/>
  <c r="M1244" i="5" s="1"/>
  <c r="L1245" i="5"/>
  <c r="M1245" i="5" s="1"/>
  <c r="L1246" i="5"/>
  <c r="M1246" i="5" s="1"/>
  <c r="L1247" i="5"/>
  <c r="M1247" i="5" s="1"/>
  <c r="L1248" i="5"/>
  <c r="M1248" i="5" s="1"/>
  <c r="L1249" i="5"/>
  <c r="M1249" i="5" s="1"/>
  <c r="L1250" i="5"/>
  <c r="M1250" i="5" s="1"/>
  <c r="L1251" i="5"/>
  <c r="M1251" i="5" s="1"/>
  <c r="L1252" i="5"/>
  <c r="M1252" i="5" s="1"/>
  <c r="L1253" i="5"/>
  <c r="M1253" i="5" s="1"/>
  <c r="L1254" i="5"/>
  <c r="M1254" i="5" s="1"/>
  <c r="L1255" i="5"/>
  <c r="M1255" i="5" s="1"/>
  <c r="L1256" i="5"/>
  <c r="M1256" i="5" s="1"/>
  <c r="L1257" i="5"/>
  <c r="M1257" i="5" s="1"/>
  <c r="L1258" i="5"/>
  <c r="M1258" i="5" s="1"/>
  <c r="L1259" i="5"/>
  <c r="M1259" i="5" s="1"/>
  <c r="L1260" i="5"/>
  <c r="M1260" i="5" s="1"/>
  <c r="L1261" i="5"/>
  <c r="M1261" i="5" s="1"/>
  <c r="L1262" i="5"/>
  <c r="M1262" i="5" s="1"/>
  <c r="L1263" i="5"/>
  <c r="M1263" i="5" s="1"/>
  <c r="L1264" i="5"/>
  <c r="M1264" i="5" s="1"/>
  <c r="L1265" i="5"/>
  <c r="M1265" i="5" s="1"/>
  <c r="L1266" i="5"/>
  <c r="M1266" i="5" s="1"/>
  <c r="L1267" i="5"/>
  <c r="M1267" i="5" s="1"/>
  <c r="L1268" i="5"/>
  <c r="M1268" i="5" s="1"/>
  <c r="L1269" i="5"/>
  <c r="M1269" i="5" s="1"/>
  <c r="L1270" i="5"/>
  <c r="M1270" i="5" s="1"/>
  <c r="L1271" i="5"/>
  <c r="M1271" i="5" s="1"/>
  <c r="L1272" i="5"/>
  <c r="M1272" i="5" s="1"/>
  <c r="L1273" i="5"/>
  <c r="M1273" i="5" s="1"/>
  <c r="L1274" i="5"/>
  <c r="M1274" i="5" s="1"/>
  <c r="L1275" i="5"/>
  <c r="M1275" i="5" s="1"/>
  <c r="L1276" i="5"/>
  <c r="M1276" i="5" s="1"/>
  <c r="L1277" i="5"/>
  <c r="M1277" i="5" s="1"/>
  <c r="L1278" i="5"/>
  <c r="M1278" i="5" s="1"/>
  <c r="L1279" i="5"/>
  <c r="M1279" i="5" s="1"/>
  <c r="L1280" i="5"/>
  <c r="M1280" i="5" s="1"/>
  <c r="L1281" i="5"/>
  <c r="M1281" i="5" s="1"/>
  <c r="L1282" i="5"/>
  <c r="M1282" i="5" s="1"/>
  <c r="L1283" i="5"/>
  <c r="M1283" i="5" s="1"/>
  <c r="L1284" i="5"/>
  <c r="M1284" i="5" s="1"/>
  <c r="L1285" i="5"/>
  <c r="M1285" i="5" s="1"/>
  <c r="L1286" i="5"/>
  <c r="M1286" i="5" s="1"/>
  <c r="L1287" i="5"/>
  <c r="M1287" i="5" s="1"/>
  <c r="L1288" i="5"/>
  <c r="M1288" i="5" s="1"/>
  <c r="L1289" i="5"/>
  <c r="M1289" i="5" s="1"/>
  <c r="L1290" i="5"/>
  <c r="M1290" i="5" s="1"/>
  <c r="L1291" i="5"/>
  <c r="M1291" i="5" s="1"/>
  <c r="L1292" i="5"/>
  <c r="M1292" i="5" s="1"/>
  <c r="L1293" i="5"/>
  <c r="M1293" i="5" s="1"/>
  <c r="L1294" i="5"/>
  <c r="M1294" i="5" s="1"/>
  <c r="L1295" i="5"/>
  <c r="M1295" i="5" s="1"/>
  <c r="L1296" i="5"/>
  <c r="M1296" i="5" s="1"/>
  <c r="L1297" i="5"/>
  <c r="M1297" i="5" s="1"/>
  <c r="L1298" i="5"/>
  <c r="M1298" i="5" s="1"/>
  <c r="L1299" i="5"/>
  <c r="M1299" i="5" s="1"/>
  <c r="L1300" i="5"/>
  <c r="M1300" i="5" s="1"/>
  <c r="L1301" i="5"/>
  <c r="M1301" i="5" s="1"/>
  <c r="L1302" i="5"/>
  <c r="M1302" i="5" s="1"/>
  <c r="L1303" i="5"/>
  <c r="M1303" i="5" s="1"/>
  <c r="L1304" i="5"/>
  <c r="M1304" i="5" s="1"/>
  <c r="L1305" i="5"/>
  <c r="M1305" i="5" s="1"/>
  <c r="L1306" i="5"/>
  <c r="M1306" i="5" s="1"/>
  <c r="L1307" i="5"/>
  <c r="M1307" i="5" s="1"/>
  <c r="L1308" i="5"/>
  <c r="M1308" i="5" s="1"/>
  <c r="L1309" i="5"/>
  <c r="M1309" i="5" s="1"/>
  <c r="L1310" i="5"/>
  <c r="M1310" i="5" s="1"/>
  <c r="L1311" i="5"/>
  <c r="M1311" i="5" s="1"/>
  <c r="L1312" i="5"/>
  <c r="M1312" i="5" s="1"/>
  <c r="L1313" i="5"/>
  <c r="M1313" i="5" s="1"/>
  <c r="L1314" i="5"/>
  <c r="M1314" i="5" s="1"/>
  <c r="L1315" i="5"/>
  <c r="M1315" i="5" s="1"/>
  <c r="L1316" i="5"/>
  <c r="M1316" i="5" s="1"/>
  <c r="L1317" i="5"/>
  <c r="M1317" i="5" s="1"/>
  <c r="L1318" i="5"/>
  <c r="M1318" i="5" s="1"/>
  <c r="L1319" i="5"/>
  <c r="M1319" i="5" s="1"/>
  <c r="L1320" i="5"/>
  <c r="M1320" i="5" s="1"/>
  <c r="L1321" i="5"/>
  <c r="M1321" i="5" s="1"/>
  <c r="L1322" i="5"/>
  <c r="M1322" i="5" s="1"/>
  <c r="L1323" i="5"/>
  <c r="M1323" i="5" s="1"/>
  <c r="L1324" i="5"/>
  <c r="M1324" i="5" s="1"/>
  <c r="L1325" i="5"/>
  <c r="M1325" i="5" s="1"/>
  <c r="L1326" i="5"/>
  <c r="M1326" i="5" s="1"/>
  <c r="L1327" i="5"/>
  <c r="M1327" i="5" s="1"/>
  <c r="L1328" i="5"/>
  <c r="M1328" i="5" s="1"/>
  <c r="L1329" i="5"/>
  <c r="M1329" i="5" s="1"/>
  <c r="L1330" i="5"/>
  <c r="M1330" i="5" s="1"/>
  <c r="L1331" i="5"/>
  <c r="M1331" i="5" s="1"/>
  <c r="L1332" i="5"/>
  <c r="M1332" i="5" s="1"/>
  <c r="L1333" i="5"/>
  <c r="M1333" i="5" s="1"/>
  <c r="L1334" i="5"/>
  <c r="M1334" i="5" s="1"/>
  <c r="L1335" i="5"/>
  <c r="M1335" i="5" s="1"/>
  <c r="L1336" i="5"/>
  <c r="M1336" i="5" s="1"/>
  <c r="L1337" i="5"/>
  <c r="M1337" i="5" s="1"/>
  <c r="L1338" i="5"/>
  <c r="M1338" i="5" s="1"/>
  <c r="L1339" i="5"/>
  <c r="M1339" i="5" s="1"/>
  <c r="L1340" i="5"/>
  <c r="M1340" i="5" s="1"/>
  <c r="L1341" i="5"/>
  <c r="M1341" i="5" s="1"/>
  <c r="L1342" i="5"/>
  <c r="M1342" i="5" s="1"/>
  <c r="L1343" i="5"/>
  <c r="M1343" i="5" s="1"/>
  <c r="L1344" i="5"/>
  <c r="M1344" i="5" s="1"/>
  <c r="L1345" i="5"/>
  <c r="M1345" i="5" s="1"/>
  <c r="L1346" i="5"/>
  <c r="M1346" i="5" s="1"/>
  <c r="L1347" i="5"/>
  <c r="M1347" i="5" s="1"/>
  <c r="L1348" i="5"/>
  <c r="M1348" i="5" s="1"/>
  <c r="L1349" i="5"/>
  <c r="M1349" i="5" s="1"/>
  <c r="L1350" i="5"/>
  <c r="M1350" i="5" s="1"/>
  <c r="L1351" i="5"/>
  <c r="M1351" i="5" s="1"/>
  <c r="L1352" i="5"/>
  <c r="M1352" i="5" s="1"/>
  <c r="L1353" i="5"/>
  <c r="M1353" i="5" s="1"/>
  <c r="L1354" i="5"/>
  <c r="M1354" i="5" s="1"/>
  <c r="L1355" i="5"/>
  <c r="M1355" i="5" s="1"/>
  <c r="L1356" i="5"/>
  <c r="M1356" i="5" s="1"/>
  <c r="L1357" i="5"/>
  <c r="M1357" i="5" s="1"/>
  <c r="L1358" i="5"/>
  <c r="M1358" i="5" s="1"/>
  <c r="L1359" i="5"/>
  <c r="M1359" i="5" s="1"/>
  <c r="L1360" i="5"/>
  <c r="M1360" i="5" s="1"/>
  <c r="L1361" i="5"/>
  <c r="M1361" i="5" s="1"/>
  <c r="L1362" i="5"/>
  <c r="M1362" i="5" s="1"/>
  <c r="L1363" i="5"/>
  <c r="M1363" i="5" s="1"/>
  <c r="L1364" i="5"/>
  <c r="M1364" i="5" s="1"/>
  <c r="L1365" i="5"/>
  <c r="M1365" i="5" s="1"/>
  <c r="L1366" i="5"/>
  <c r="M1366" i="5" s="1"/>
  <c r="L1367" i="5"/>
  <c r="M1367" i="5" s="1"/>
  <c r="L1368" i="5"/>
  <c r="M1368" i="5" s="1"/>
  <c r="L1369" i="5"/>
  <c r="M1369" i="5" s="1"/>
  <c r="L1370" i="5"/>
  <c r="M1370" i="5" s="1"/>
  <c r="L1371" i="5"/>
  <c r="M1371" i="5" s="1"/>
  <c r="L1372" i="5"/>
  <c r="M1372" i="5" s="1"/>
  <c r="L1373" i="5"/>
  <c r="M1373" i="5" s="1"/>
  <c r="L1374" i="5"/>
  <c r="M1374" i="5" s="1"/>
  <c r="L1375" i="5"/>
  <c r="M1375" i="5" s="1"/>
  <c r="L1376" i="5"/>
  <c r="M1376" i="5" s="1"/>
  <c r="L1377" i="5"/>
  <c r="M1377" i="5" s="1"/>
  <c r="L1378" i="5"/>
  <c r="M1378" i="5" s="1"/>
  <c r="L1379" i="5"/>
  <c r="M1379" i="5" s="1"/>
  <c r="L1380" i="5"/>
  <c r="M1380" i="5" s="1"/>
  <c r="L1381" i="5"/>
  <c r="M1381" i="5" s="1"/>
  <c r="L1382" i="5"/>
  <c r="M1382" i="5" s="1"/>
  <c r="L1383" i="5"/>
  <c r="M1383" i="5" s="1"/>
  <c r="L1384" i="5"/>
  <c r="M1384" i="5" s="1"/>
  <c r="L1385" i="5"/>
  <c r="M1385" i="5" s="1"/>
  <c r="L1386" i="5"/>
  <c r="M1386" i="5" s="1"/>
  <c r="L1387" i="5"/>
  <c r="M1387" i="5" s="1"/>
  <c r="L1388" i="5"/>
  <c r="M1388" i="5" s="1"/>
  <c r="L1389" i="5"/>
  <c r="M1389" i="5" s="1"/>
  <c r="L1390" i="5"/>
  <c r="M1390" i="5" s="1"/>
  <c r="L1391" i="5"/>
  <c r="M1391" i="5" s="1"/>
  <c r="L1392" i="5"/>
  <c r="M1392" i="5" s="1"/>
  <c r="L1393" i="5"/>
  <c r="M1393" i="5" s="1"/>
  <c r="L1394" i="5"/>
  <c r="M1394" i="5" s="1"/>
  <c r="L1395" i="5"/>
  <c r="M1395" i="5" s="1"/>
  <c r="L1396" i="5"/>
  <c r="M1396" i="5" s="1"/>
  <c r="L1397" i="5"/>
  <c r="M1397" i="5" s="1"/>
  <c r="L1398" i="5"/>
  <c r="M1398" i="5" s="1"/>
  <c r="L1399" i="5"/>
  <c r="M1399" i="5" s="1"/>
  <c r="L1400" i="5"/>
  <c r="M1400" i="5" s="1"/>
  <c r="L1401" i="5"/>
  <c r="M1401" i="5" s="1"/>
  <c r="L1402" i="5"/>
  <c r="M1402" i="5" s="1"/>
  <c r="L1403" i="5"/>
  <c r="M1403" i="5" s="1"/>
  <c r="L1404" i="5"/>
  <c r="M1404" i="5" s="1"/>
  <c r="L1405" i="5"/>
  <c r="M1405" i="5" s="1"/>
  <c r="L1406" i="5"/>
  <c r="M1406" i="5" s="1"/>
  <c r="L1407" i="5"/>
  <c r="M1407" i="5" s="1"/>
  <c r="L1408" i="5"/>
  <c r="M1408" i="5" s="1"/>
  <c r="L1409" i="5"/>
  <c r="M1409" i="5" s="1"/>
  <c r="L1410" i="5"/>
  <c r="M1410" i="5" s="1"/>
  <c r="L1411" i="5"/>
  <c r="M1411" i="5" s="1"/>
  <c r="L1412" i="5"/>
  <c r="M1412" i="5" s="1"/>
  <c r="L1413" i="5"/>
  <c r="M1413" i="5" s="1"/>
  <c r="L1414" i="5"/>
  <c r="M1414" i="5" s="1"/>
  <c r="L1415" i="5"/>
  <c r="M1415" i="5" s="1"/>
  <c r="L1416" i="5"/>
  <c r="M1416" i="5" s="1"/>
  <c r="L1417" i="5"/>
  <c r="M1417" i="5" s="1"/>
  <c r="L1418" i="5"/>
  <c r="M1418" i="5" s="1"/>
  <c r="L1419" i="5"/>
  <c r="M1419" i="5" s="1"/>
  <c r="L1420" i="5"/>
  <c r="M1420" i="5" s="1"/>
  <c r="L1421" i="5"/>
  <c r="M1421" i="5" s="1"/>
  <c r="L1422" i="5"/>
  <c r="M1422" i="5" s="1"/>
  <c r="L1423" i="5"/>
  <c r="M1423" i="5" s="1"/>
  <c r="L1424" i="5"/>
  <c r="M1424" i="5" s="1"/>
  <c r="L1425" i="5"/>
  <c r="M1425" i="5" s="1"/>
  <c r="L1426" i="5"/>
  <c r="M1426" i="5" s="1"/>
  <c r="L1427" i="5"/>
  <c r="M1427" i="5" s="1"/>
  <c r="L1428" i="5"/>
  <c r="M1428" i="5" s="1"/>
  <c r="L1429" i="5"/>
  <c r="M1429" i="5" s="1"/>
  <c r="L1430" i="5"/>
  <c r="M1430" i="5" s="1"/>
  <c r="L1431" i="5"/>
  <c r="M1431" i="5" s="1"/>
  <c r="L1432" i="5"/>
  <c r="M1432" i="5" s="1"/>
  <c r="L1433" i="5"/>
  <c r="M1433" i="5" s="1"/>
  <c r="L1434" i="5"/>
  <c r="M1434" i="5" s="1"/>
  <c r="L1435" i="5"/>
  <c r="M1435" i="5" s="1"/>
  <c r="L1436" i="5"/>
  <c r="M1436" i="5" s="1"/>
  <c r="L1437" i="5"/>
  <c r="M1437" i="5" s="1"/>
  <c r="L1438" i="5"/>
  <c r="M1438" i="5" s="1"/>
  <c r="L1439" i="5"/>
  <c r="M1439" i="5" s="1"/>
  <c r="L1440" i="5"/>
  <c r="M1440" i="5" s="1"/>
  <c r="L1441" i="5"/>
  <c r="M1441" i="5" s="1"/>
  <c r="L1442" i="5"/>
  <c r="M1442" i="5" s="1"/>
  <c r="L1443" i="5"/>
  <c r="M1443" i="5" s="1"/>
  <c r="L1444" i="5"/>
  <c r="M1444" i="5" s="1"/>
  <c r="L1445" i="5"/>
  <c r="M1445" i="5" s="1"/>
  <c r="L1446" i="5"/>
  <c r="M1446" i="5" s="1"/>
  <c r="L1447" i="5"/>
  <c r="M1447" i="5" s="1"/>
  <c r="L1448" i="5"/>
  <c r="M1448" i="5" s="1"/>
  <c r="L1449" i="5"/>
  <c r="M1449" i="5" s="1"/>
  <c r="L1450" i="5"/>
  <c r="M1450" i="5" s="1"/>
  <c r="L1451" i="5"/>
  <c r="M1451" i="5" s="1"/>
  <c r="L1452" i="5"/>
  <c r="M1452" i="5" s="1"/>
  <c r="L1453" i="5"/>
  <c r="M1453" i="5" s="1"/>
  <c r="L1454" i="5"/>
  <c r="M1454" i="5" s="1"/>
  <c r="L1455" i="5"/>
  <c r="M1455" i="5" s="1"/>
  <c r="L1456" i="5"/>
  <c r="M1456" i="5" s="1"/>
  <c r="L1457" i="5"/>
  <c r="M1457" i="5" s="1"/>
  <c r="L1458" i="5"/>
  <c r="M1458" i="5" s="1"/>
  <c r="L1459" i="5"/>
  <c r="M1459" i="5" s="1"/>
  <c r="L1460" i="5"/>
  <c r="M1460" i="5" s="1"/>
  <c r="L1461" i="5"/>
  <c r="M1461" i="5" s="1"/>
  <c r="L1462" i="5"/>
  <c r="M1462" i="5" s="1"/>
  <c r="L1463" i="5"/>
  <c r="M1463" i="5" s="1"/>
  <c r="L1464" i="5"/>
  <c r="M1464" i="5" s="1"/>
  <c r="L1465" i="5"/>
  <c r="M1465" i="5" s="1"/>
  <c r="L1466" i="5"/>
  <c r="M1466" i="5" s="1"/>
  <c r="L1467" i="5"/>
  <c r="M1467" i="5" s="1"/>
  <c r="L1468" i="5"/>
  <c r="M1468" i="5" s="1"/>
  <c r="L1469" i="5"/>
  <c r="M1469" i="5" s="1"/>
  <c r="L1470" i="5"/>
  <c r="M1470" i="5" s="1"/>
  <c r="L1471" i="5"/>
  <c r="M1471" i="5" s="1"/>
  <c r="L1472" i="5"/>
  <c r="M1472" i="5" s="1"/>
  <c r="L1473" i="5"/>
  <c r="M1473" i="5" s="1"/>
  <c r="L1474" i="5"/>
  <c r="M1474" i="5" s="1"/>
  <c r="L1475" i="5"/>
  <c r="M1475" i="5" s="1"/>
  <c r="L1476" i="5"/>
  <c r="M1476" i="5" s="1"/>
  <c r="L1477" i="5"/>
  <c r="M1477" i="5" s="1"/>
  <c r="L1478" i="5"/>
  <c r="M1478" i="5" s="1"/>
  <c r="L1479" i="5"/>
  <c r="M1479" i="5" s="1"/>
  <c r="L1480" i="5"/>
  <c r="M1480" i="5" s="1"/>
  <c r="L1481" i="5"/>
  <c r="M1481" i="5" s="1"/>
  <c r="L1482" i="5"/>
  <c r="M1482" i="5" s="1"/>
  <c r="L1483" i="5"/>
  <c r="M1483" i="5" s="1"/>
  <c r="L1484" i="5"/>
  <c r="M1484" i="5" s="1"/>
  <c r="L1485" i="5"/>
  <c r="M1485" i="5" s="1"/>
  <c r="L1486" i="5"/>
  <c r="M1486" i="5" s="1"/>
  <c r="L1487" i="5"/>
  <c r="M1487" i="5" s="1"/>
  <c r="L1488" i="5"/>
  <c r="M1488" i="5" s="1"/>
  <c r="L1489" i="5"/>
  <c r="M1489" i="5" s="1"/>
  <c r="L1490" i="5"/>
  <c r="M1490" i="5" s="1"/>
  <c r="L1491" i="5"/>
  <c r="M1491" i="5" s="1"/>
  <c r="L1492" i="5"/>
  <c r="M1492" i="5" s="1"/>
  <c r="L1493" i="5"/>
  <c r="M1493" i="5" s="1"/>
  <c r="L1494" i="5"/>
  <c r="M1494" i="5" s="1"/>
  <c r="L1495" i="5"/>
  <c r="M1495" i="5" s="1"/>
  <c r="L1496" i="5"/>
  <c r="M1496" i="5" s="1"/>
  <c r="L1497" i="5"/>
  <c r="M1497" i="5" s="1"/>
  <c r="L1498" i="5"/>
  <c r="M1498" i="5" s="1"/>
  <c r="L1499" i="5"/>
  <c r="M1499" i="5" s="1"/>
  <c r="L1500" i="5"/>
  <c r="M1500" i="5" s="1"/>
  <c r="L1501" i="5"/>
  <c r="M1501" i="5" s="1"/>
  <c r="L1502" i="5"/>
  <c r="M1502" i="5" s="1"/>
  <c r="L1503" i="5"/>
  <c r="M1503" i="5" s="1"/>
  <c r="L1504" i="5"/>
  <c r="M1504" i="5" s="1"/>
  <c r="L1505" i="5"/>
  <c r="M1505" i="5" s="1"/>
  <c r="L1506" i="5"/>
  <c r="M1506" i="5" s="1"/>
  <c r="L1507" i="5"/>
  <c r="M1507" i="5" s="1"/>
  <c r="L1508" i="5"/>
  <c r="M1508" i="5" s="1"/>
  <c r="L1509" i="5"/>
  <c r="M1509" i="5" s="1"/>
  <c r="L1510" i="5"/>
  <c r="M1510" i="5" s="1"/>
  <c r="L1511" i="5"/>
  <c r="M1511" i="5" s="1"/>
  <c r="L1512" i="5"/>
  <c r="M1512" i="5" s="1"/>
  <c r="L1513" i="5"/>
  <c r="M1513" i="5" s="1"/>
  <c r="L1514" i="5"/>
  <c r="M1514" i="5" s="1"/>
  <c r="L1515" i="5"/>
  <c r="M1515" i="5" s="1"/>
  <c r="L1516" i="5"/>
  <c r="M1516" i="5" s="1"/>
  <c r="L1517" i="5"/>
  <c r="M1517" i="5" s="1"/>
  <c r="L1518" i="5"/>
  <c r="M1518" i="5" s="1"/>
  <c r="L1519" i="5"/>
  <c r="M1519" i="5" s="1"/>
  <c r="L1520" i="5"/>
  <c r="M1520" i="5" s="1"/>
  <c r="L1521" i="5"/>
  <c r="M1521" i="5" s="1"/>
  <c r="L1522" i="5"/>
  <c r="M1522" i="5" s="1"/>
  <c r="L1523" i="5"/>
  <c r="M1523" i="5" s="1"/>
  <c r="L1524" i="5"/>
  <c r="M1524" i="5" s="1"/>
  <c r="L1525" i="5"/>
  <c r="M1525" i="5" s="1"/>
  <c r="L1526" i="5"/>
  <c r="M1526" i="5" s="1"/>
  <c r="L1527" i="5"/>
  <c r="M1527" i="5" s="1"/>
  <c r="L1528" i="5"/>
  <c r="M1528" i="5" s="1"/>
  <c r="L1529" i="5"/>
  <c r="M1529" i="5" s="1"/>
  <c r="L1530" i="5"/>
  <c r="M1530" i="5" s="1"/>
  <c r="L1531" i="5"/>
  <c r="M1531" i="5" s="1"/>
  <c r="L1532" i="5"/>
  <c r="M1532" i="5" s="1"/>
  <c r="L1533" i="5"/>
  <c r="M1533" i="5" s="1"/>
  <c r="L1534" i="5"/>
  <c r="M1534" i="5" s="1"/>
  <c r="L1535" i="5"/>
  <c r="M1535" i="5" s="1"/>
  <c r="L1536" i="5"/>
  <c r="M1536" i="5" s="1"/>
  <c r="L1537" i="5"/>
  <c r="M1537" i="5" s="1"/>
  <c r="L1538" i="5"/>
  <c r="M1538" i="5" s="1"/>
  <c r="L1539" i="5"/>
  <c r="M1539" i="5" s="1"/>
  <c r="L1540" i="5"/>
  <c r="M1540" i="5" s="1"/>
  <c r="L1541" i="5"/>
  <c r="M1541" i="5" s="1"/>
  <c r="L1542" i="5"/>
  <c r="M1542" i="5" s="1"/>
  <c r="L1543" i="5"/>
  <c r="M1543" i="5" s="1"/>
  <c r="L1544" i="5"/>
  <c r="M1544" i="5" s="1"/>
  <c r="L1545" i="5"/>
  <c r="M1545" i="5" s="1"/>
  <c r="L1546" i="5"/>
  <c r="M1546" i="5" s="1"/>
  <c r="L1547" i="5"/>
  <c r="M1547" i="5" s="1"/>
  <c r="L1548" i="5"/>
  <c r="M1548" i="5" s="1"/>
  <c r="L1549" i="5"/>
  <c r="M1549" i="5" s="1"/>
  <c r="L1550" i="5"/>
  <c r="M1550" i="5" s="1"/>
  <c r="L1551" i="5"/>
  <c r="M1551" i="5" s="1"/>
  <c r="L1552" i="5"/>
  <c r="M1552" i="5" s="1"/>
  <c r="L1553" i="5"/>
  <c r="M1553" i="5" s="1"/>
  <c r="L1554" i="5"/>
  <c r="M1554" i="5" s="1"/>
  <c r="L1555" i="5"/>
  <c r="M1555" i="5" s="1"/>
  <c r="L1556" i="5"/>
  <c r="M1556" i="5" s="1"/>
  <c r="L1557" i="5"/>
  <c r="M1557" i="5" s="1"/>
  <c r="L1558" i="5"/>
  <c r="M1558" i="5" s="1"/>
  <c r="L1559" i="5"/>
  <c r="M1559" i="5" s="1"/>
  <c r="L1560" i="5"/>
  <c r="M1560" i="5" s="1"/>
  <c r="L1561" i="5"/>
  <c r="M1561" i="5" s="1"/>
  <c r="L1562" i="5"/>
  <c r="M1562" i="5" s="1"/>
  <c r="L1563" i="5"/>
  <c r="M1563" i="5" s="1"/>
  <c r="L1564" i="5"/>
  <c r="M1564" i="5" s="1"/>
  <c r="L1565" i="5"/>
  <c r="M1565" i="5" s="1"/>
  <c r="L1566" i="5"/>
  <c r="M1566" i="5" s="1"/>
  <c r="L1567" i="5"/>
  <c r="M1567" i="5" s="1"/>
  <c r="L1568" i="5"/>
  <c r="M1568" i="5" s="1"/>
  <c r="L1569" i="5"/>
  <c r="M1569" i="5" s="1"/>
  <c r="L1570" i="5"/>
  <c r="M1570" i="5" s="1"/>
  <c r="L1571" i="5"/>
  <c r="M1571" i="5" s="1"/>
  <c r="L1572" i="5"/>
  <c r="M1572" i="5" s="1"/>
  <c r="L1573" i="5"/>
  <c r="M1573" i="5" s="1"/>
  <c r="L1574" i="5"/>
  <c r="M1574" i="5" s="1"/>
  <c r="L1575" i="5"/>
  <c r="M1575" i="5" s="1"/>
  <c r="L1576" i="5"/>
  <c r="M1576" i="5" s="1"/>
  <c r="L1577" i="5"/>
  <c r="M1577" i="5" s="1"/>
  <c r="L1578" i="5"/>
  <c r="M1578" i="5" s="1"/>
  <c r="L1579" i="5"/>
  <c r="M1579" i="5" s="1"/>
  <c r="L1580" i="5"/>
  <c r="M1580" i="5" s="1"/>
  <c r="L1581" i="5"/>
  <c r="M1581" i="5" s="1"/>
  <c r="L1582" i="5"/>
  <c r="M1582" i="5" s="1"/>
  <c r="L1583" i="5"/>
  <c r="M1583" i="5" s="1"/>
  <c r="L1584" i="5"/>
  <c r="M1584" i="5" s="1"/>
  <c r="L1585" i="5"/>
  <c r="M1585" i="5" s="1"/>
  <c r="L1586" i="5"/>
  <c r="M1586" i="5" s="1"/>
  <c r="L1587" i="5"/>
  <c r="M1587" i="5" s="1"/>
  <c r="L1588" i="5"/>
  <c r="M1588" i="5" s="1"/>
  <c r="L1589" i="5"/>
  <c r="M1589" i="5" s="1"/>
  <c r="L1590" i="5"/>
  <c r="M1590" i="5" s="1"/>
  <c r="L1591" i="5"/>
  <c r="M1591" i="5" s="1"/>
  <c r="L1592" i="5"/>
  <c r="M1592" i="5" s="1"/>
  <c r="L1593" i="5"/>
  <c r="M1593" i="5" s="1"/>
  <c r="L1594" i="5"/>
  <c r="M1594" i="5" s="1"/>
  <c r="L1595" i="5"/>
  <c r="M1595" i="5" s="1"/>
  <c r="L1596" i="5"/>
  <c r="M1596" i="5" s="1"/>
  <c r="L1597" i="5"/>
  <c r="M1597" i="5" s="1"/>
  <c r="L1598" i="5"/>
  <c r="M1598" i="5" s="1"/>
  <c r="L1599" i="5"/>
  <c r="M1599" i="5" s="1"/>
  <c r="L1600" i="5"/>
  <c r="M1600" i="5" s="1"/>
  <c r="L1601" i="5"/>
  <c r="M1601" i="5" s="1"/>
  <c r="L1602" i="5"/>
  <c r="M1602" i="5" s="1"/>
  <c r="L1603" i="5"/>
  <c r="M1603" i="5" s="1"/>
  <c r="L1604" i="5"/>
  <c r="M1604" i="5" s="1"/>
  <c r="L1605" i="5"/>
  <c r="M1605" i="5" s="1"/>
  <c r="L1606" i="5"/>
  <c r="M1606" i="5" s="1"/>
  <c r="L1607" i="5"/>
  <c r="M1607" i="5" s="1"/>
  <c r="L1608" i="5"/>
  <c r="M1608" i="5" s="1"/>
  <c r="L1609" i="5"/>
  <c r="M1609" i="5" s="1"/>
  <c r="L1610" i="5"/>
  <c r="M1610" i="5" s="1"/>
  <c r="L1611" i="5"/>
  <c r="M1611" i="5" s="1"/>
  <c r="L1612" i="5"/>
  <c r="M1612" i="5" s="1"/>
  <c r="L1613" i="5"/>
  <c r="M1613" i="5" s="1"/>
  <c r="L1614" i="5"/>
  <c r="M1614" i="5" s="1"/>
  <c r="L1615" i="5"/>
  <c r="M1615" i="5" s="1"/>
  <c r="L1616" i="5"/>
  <c r="M1616" i="5" s="1"/>
  <c r="L1617" i="5"/>
  <c r="M1617" i="5" s="1"/>
  <c r="L1618" i="5"/>
  <c r="M1618" i="5" s="1"/>
  <c r="L1619" i="5"/>
  <c r="M1619" i="5" s="1"/>
  <c r="L1620" i="5"/>
  <c r="M1620" i="5" s="1"/>
  <c r="L1621" i="5"/>
  <c r="M1621" i="5" s="1"/>
  <c r="L1622" i="5"/>
  <c r="M1622" i="5" s="1"/>
  <c r="L1623" i="5"/>
  <c r="M1623" i="5" s="1"/>
  <c r="L1624" i="5"/>
  <c r="M1624" i="5" s="1"/>
  <c r="L1625" i="5"/>
  <c r="M1625" i="5" s="1"/>
  <c r="L1626" i="5"/>
  <c r="M1626" i="5" s="1"/>
  <c r="L1627" i="5"/>
  <c r="M1627" i="5" s="1"/>
  <c r="L1628" i="5"/>
  <c r="M1628" i="5" s="1"/>
  <c r="L1629" i="5"/>
  <c r="M1629" i="5" s="1"/>
  <c r="L1630" i="5"/>
  <c r="M1630" i="5" s="1"/>
  <c r="L1631" i="5"/>
  <c r="M1631" i="5" s="1"/>
  <c r="L1632" i="5"/>
  <c r="M1632" i="5" s="1"/>
  <c r="L1633" i="5"/>
  <c r="M1633" i="5" s="1"/>
  <c r="L1634" i="5"/>
  <c r="M1634" i="5" s="1"/>
  <c r="L1635" i="5"/>
  <c r="M1635" i="5" s="1"/>
  <c r="L1636" i="5"/>
  <c r="M1636" i="5" s="1"/>
  <c r="L1637" i="5"/>
  <c r="M1637" i="5" s="1"/>
  <c r="L1638" i="5"/>
  <c r="M1638" i="5" s="1"/>
  <c r="L1639" i="5"/>
  <c r="M1639" i="5" s="1"/>
  <c r="L1640" i="5"/>
  <c r="M1640" i="5" s="1"/>
  <c r="L1641" i="5"/>
  <c r="M1641" i="5" s="1"/>
  <c r="L1642" i="5"/>
  <c r="M1642" i="5" s="1"/>
  <c r="L1643" i="5"/>
  <c r="M1643" i="5" s="1"/>
  <c r="L1644" i="5"/>
  <c r="M1644" i="5" s="1"/>
  <c r="L1645" i="5"/>
  <c r="M1645" i="5" s="1"/>
  <c r="L1646" i="5"/>
  <c r="M1646" i="5" s="1"/>
  <c r="L1647" i="5"/>
  <c r="M1647" i="5" s="1"/>
  <c r="L1648" i="5"/>
  <c r="M1648" i="5" s="1"/>
  <c r="L1649" i="5"/>
  <c r="M1649" i="5" s="1"/>
  <c r="L1650" i="5"/>
  <c r="M1650" i="5" s="1"/>
  <c r="L1651" i="5"/>
  <c r="M1651" i="5" s="1"/>
  <c r="L1652" i="5"/>
  <c r="M1652" i="5" s="1"/>
  <c r="L1653" i="5"/>
  <c r="M1653" i="5" s="1"/>
  <c r="L1654" i="5"/>
  <c r="M1654" i="5" s="1"/>
  <c r="L1655" i="5"/>
  <c r="M1655" i="5" s="1"/>
  <c r="L1656" i="5"/>
  <c r="M1656" i="5" s="1"/>
  <c r="L1657" i="5"/>
  <c r="M1657" i="5" s="1"/>
  <c r="L1658" i="5"/>
  <c r="M1658" i="5" s="1"/>
  <c r="L1659" i="5"/>
  <c r="M1659" i="5" s="1"/>
  <c r="L1660" i="5"/>
  <c r="M1660" i="5" s="1"/>
  <c r="L1661" i="5"/>
  <c r="M1661" i="5" s="1"/>
  <c r="L1662" i="5"/>
  <c r="M1662" i="5" s="1"/>
  <c r="L1663" i="5"/>
  <c r="M1663" i="5" s="1"/>
  <c r="L1664" i="5"/>
  <c r="M1664" i="5" s="1"/>
  <c r="L1665" i="5"/>
  <c r="M1665" i="5" s="1"/>
  <c r="L1666" i="5"/>
  <c r="M1666" i="5" s="1"/>
  <c r="L1667" i="5"/>
  <c r="M1667" i="5" s="1"/>
  <c r="L1668" i="5"/>
  <c r="M1668" i="5" s="1"/>
  <c r="L1669" i="5"/>
  <c r="M1669" i="5" s="1"/>
  <c r="L1670" i="5"/>
  <c r="M1670" i="5" s="1"/>
  <c r="L1671" i="5"/>
  <c r="M1671" i="5" s="1"/>
  <c r="L1672" i="5"/>
  <c r="M1672" i="5" s="1"/>
  <c r="L1673" i="5"/>
  <c r="M1673" i="5" s="1"/>
  <c r="L1674" i="5"/>
  <c r="M1674" i="5" s="1"/>
  <c r="L1675" i="5"/>
  <c r="M1675" i="5" s="1"/>
  <c r="L1676" i="5"/>
  <c r="M1676" i="5" s="1"/>
  <c r="L1677" i="5"/>
  <c r="M1677" i="5" s="1"/>
  <c r="L1678" i="5"/>
  <c r="M1678" i="5" s="1"/>
  <c r="L1679" i="5"/>
  <c r="M1679" i="5" s="1"/>
  <c r="L1680" i="5"/>
  <c r="M1680" i="5" s="1"/>
  <c r="L1681" i="5"/>
  <c r="M1681" i="5" s="1"/>
  <c r="L1682" i="5"/>
  <c r="M1682" i="5" s="1"/>
  <c r="L1683" i="5"/>
  <c r="M1683" i="5" s="1"/>
  <c r="L1684" i="5"/>
  <c r="M1684" i="5" s="1"/>
  <c r="L1685" i="5"/>
  <c r="M1685" i="5" s="1"/>
  <c r="L1686" i="5"/>
  <c r="M1686" i="5" s="1"/>
  <c r="L1687" i="5"/>
  <c r="M1687" i="5" s="1"/>
  <c r="L1688" i="5"/>
  <c r="M1688" i="5" s="1"/>
  <c r="L1689" i="5"/>
  <c r="M1689" i="5" s="1"/>
  <c r="L1690" i="5"/>
  <c r="M1690" i="5" s="1"/>
  <c r="L1691" i="5"/>
  <c r="M1691" i="5" s="1"/>
  <c r="L1692" i="5"/>
  <c r="M1692" i="5" s="1"/>
  <c r="L1693" i="5"/>
  <c r="M1693" i="5" s="1"/>
  <c r="L1694" i="5"/>
  <c r="M1694" i="5" s="1"/>
  <c r="L1695" i="5"/>
  <c r="M1695" i="5" s="1"/>
  <c r="L1696" i="5"/>
  <c r="M1696" i="5" s="1"/>
  <c r="L1697" i="5"/>
  <c r="M1697" i="5" s="1"/>
  <c r="L1698" i="5"/>
  <c r="M1698" i="5" s="1"/>
  <c r="L1699" i="5"/>
  <c r="M1699" i="5" s="1"/>
  <c r="L1700" i="5"/>
  <c r="M1700" i="5" s="1"/>
  <c r="L1701" i="5"/>
  <c r="M1701" i="5" s="1"/>
  <c r="L1702" i="5"/>
  <c r="M1702" i="5" s="1"/>
  <c r="L1703" i="5"/>
  <c r="M1703" i="5" s="1"/>
  <c r="L1704" i="5"/>
  <c r="M1704" i="5" s="1"/>
  <c r="L1705" i="5"/>
  <c r="M1705" i="5" s="1"/>
  <c r="L1706" i="5"/>
  <c r="M1706" i="5" s="1"/>
  <c r="L1707" i="5"/>
  <c r="M1707" i="5" s="1"/>
  <c r="L1708" i="5"/>
  <c r="M1708" i="5" s="1"/>
  <c r="L1709" i="5"/>
  <c r="M1709" i="5" s="1"/>
  <c r="L1710" i="5"/>
  <c r="M1710" i="5" s="1"/>
  <c r="L1711" i="5"/>
  <c r="M1711" i="5" s="1"/>
  <c r="L1712" i="5"/>
  <c r="M1712" i="5" s="1"/>
  <c r="L1713" i="5"/>
  <c r="M1713" i="5" s="1"/>
  <c r="L1714" i="5"/>
  <c r="M1714" i="5" s="1"/>
  <c r="L1715" i="5"/>
  <c r="M1715" i="5" s="1"/>
  <c r="L1716" i="5"/>
  <c r="M1716" i="5" s="1"/>
  <c r="L1717" i="5"/>
  <c r="M1717" i="5" s="1"/>
  <c r="L1718" i="5"/>
  <c r="M1718" i="5" s="1"/>
  <c r="L1719" i="5"/>
  <c r="M1719" i="5" s="1"/>
  <c r="L1720" i="5"/>
  <c r="M1720" i="5" s="1"/>
  <c r="L1721" i="5"/>
  <c r="M1721" i="5" s="1"/>
  <c r="L1722" i="5"/>
  <c r="M1722" i="5" s="1"/>
  <c r="L1723" i="5"/>
  <c r="M1723" i="5" s="1"/>
  <c r="L1724" i="5"/>
  <c r="M1724" i="5" s="1"/>
  <c r="L1725" i="5"/>
  <c r="M1725" i="5" s="1"/>
  <c r="L1726" i="5"/>
  <c r="M1726" i="5" s="1"/>
  <c r="L1727" i="5"/>
  <c r="M1727" i="5" s="1"/>
  <c r="L1728" i="5"/>
  <c r="M1728" i="5" s="1"/>
  <c r="L1729" i="5"/>
  <c r="M1729" i="5" s="1"/>
  <c r="L1730" i="5"/>
  <c r="M1730" i="5" s="1"/>
  <c r="L1731" i="5"/>
  <c r="M1731" i="5" s="1"/>
  <c r="L1732" i="5"/>
  <c r="M1732" i="5" s="1"/>
  <c r="L1733" i="5"/>
  <c r="M1733" i="5" s="1"/>
  <c r="L1734" i="5"/>
  <c r="M1734" i="5" s="1"/>
  <c r="L1735" i="5"/>
  <c r="M1735" i="5" s="1"/>
  <c r="L1736" i="5"/>
  <c r="M1736" i="5" s="1"/>
  <c r="L1737" i="5"/>
  <c r="M1737" i="5" s="1"/>
  <c r="L1738" i="5"/>
  <c r="M1738" i="5" s="1"/>
  <c r="L1739" i="5"/>
  <c r="M1739" i="5" s="1"/>
  <c r="L1740" i="5"/>
  <c r="M1740" i="5" s="1"/>
  <c r="L1741" i="5"/>
  <c r="M1741" i="5" s="1"/>
  <c r="L1742" i="5"/>
  <c r="M1742" i="5" s="1"/>
  <c r="L1743" i="5"/>
  <c r="M1743" i="5" s="1"/>
  <c r="L1744" i="5"/>
  <c r="M1744" i="5" s="1"/>
  <c r="L1745" i="5"/>
  <c r="M1745" i="5" s="1"/>
  <c r="L1746" i="5"/>
  <c r="M1746" i="5" s="1"/>
  <c r="L1747" i="5"/>
  <c r="M1747" i="5" s="1"/>
  <c r="L1748" i="5"/>
  <c r="M1748" i="5" s="1"/>
  <c r="L1749" i="5"/>
  <c r="M1749" i="5" s="1"/>
  <c r="L1750" i="5"/>
  <c r="M1750" i="5" s="1"/>
  <c r="L1751" i="5"/>
  <c r="M1751" i="5" s="1"/>
  <c r="L1752" i="5"/>
  <c r="M1752" i="5" s="1"/>
  <c r="L1753" i="5"/>
  <c r="M1753" i="5" s="1"/>
  <c r="L1754" i="5"/>
  <c r="M1754" i="5" s="1"/>
  <c r="L1755" i="5"/>
  <c r="M1755" i="5" s="1"/>
  <c r="L1756" i="5"/>
  <c r="M1756" i="5" s="1"/>
  <c r="L1757" i="5"/>
  <c r="M1757" i="5" s="1"/>
  <c r="L1758" i="5"/>
  <c r="M1758" i="5" s="1"/>
  <c r="L1759" i="5"/>
  <c r="M1759" i="5" s="1"/>
  <c r="L1760" i="5"/>
  <c r="M1760" i="5" s="1"/>
  <c r="L1761" i="5"/>
  <c r="M1761" i="5" s="1"/>
  <c r="L1762" i="5"/>
  <c r="M1762" i="5" s="1"/>
  <c r="L1763" i="5"/>
  <c r="M1763" i="5" s="1"/>
  <c r="L1764" i="5"/>
  <c r="M1764" i="5" s="1"/>
  <c r="L1765" i="5"/>
  <c r="M1765" i="5" s="1"/>
  <c r="L1766" i="5"/>
  <c r="M1766" i="5" s="1"/>
  <c r="L1767" i="5"/>
  <c r="M1767" i="5" s="1"/>
  <c r="L1768" i="5"/>
  <c r="M1768" i="5" s="1"/>
  <c r="L1769" i="5"/>
  <c r="M1769" i="5" s="1"/>
  <c r="L1770" i="5"/>
  <c r="M1770" i="5" s="1"/>
  <c r="L1771" i="5"/>
  <c r="M1771" i="5" s="1"/>
  <c r="L1772" i="5"/>
  <c r="M1772" i="5" s="1"/>
  <c r="L1773" i="5"/>
  <c r="M1773" i="5" s="1"/>
  <c r="L1774" i="5"/>
  <c r="M1774" i="5" s="1"/>
  <c r="L1775" i="5"/>
  <c r="M1775" i="5" s="1"/>
  <c r="L1776" i="5"/>
  <c r="M1776" i="5" s="1"/>
  <c r="L1777" i="5"/>
  <c r="M1777" i="5" s="1"/>
  <c r="L1778" i="5"/>
  <c r="M1778" i="5" s="1"/>
  <c r="L1779" i="5"/>
  <c r="M1779" i="5" s="1"/>
  <c r="L1780" i="5"/>
  <c r="M1780" i="5" s="1"/>
  <c r="L1781" i="5"/>
  <c r="M1781" i="5" s="1"/>
  <c r="L1782" i="5"/>
  <c r="M1782" i="5" s="1"/>
  <c r="L1783" i="5"/>
  <c r="M1783" i="5" s="1"/>
  <c r="L1784" i="5"/>
  <c r="M1784" i="5" s="1"/>
  <c r="L1785" i="5"/>
  <c r="M1785" i="5" s="1"/>
  <c r="L1786" i="5"/>
  <c r="M1786" i="5" s="1"/>
  <c r="L1787" i="5"/>
  <c r="M1787" i="5" s="1"/>
  <c r="L1788" i="5"/>
  <c r="M1788" i="5" s="1"/>
  <c r="L1789" i="5"/>
  <c r="M1789" i="5" s="1"/>
  <c r="L1790" i="5"/>
  <c r="M1790" i="5" s="1"/>
  <c r="L1791" i="5"/>
  <c r="M1791" i="5" s="1"/>
  <c r="L1792" i="5"/>
  <c r="M1792" i="5" s="1"/>
  <c r="L1793" i="5"/>
  <c r="M1793" i="5" s="1"/>
  <c r="L1794" i="5"/>
  <c r="M1794" i="5" s="1"/>
  <c r="L1795" i="5"/>
  <c r="M1795" i="5" s="1"/>
  <c r="L1796" i="5"/>
  <c r="M1796" i="5" s="1"/>
  <c r="L1797" i="5"/>
  <c r="M1797" i="5" s="1"/>
  <c r="L1798" i="5"/>
  <c r="M1798" i="5" s="1"/>
  <c r="L1799" i="5"/>
  <c r="M1799" i="5" s="1"/>
  <c r="L1800" i="5"/>
  <c r="M1800" i="5" s="1"/>
  <c r="L1801" i="5"/>
  <c r="M1801" i="5" s="1"/>
  <c r="L1802" i="5"/>
  <c r="M1802" i="5" s="1"/>
  <c r="L1803" i="5"/>
  <c r="M1803" i="5" s="1"/>
  <c r="L1804" i="5"/>
  <c r="M1804" i="5" s="1"/>
  <c r="L1805" i="5"/>
  <c r="M1805" i="5" s="1"/>
  <c r="L1806" i="5"/>
  <c r="M1806" i="5" s="1"/>
  <c r="L1807" i="5"/>
  <c r="M1807" i="5" s="1"/>
  <c r="L1808" i="5"/>
  <c r="M1808" i="5" s="1"/>
  <c r="L1809" i="5"/>
  <c r="M1809" i="5" s="1"/>
  <c r="L1810" i="5"/>
  <c r="M1810" i="5" s="1"/>
  <c r="L1811" i="5"/>
  <c r="M1811" i="5" s="1"/>
  <c r="L1812" i="5"/>
  <c r="M1812" i="5" s="1"/>
  <c r="L1813" i="5"/>
  <c r="M1813" i="5" s="1"/>
  <c r="L1814" i="5"/>
  <c r="M1814" i="5" s="1"/>
  <c r="L1815" i="5"/>
  <c r="M1815" i="5" s="1"/>
  <c r="L1816" i="5"/>
  <c r="M1816" i="5" s="1"/>
  <c r="L1817" i="5"/>
  <c r="M1817" i="5" s="1"/>
  <c r="L1818" i="5"/>
  <c r="M1818" i="5" s="1"/>
  <c r="L1819" i="5"/>
  <c r="M1819" i="5" s="1"/>
  <c r="L1820" i="5"/>
  <c r="M1820" i="5" s="1"/>
  <c r="L1821" i="5"/>
  <c r="M1821" i="5" s="1"/>
  <c r="L1822" i="5"/>
  <c r="M1822" i="5" s="1"/>
  <c r="L1823" i="5"/>
  <c r="M1823" i="5" s="1"/>
  <c r="L1824" i="5"/>
  <c r="M1824" i="5" s="1"/>
  <c r="L1825" i="5"/>
  <c r="M1825" i="5" s="1"/>
  <c r="L1826" i="5"/>
  <c r="M1826" i="5" s="1"/>
  <c r="L1827" i="5"/>
  <c r="M1827" i="5" s="1"/>
  <c r="L1828" i="5"/>
  <c r="M1828" i="5" s="1"/>
  <c r="L1829" i="5"/>
  <c r="M1829" i="5" s="1"/>
  <c r="L1830" i="5"/>
  <c r="M1830" i="5" s="1"/>
  <c r="L1831" i="5"/>
  <c r="M1831" i="5" s="1"/>
  <c r="L1832" i="5"/>
  <c r="M1832" i="5" s="1"/>
  <c r="L1833" i="5"/>
  <c r="M1833" i="5" s="1"/>
  <c r="L1834" i="5"/>
  <c r="M1834" i="5" s="1"/>
  <c r="L1835" i="5"/>
  <c r="M1835" i="5" s="1"/>
  <c r="L1836" i="5"/>
  <c r="M1836" i="5" s="1"/>
  <c r="L1837" i="5"/>
  <c r="M1837" i="5" s="1"/>
  <c r="L1838" i="5"/>
  <c r="M1838" i="5" s="1"/>
  <c r="L1839" i="5"/>
  <c r="M1839" i="5" s="1"/>
  <c r="L1840" i="5"/>
  <c r="M1840" i="5" s="1"/>
  <c r="L1841" i="5"/>
  <c r="M1841" i="5" s="1"/>
  <c r="L1842" i="5"/>
  <c r="M1842" i="5" s="1"/>
  <c r="L1843" i="5"/>
  <c r="M1843" i="5" s="1"/>
  <c r="L1844" i="5"/>
  <c r="M1844" i="5" s="1"/>
  <c r="L1845" i="5"/>
  <c r="M1845" i="5" s="1"/>
  <c r="L1846" i="5"/>
  <c r="M1846" i="5" s="1"/>
  <c r="L1847" i="5"/>
  <c r="M1847" i="5" s="1"/>
  <c r="L1848" i="5"/>
  <c r="M1848" i="5" s="1"/>
  <c r="L1849" i="5"/>
  <c r="M1849" i="5" s="1"/>
  <c r="L1850" i="5"/>
  <c r="M1850" i="5" s="1"/>
  <c r="L1851" i="5"/>
  <c r="M1851" i="5" s="1"/>
  <c r="L1852" i="5"/>
  <c r="M1852" i="5" s="1"/>
  <c r="L1853" i="5"/>
  <c r="M1853" i="5" s="1"/>
  <c r="L1854" i="5"/>
  <c r="M1854" i="5" s="1"/>
  <c r="L1855" i="5"/>
  <c r="M1855" i="5" s="1"/>
  <c r="L1856" i="5"/>
  <c r="M1856" i="5" s="1"/>
  <c r="L1857" i="5"/>
  <c r="M1857" i="5" s="1"/>
  <c r="L1858" i="5"/>
  <c r="M1858" i="5" s="1"/>
  <c r="L1859" i="5"/>
  <c r="M1859" i="5" s="1"/>
  <c r="L1860" i="5"/>
  <c r="M1860" i="5" s="1"/>
  <c r="L1861" i="5"/>
  <c r="M1861" i="5" s="1"/>
  <c r="L1862" i="5"/>
  <c r="M1862" i="5" s="1"/>
  <c r="L1863" i="5"/>
  <c r="M1863" i="5" s="1"/>
  <c r="L1864" i="5"/>
  <c r="M1864" i="5" s="1"/>
  <c r="L1865" i="5"/>
  <c r="M1865" i="5" s="1"/>
  <c r="L1866" i="5"/>
  <c r="M1866" i="5" s="1"/>
  <c r="L1867" i="5"/>
  <c r="M1867" i="5" s="1"/>
  <c r="L1868" i="5"/>
  <c r="M1868" i="5" s="1"/>
  <c r="L1869" i="5"/>
  <c r="M1869" i="5" s="1"/>
  <c r="L1870" i="5"/>
  <c r="M1870" i="5" s="1"/>
  <c r="L1871" i="5"/>
  <c r="M1871" i="5" s="1"/>
  <c r="L1872" i="5"/>
  <c r="M1872" i="5" s="1"/>
  <c r="L1873" i="5"/>
  <c r="M1873" i="5" s="1"/>
  <c r="L1874" i="5"/>
  <c r="M1874" i="5" s="1"/>
  <c r="L1875" i="5"/>
  <c r="M1875" i="5" s="1"/>
  <c r="L1876" i="5"/>
  <c r="M1876" i="5" s="1"/>
  <c r="L1877" i="5"/>
  <c r="M1877" i="5" s="1"/>
  <c r="L1878" i="5"/>
  <c r="M1878" i="5" s="1"/>
  <c r="L1879" i="5"/>
  <c r="M1879" i="5" s="1"/>
  <c r="L1880" i="5"/>
  <c r="M1880" i="5" s="1"/>
  <c r="L1881" i="5"/>
  <c r="M1881" i="5" s="1"/>
  <c r="L1882" i="5"/>
  <c r="M1882" i="5" s="1"/>
  <c r="L1883" i="5"/>
  <c r="M1883" i="5" s="1"/>
  <c r="L1884" i="5"/>
  <c r="M1884" i="5" s="1"/>
  <c r="L1885" i="5"/>
  <c r="M1885" i="5" s="1"/>
  <c r="L1886" i="5"/>
  <c r="M1886" i="5" s="1"/>
  <c r="L1887" i="5"/>
  <c r="M1887" i="5" s="1"/>
  <c r="L1888" i="5"/>
  <c r="M1888" i="5" s="1"/>
  <c r="L1889" i="5"/>
  <c r="M1889" i="5" s="1"/>
  <c r="L1890" i="5"/>
  <c r="M1890" i="5" s="1"/>
  <c r="L1891" i="5"/>
  <c r="M1891" i="5" s="1"/>
  <c r="L1892" i="5"/>
  <c r="M1892" i="5" s="1"/>
  <c r="L1893" i="5"/>
  <c r="M1893" i="5" s="1"/>
  <c r="L1894" i="5"/>
  <c r="M1894" i="5" s="1"/>
  <c r="L1895" i="5"/>
  <c r="M1895" i="5" s="1"/>
  <c r="L1896" i="5"/>
  <c r="M1896" i="5" s="1"/>
  <c r="L1897" i="5"/>
  <c r="M1897" i="5" s="1"/>
  <c r="E825" i="5"/>
  <c r="E608" i="5" l="1"/>
  <c r="E247" i="5" l="1"/>
  <c r="E3011" i="5"/>
  <c r="C2" i="53" l="1"/>
  <c r="C4" i="53" l="1"/>
  <c r="L270" i="52"/>
  <c r="K270" i="52"/>
  <c r="L262" i="52"/>
  <c r="K262" i="52"/>
  <c r="L239" i="52"/>
  <c r="K239" i="52"/>
  <c r="L223" i="52"/>
  <c r="K223" i="52"/>
  <c r="L200" i="52"/>
  <c r="K200" i="52"/>
  <c r="L172" i="52"/>
  <c r="K172" i="52"/>
  <c r="L149" i="52"/>
  <c r="K149" i="52"/>
  <c r="L132" i="52"/>
  <c r="K132" i="52"/>
  <c r="L114" i="52"/>
  <c r="K114" i="52"/>
  <c r="L93" i="52"/>
  <c r="K93" i="52"/>
  <c r="L83" i="52"/>
  <c r="K83" i="52"/>
  <c r="L64" i="52"/>
  <c r="K64" i="52"/>
  <c r="L33" i="52"/>
  <c r="K33" i="52"/>
  <c r="L15" i="52"/>
  <c r="K15" i="52"/>
  <c r="L6" i="52"/>
  <c r="K6" i="52"/>
  <c r="AG8" i="6" l="1"/>
  <c r="V8" i="6"/>
  <c r="K8" i="6"/>
  <c r="S2" i="6"/>
  <c r="D2" i="52" s="1"/>
  <c r="E368" i="5"/>
  <c r="E222" i="5"/>
  <c r="E2801" i="5"/>
  <c r="E2753" i="5"/>
  <c r="E2756" i="5"/>
  <c r="E445" i="5"/>
  <c r="L2726" i="5"/>
  <c r="M2726" i="5" s="1"/>
  <c r="H2726" i="5"/>
  <c r="G2726" i="5"/>
  <c r="F2726" i="5"/>
  <c r="E2726" i="5"/>
  <c r="C2726" i="5"/>
  <c r="B2726" i="5"/>
  <c r="A2726" i="5"/>
  <c r="L2725" i="5"/>
  <c r="M2725" i="5" s="1"/>
  <c r="H2725" i="5"/>
  <c r="G2725" i="5"/>
  <c r="F2725" i="5"/>
  <c r="E2725" i="5"/>
  <c r="C2725" i="5"/>
  <c r="B2725" i="5"/>
  <c r="A2725" i="5"/>
  <c r="L2724" i="5"/>
  <c r="M2724" i="5" s="1"/>
  <c r="H2724" i="5"/>
  <c r="G2724" i="5"/>
  <c r="F2724" i="5"/>
  <c r="E2724" i="5"/>
  <c r="C2724" i="5"/>
  <c r="B2724" i="5"/>
  <c r="A2724" i="5"/>
  <c r="L2723" i="5"/>
  <c r="M2723" i="5" s="1"/>
  <c r="H2723" i="5"/>
  <c r="G2723" i="5"/>
  <c r="F2723" i="5"/>
  <c r="E2723" i="5"/>
  <c r="C2723" i="5"/>
  <c r="B2723" i="5"/>
  <c r="A2723" i="5"/>
  <c r="L2722" i="5"/>
  <c r="M2722" i="5" s="1"/>
  <c r="H2722" i="5"/>
  <c r="G2722" i="5"/>
  <c r="F2722" i="5"/>
  <c r="E2722" i="5"/>
  <c r="C2722" i="5"/>
  <c r="B2722" i="5"/>
  <c r="A2722" i="5"/>
  <c r="L2721" i="5"/>
  <c r="M2721" i="5" s="1"/>
  <c r="H2721" i="5"/>
  <c r="G2721" i="5"/>
  <c r="F2721" i="5"/>
  <c r="E2721" i="5"/>
  <c r="C2721" i="5"/>
  <c r="B2721" i="5"/>
  <c r="A2721" i="5"/>
  <c r="L2720" i="5"/>
  <c r="M2720" i="5" s="1"/>
  <c r="H2720" i="5"/>
  <c r="G2720" i="5"/>
  <c r="F2720" i="5"/>
  <c r="E2720" i="5"/>
  <c r="C2720" i="5"/>
  <c r="B2720" i="5"/>
  <c r="A2720" i="5"/>
  <c r="L2719" i="5"/>
  <c r="M2719" i="5" s="1"/>
  <c r="H2719" i="5"/>
  <c r="G2719" i="5"/>
  <c r="F2719" i="5"/>
  <c r="E2719" i="5"/>
  <c r="C2719" i="5"/>
  <c r="B2719" i="5"/>
  <c r="A2719" i="5"/>
  <c r="L2718" i="5"/>
  <c r="M2718" i="5" s="1"/>
  <c r="H2718" i="5"/>
  <c r="G2718" i="5"/>
  <c r="F2718" i="5"/>
  <c r="E2718" i="5"/>
  <c r="C2718" i="5"/>
  <c r="B2718" i="5"/>
  <c r="A2718" i="5"/>
  <c r="L2717" i="5"/>
  <c r="M2717" i="5" s="1"/>
  <c r="H2717" i="5"/>
  <c r="G2717" i="5"/>
  <c r="F2717" i="5"/>
  <c r="E2717" i="5"/>
  <c r="C2717" i="5"/>
  <c r="B2717" i="5"/>
  <c r="A2717" i="5"/>
  <c r="L2716" i="5"/>
  <c r="M2716" i="5" s="1"/>
  <c r="H2716" i="5"/>
  <c r="G2716" i="5"/>
  <c r="F2716" i="5"/>
  <c r="E2716" i="5"/>
  <c r="C2716" i="5"/>
  <c r="B2716" i="5"/>
  <c r="A2716" i="5"/>
  <c r="L2715" i="5"/>
  <c r="M2715" i="5" s="1"/>
  <c r="H2715" i="5"/>
  <c r="G2715" i="5"/>
  <c r="F2715" i="5"/>
  <c r="E2715" i="5"/>
  <c r="C2715" i="5"/>
  <c r="B2715" i="5"/>
  <c r="A2715" i="5"/>
  <c r="L2714" i="5"/>
  <c r="M2714" i="5" s="1"/>
  <c r="H2714" i="5"/>
  <c r="G2714" i="5"/>
  <c r="F2714" i="5"/>
  <c r="E2714" i="5"/>
  <c r="C2714" i="5"/>
  <c r="B2714" i="5"/>
  <c r="A2714" i="5"/>
  <c r="L2713" i="5"/>
  <c r="M2713" i="5" s="1"/>
  <c r="H2713" i="5"/>
  <c r="G2713" i="5"/>
  <c r="F2713" i="5"/>
  <c r="E2713" i="5"/>
  <c r="C2713" i="5"/>
  <c r="B2713" i="5"/>
  <c r="A2713" i="5"/>
  <c r="L2712" i="5"/>
  <c r="M2712" i="5" s="1"/>
  <c r="H2712" i="5"/>
  <c r="G2712" i="5"/>
  <c r="F2712" i="5"/>
  <c r="E2712" i="5"/>
  <c r="C2712" i="5"/>
  <c r="B2712" i="5"/>
  <c r="A2712" i="5"/>
  <c r="L2711" i="5"/>
  <c r="M2711" i="5" s="1"/>
  <c r="H2711" i="5"/>
  <c r="G2711" i="5"/>
  <c r="F2711" i="5"/>
  <c r="E2711" i="5"/>
  <c r="C2711" i="5"/>
  <c r="B2711" i="5"/>
  <c r="A2711" i="5"/>
  <c r="L2710" i="5"/>
  <c r="M2710" i="5" s="1"/>
  <c r="H2710" i="5"/>
  <c r="G2710" i="5"/>
  <c r="F2710" i="5"/>
  <c r="E2710" i="5"/>
  <c r="C2710" i="5"/>
  <c r="B2710" i="5"/>
  <c r="A2710" i="5"/>
  <c r="L2709" i="5"/>
  <c r="M2709" i="5" s="1"/>
  <c r="H2709" i="5"/>
  <c r="G2709" i="5"/>
  <c r="F2709" i="5"/>
  <c r="E2709" i="5"/>
  <c r="C2709" i="5"/>
  <c r="B2709" i="5"/>
  <c r="A2709" i="5"/>
  <c r="L2708" i="5"/>
  <c r="M2708" i="5" s="1"/>
  <c r="H2708" i="5"/>
  <c r="G2708" i="5"/>
  <c r="F2708" i="5"/>
  <c r="E2708" i="5"/>
  <c r="C2708" i="5"/>
  <c r="B2708" i="5"/>
  <c r="A2708" i="5"/>
  <c r="L2707" i="5"/>
  <c r="M2707" i="5" s="1"/>
  <c r="H2707" i="5"/>
  <c r="G2707" i="5"/>
  <c r="F2707" i="5"/>
  <c r="E2707" i="5"/>
  <c r="C2707" i="5"/>
  <c r="B2707" i="5"/>
  <c r="A2707" i="5"/>
  <c r="L2706" i="5"/>
  <c r="M2706" i="5" s="1"/>
  <c r="H2706" i="5"/>
  <c r="G2706" i="5"/>
  <c r="F2706" i="5"/>
  <c r="E2706" i="5"/>
  <c r="C2706" i="5"/>
  <c r="B2706" i="5"/>
  <c r="A2706" i="5"/>
  <c r="L2705" i="5"/>
  <c r="M2705" i="5" s="1"/>
  <c r="H2705" i="5"/>
  <c r="G2705" i="5"/>
  <c r="F2705" i="5"/>
  <c r="E2705" i="5"/>
  <c r="C2705" i="5"/>
  <c r="B2705" i="5"/>
  <c r="A2705" i="5"/>
  <c r="L2704" i="5"/>
  <c r="M2704" i="5" s="1"/>
  <c r="H2704" i="5"/>
  <c r="G2704" i="5"/>
  <c r="F2704" i="5"/>
  <c r="E2704" i="5"/>
  <c r="C2704" i="5"/>
  <c r="B2704" i="5"/>
  <c r="A2704" i="5"/>
  <c r="L2703" i="5"/>
  <c r="M2703" i="5" s="1"/>
  <c r="H2703" i="5"/>
  <c r="G2703" i="5"/>
  <c r="F2703" i="5"/>
  <c r="E2703" i="5"/>
  <c r="C2703" i="5"/>
  <c r="B2703" i="5"/>
  <c r="A2703" i="5"/>
  <c r="L2702" i="5"/>
  <c r="M2702" i="5" s="1"/>
  <c r="H2702" i="5"/>
  <c r="G2702" i="5"/>
  <c r="F2702" i="5"/>
  <c r="E2702" i="5"/>
  <c r="C2702" i="5"/>
  <c r="B2702" i="5"/>
  <c r="A2702" i="5"/>
  <c r="L2701" i="5"/>
  <c r="M2701" i="5" s="1"/>
  <c r="H2701" i="5"/>
  <c r="G2701" i="5"/>
  <c r="F2701" i="5"/>
  <c r="E2701" i="5"/>
  <c r="C2701" i="5"/>
  <c r="B2701" i="5"/>
  <c r="A2701" i="5"/>
  <c r="L2700" i="5"/>
  <c r="M2700" i="5" s="1"/>
  <c r="H2700" i="5"/>
  <c r="G2700" i="5"/>
  <c r="F2700" i="5"/>
  <c r="E2700" i="5"/>
  <c r="C2700" i="5"/>
  <c r="B2700" i="5"/>
  <c r="A2700" i="5"/>
  <c r="L2699" i="5"/>
  <c r="M2699" i="5" s="1"/>
  <c r="H2699" i="5"/>
  <c r="G2699" i="5"/>
  <c r="F2699" i="5"/>
  <c r="E2699" i="5"/>
  <c r="C2699" i="5"/>
  <c r="B2699" i="5"/>
  <c r="A2699" i="5"/>
  <c r="L2698" i="5"/>
  <c r="M2698" i="5" s="1"/>
  <c r="H2698" i="5"/>
  <c r="G2698" i="5"/>
  <c r="F2698" i="5"/>
  <c r="E2698" i="5"/>
  <c r="C2698" i="5"/>
  <c r="B2698" i="5"/>
  <c r="A2698" i="5"/>
  <c r="L2697" i="5"/>
  <c r="M2697" i="5" s="1"/>
  <c r="H2697" i="5"/>
  <c r="G2697" i="5"/>
  <c r="F2697" i="5"/>
  <c r="E2697" i="5"/>
  <c r="C2697" i="5"/>
  <c r="B2697" i="5"/>
  <c r="A2697" i="5"/>
  <c r="L2696" i="5"/>
  <c r="M2696" i="5" s="1"/>
  <c r="H2696" i="5"/>
  <c r="G2696" i="5"/>
  <c r="F2696" i="5"/>
  <c r="E2696" i="5"/>
  <c r="C2696" i="5"/>
  <c r="B2696" i="5"/>
  <c r="A2696" i="5"/>
  <c r="L2695" i="5"/>
  <c r="M2695" i="5" s="1"/>
  <c r="H2695" i="5"/>
  <c r="G2695" i="5"/>
  <c r="F2695" i="5"/>
  <c r="E2695" i="5"/>
  <c r="C2695" i="5"/>
  <c r="B2695" i="5"/>
  <c r="A2695" i="5"/>
  <c r="L2694" i="5"/>
  <c r="M2694" i="5" s="1"/>
  <c r="H2694" i="5"/>
  <c r="G2694" i="5"/>
  <c r="F2694" i="5"/>
  <c r="E2694" i="5"/>
  <c r="C2694" i="5"/>
  <c r="B2694" i="5"/>
  <c r="A2694" i="5"/>
  <c r="L2693" i="5"/>
  <c r="M2693" i="5" s="1"/>
  <c r="H2693" i="5"/>
  <c r="G2693" i="5"/>
  <c r="F2693" i="5"/>
  <c r="E2693" i="5"/>
  <c r="C2693" i="5"/>
  <c r="B2693" i="5"/>
  <c r="A2693" i="5"/>
  <c r="L2692" i="5"/>
  <c r="M2692" i="5" s="1"/>
  <c r="H2692" i="5"/>
  <c r="G2692" i="5"/>
  <c r="F2692" i="5"/>
  <c r="E2692" i="5"/>
  <c r="C2692" i="5"/>
  <c r="B2692" i="5"/>
  <c r="A2692" i="5"/>
  <c r="L2691" i="5"/>
  <c r="M2691" i="5" s="1"/>
  <c r="H2691" i="5"/>
  <c r="G2691" i="5"/>
  <c r="F2691" i="5"/>
  <c r="E2691" i="5"/>
  <c r="C2691" i="5"/>
  <c r="B2691" i="5"/>
  <c r="A2691" i="5"/>
  <c r="L2690" i="5"/>
  <c r="M2690" i="5" s="1"/>
  <c r="H2690" i="5"/>
  <c r="G2690" i="5"/>
  <c r="F2690" i="5"/>
  <c r="E2690" i="5"/>
  <c r="C2690" i="5"/>
  <c r="B2690" i="5"/>
  <c r="A2690" i="5"/>
  <c r="L2689" i="5"/>
  <c r="M2689" i="5" s="1"/>
  <c r="H2689" i="5"/>
  <c r="G2689" i="5"/>
  <c r="F2689" i="5"/>
  <c r="E2689" i="5"/>
  <c r="C2689" i="5"/>
  <c r="B2689" i="5"/>
  <c r="A2689" i="5"/>
  <c r="L2688" i="5"/>
  <c r="M2688" i="5" s="1"/>
  <c r="H2688" i="5"/>
  <c r="G2688" i="5"/>
  <c r="F2688" i="5"/>
  <c r="E2688" i="5"/>
  <c r="C2688" i="5"/>
  <c r="B2688" i="5"/>
  <c r="A2688" i="5"/>
  <c r="L2687" i="5"/>
  <c r="M2687" i="5" s="1"/>
  <c r="H2687" i="5"/>
  <c r="G2687" i="5"/>
  <c r="F2687" i="5"/>
  <c r="E2687" i="5"/>
  <c r="C2687" i="5"/>
  <c r="B2687" i="5"/>
  <c r="A2687" i="5"/>
  <c r="L2686" i="5"/>
  <c r="M2686" i="5" s="1"/>
  <c r="H2686" i="5"/>
  <c r="G2686" i="5"/>
  <c r="F2686" i="5"/>
  <c r="E2686" i="5"/>
  <c r="C2686" i="5"/>
  <c r="B2686" i="5"/>
  <c r="A2686" i="5"/>
  <c r="L2685" i="5"/>
  <c r="M2685" i="5" s="1"/>
  <c r="H2685" i="5"/>
  <c r="G2685" i="5"/>
  <c r="F2685" i="5"/>
  <c r="E2685" i="5"/>
  <c r="C2685" i="5"/>
  <c r="B2685" i="5"/>
  <c r="A2685" i="5"/>
  <c r="L2684" i="5"/>
  <c r="M2684" i="5" s="1"/>
  <c r="H2684" i="5"/>
  <c r="G2684" i="5"/>
  <c r="F2684" i="5"/>
  <c r="E2684" i="5"/>
  <c r="C2684" i="5"/>
  <c r="B2684" i="5"/>
  <c r="A2684" i="5"/>
  <c r="L2683" i="5"/>
  <c r="M2683" i="5" s="1"/>
  <c r="H2683" i="5"/>
  <c r="G2683" i="5"/>
  <c r="F2683" i="5"/>
  <c r="E2683" i="5"/>
  <c r="C2683" i="5"/>
  <c r="B2683" i="5"/>
  <c r="A2683" i="5"/>
  <c r="L2682" i="5"/>
  <c r="M2682" i="5" s="1"/>
  <c r="H2682" i="5"/>
  <c r="G2682" i="5"/>
  <c r="F2682" i="5"/>
  <c r="E2682" i="5"/>
  <c r="C2682" i="5"/>
  <c r="B2682" i="5"/>
  <c r="A2682" i="5"/>
  <c r="L2681" i="5"/>
  <c r="M2681" i="5" s="1"/>
  <c r="H2681" i="5"/>
  <c r="G2681" i="5"/>
  <c r="F2681" i="5"/>
  <c r="E2681" i="5"/>
  <c r="C2681" i="5"/>
  <c r="B2681" i="5"/>
  <c r="A2681" i="5"/>
  <c r="L2680" i="5"/>
  <c r="M2680" i="5" s="1"/>
  <c r="H2680" i="5"/>
  <c r="G2680" i="5"/>
  <c r="F2680" i="5"/>
  <c r="E2680" i="5"/>
  <c r="C2680" i="5"/>
  <c r="B2680" i="5"/>
  <c r="A2680" i="5"/>
  <c r="L2679" i="5"/>
  <c r="M2679" i="5" s="1"/>
  <c r="H2679" i="5"/>
  <c r="G2679" i="5"/>
  <c r="F2679" i="5"/>
  <c r="E2679" i="5"/>
  <c r="C2679" i="5"/>
  <c r="B2679" i="5"/>
  <c r="A2679" i="5"/>
  <c r="L2678" i="5"/>
  <c r="M2678" i="5" s="1"/>
  <c r="H2678" i="5"/>
  <c r="G2678" i="5"/>
  <c r="F2678" i="5"/>
  <c r="E2678" i="5"/>
  <c r="C2678" i="5"/>
  <c r="B2678" i="5"/>
  <c r="A2678" i="5"/>
  <c r="L2677" i="5"/>
  <c r="M2677" i="5" s="1"/>
  <c r="H2677" i="5"/>
  <c r="G2677" i="5"/>
  <c r="F2677" i="5"/>
  <c r="E2677" i="5"/>
  <c r="C2677" i="5"/>
  <c r="B2677" i="5"/>
  <c r="A2677" i="5"/>
  <c r="L2676" i="5"/>
  <c r="M2676" i="5" s="1"/>
  <c r="H2676" i="5"/>
  <c r="G2676" i="5"/>
  <c r="F2676" i="5"/>
  <c r="E2676" i="5"/>
  <c r="C2676" i="5"/>
  <c r="B2676" i="5"/>
  <c r="A2676" i="5"/>
  <c r="L2675" i="5"/>
  <c r="M2675" i="5" s="1"/>
  <c r="H2675" i="5"/>
  <c r="G2675" i="5"/>
  <c r="F2675" i="5"/>
  <c r="E2675" i="5"/>
  <c r="C2675" i="5"/>
  <c r="B2675" i="5"/>
  <c r="A2675" i="5"/>
  <c r="L2674" i="5"/>
  <c r="M2674" i="5" s="1"/>
  <c r="H2674" i="5"/>
  <c r="G2674" i="5"/>
  <c r="F2674" i="5"/>
  <c r="E2674" i="5"/>
  <c r="C2674" i="5"/>
  <c r="B2674" i="5"/>
  <c r="A2674" i="5"/>
  <c r="L2673" i="5"/>
  <c r="M2673" i="5" s="1"/>
  <c r="H2673" i="5"/>
  <c r="G2673" i="5"/>
  <c r="F2673" i="5"/>
  <c r="E2673" i="5"/>
  <c r="C2673" i="5"/>
  <c r="B2673" i="5"/>
  <c r="A2673" i="5"/>
  <c r="L2672" i="5"/>
  <c r="M2672" i="5" s="1"/>
  <c r="H2672" i="5"/>
  <c r="G2672" i="5"/>
  <c r="F2672" i="5"/>
  <c r="E2672" i="5"/>
  <c r="C2672" i="5"/>
  <c r="B2672" i="5"/>
  <c r="A2672" i="5"/>
  <c r="L2671" i="5"/>
  <c r="M2671" i="5" s="1"/>
  <c r="H2671" i="5"/>
  <c r="G2671" i="5"/>
  <c r="F2671" i="5"/>
  <c r="E2671" i="5"/>
  <c r="C2671" i="5"/>
  <c r="B2671" i="5"/>
  <c r="A2671" i="5"/>
  <c r="L2670" i="5"/>
  <c r="M2670" i="5" s="1"/>
  <c r="H2670" i="5"/>
  <c r="G2670" i="5"/>
  <c r="F2670" i="5"/>
  <c r="E2670" i="5"/>
  <c r="C2670" i="5"/>
  <c r="B2670" i="5"/>
  <c r="A2670" i="5"/>
  <c r="L2669" i="5"/>
  <c r="M2669" i="5" s="1"/>
  <c r="H2669" i="5"/>
  <c r="G2669" i="5"/>
  <c r="F2669" i="5"/>
  <c r="E2669" i="5"/>
  <c r="C2669" i="5"/>
  <c r="B2669" i="5"/>
  <c r="A2669" i="5"/>
  <c r="L2668" i="5"/>
  <c r="M2668" i="5" s="1"/>
  <c r="H2668" i="5"/>
  <c r="G2668" i="5"/>
  <c r="F2668" i="5"/>
  <c r="E2668" i="5"/>
  <c r="C2668" i="5"/>
  <c r="B2668" i="5"/>
  <c r="A2668" i="5"/>
  <c r="L2667" i="5"/>
  <c r="M2667" i="5" s="1"/>
  <c r="H2667" i="5"/>
  <c r="G2667" i="5"/>
  <c r="F2667" i="5"/>
  <c r="E2667" i="5"/>
  <c r="C2667" i="5"/>
  <c r="B2667" i="5"/>
  <c r="A2667" i="5"/>
  <c r="L2666" i="5"/>
  <c r="M2666" i="5" s="1"/>
  <c r="H2666" i="5"/>
  <c r="G2666" i="5"/>
  <c r="F2666" i="5"/>
  <c r="E2666" i="5"/>
  <c r="C2666" i="5"/>
  <c r="B2666" i="5"/>
  <c r="A2666" i="5"/>
  <c r="L2665" i="5"/>
  <c r="M2665" i="5" s="1"/>
  <c r="H2665" i="5"/>
  <c r="G2665" i="5"/>
  <c r="F2665" i="5"/>
  <c r="E2665" i="5"/>
  <c r="C2665" i="5"/>
  <c r="B2665" i="5"/>
  <c r="A2665" i="5"/>
  <c r="L2664" i="5"/>
  <c r="M2664" i="5" s="1"/>
  <c r="H2664" i="5"/>
  <c r="G2664" i="5"/>
  <c r="F2664" i="5"/>
  <c r="E2664" i="5"/>
  <c r="C2664" i="5"/>
  <c r="B2664" i="5"/>
  <c r="A2664" i="5"/>
  <c r="L2663" i="5"/>
  <c r="M2663" i="5" s="1"/>
  <c r="H2663" i="5"/>
  <c r="G2663" i="5"/>
  <c r="F2663" i="5"/>
  <c r="E2663" i="5"/>
  <c r="C2663" i="5"/>
  <c r="B2663" i="5"/>
  <c r="A2663" i="5"/>
  <c r="L2662" i="5"/>
  <c r="M2662" i="5" s="1"/>
  <c r="H2662" i="5"/>
  <c r="G2662" i="5"/>
  <c r="F2662" i="5"/>
  <c r="E2662" i="5"/>
  <c r="C2662" i="5"/>
  <c r="B2662" i="5"/>
  <c r="A2662" i="5"/>
  <c r="L2661" i="5"/>
  <c r="M2661" i="5" s="1"/>
  <c r="H2661" i="5"/>
  <c r="G2661" i="5"/>
  <c r="F2661" i="5"/>
  <c r="E2661" i="5"/>
  <c r="C2661" i="5"/>
  <c r="B2661" i="5"/>
  <c r="A2661" i="5"/>
  <c r="L2660" i="5"/>
  <c r="M2660" i="5" s="1"/>
  <c r="H2660" i="5"/>
  <c r="G2660" i="5"/>
  <c r="F2660" i="5"/>
  <c r="E2660" i="5"/>
  <c r="C2660" i="5"/>
  <c r="B2660" i="5"/>
  <c r="A2660" i="5"/>
  <c r="L2659" i="5"/>
  <c r="M2659" i="5" s="1"/>
  <c r="H2659" i="5"/>
  <c r="G2659" i="5"/>
  <c r="F2659" i="5"/>
  <c r="E2659" i="5"/>
  <c r="C2659" i="5"/>
  <c r="B2659" i="5"/>
  <c r="A2659" i="5"/>
  <c r="L2658" i="5"/>
  <c r="M2658" i="5" s="1"/>
  <c r="H2658" i="5"/>
  <c r="G2658" i="5"/>
  <c r="F2658" i="5"/>
  <c r="E2658" i="5"/>
  <c r="C2658" i="5"/>
  <c r="B2658" i="5"/>
  <c r="A2658" i="5"/>
  <c r="L2657" i="5"/>
  <c r="M2657" i="5" s="1"/>
  <c r="H2657" i="5"/>
  <c r="G2657" i="5"/>
  <c r="F2657" i="5"/>
  <c r="E2657" i="5"/>
  <c r="C2657" i="5"/>
  <c r="B2657" i="5"/>
  <c r="A2657" i="5"/>
  <c r="L2656" i="5"/>
  <c r="M2656" i="5" s="1"/>
  <c r="H2656" i="5"/>
  <c r="G2656" i="5"/>
  <c r="F2656" i="5"/>
  <c r="E2656" i="5"/>
  <c r="C2656" i="5"/>
  <c r="B2656" i="5"/>
  <c r="A2656" i="5"/>
  <c r="L2655" i="5"/>
  <c r="M2655" i="5" s="1"/>
  <c r="H2655" i="5"/>
  <c r="G2655" i="5"/>
  <c r="F2655" i="5"/>
  <c r="E2655" i="5"/>
  <c r="C2655" i="5"/>
  <c r="B2655" i="5"/>
  <c r="A2655" i="5"/>
  <c r="L2654" i="5"/>
  <c r="M2654" i="5" s="1"/>
  <c r="H2654" i="5"/>
  <c r="G2654" i="5"/>
  <c r="F2654" i="5"/>
  <c r="E2654" i="5"/>
  <c r="C2654" i="5"/>
  <c r="B2654" i="5"/>
  <c r="A2654" i="5"/>
  <c r="L2653" i="5"/>
  <c r="M2653" i="5" s="1"/>
  <c r="H2653" i="5"/>
  <c r="G2653" i="5"/>
  <c r="F2653" i="5"/>
  <c r="E2653" i="5"/>
  <c r="C2653" i="5"/>
  <c r="B2653" i="5"/>
  <c r="A2653" i="5"/>
  <c r="L2652" i="5"/>
  <c r="M2652" i="5" s="1"/>
  <c r="H2652" i="5"/>
  <c r="G2652" i="5"/>
  <c r="F2652" i="5"/>
  <c r="E2652" i="5"/>
  <c r="C2652" i="5"/>
  <c r="B2652" i="5"/>
  <c r="A2652" i="5"/>
  <c r="L2651" i="5"/>
  <c r="M2651" i="5" s="1"/>
  <c r="H2651" i="5"/>
  <c r="G2651" i="5"/>
  <c r="F2651" i="5"/>
  <c r="E2651" i="5"/>
  <c r="C2651" i="5"/>
  <c r="B2651" i="5"/>
  <c r="A2651" i="5"/>
  <c r="L2650" i="5"/>
  <c r="M2650" i="5" s="1"/>
  <c r="H2650" i="5"/>
  <c r="G2650" i="5"/>
  <c r="F2650" i="5"/>
  <c r="E2650" i="5"/>
  <c r="C2650" i="5"/>
  <c r="B2650" i="5"/>
  <c r="A2650" i="5"/>
  <c r="L2649" i="5"/>
  <c r="M2649" i="5" s="1"/>
  <c r="H2649" i="5"/>
  <c r="G2649" i="5"/>
  <c r="F2649" i="5"/>
  <c r="E2649" i="5"/>
  <c r="C2649" i="5"/>
  <c r="B2649" i="5"/>
  <c r="A2649" i="5"/>
  <c r="L2648" i="5"/>
  <c r="M2648" i="5" s="1"/>
  <c r="H2648" i="5"/>
  <c r="G2648" i="5"/>
  <c r="F2648" i="5"/>
  <c r="E2648" i="5"/>
  <c r="C2648" i="5"/>
  <c r="B2648" i="5"/>
  <c r="A2648" i="5"/>
  <c r="L2647" i="5"/>
  <c r="M2647" i="5" s="1"/>
  <c r="H2647" i="5"/>
  <c r="G2647" i="5"/>
  <c r="F2647" i="5"/>
  <c r="E2647" i="5"/>
  <c r="C2647" i="5"/>
  <c r="B2647" i="5"/>
  <c r="A2647" i="5"/>
  <c r="L2646" i="5"/>
  <c r="M2646" i="5" s="1"/>
  <c r="H2646" i="5"/>
  <c r="G2646" i="5"/>
  <c r="F2646" i="5"/>
  <c r="E2646" i="5"/>
  <c r="C2646" i="5"/>
  <c r="B2646" i="5"/>
  <c r="A2646" i="5"/>
  <c r="L2645" i="5"/>
  <c r="M2645" i="5" s="1"/>
  <c r="H2645" i="5"/>
  <c r="G2645" i="5"/>
  <c r="F2645" i="5"/>
  <c r="E2645" i="5"/>
  <c r="C2645" i="5"/>
  <c r="B2645" i="5"/>
  <c r="A2645" i="5"/>
  <c r="L2644" i="5"/>
  <c r="M2644" i="5" s="1"/>
  <c r="H2644" i="5"/>
  <c r="G2644" i="5"/>
  <c r="F2644" i="5"/>
  <c r="E2644" i="5"/>
  <c r="C2644" i="5"/>
  <c r="B2644" i="5"/>
  <c r="A2644" i="5"/>
  <c r="L2643" i="5"/>
  <c r="M2643" i="5" s="1"/>
  <c r="H2643" i="5"/>
  <c r="G2643" i="5"/>
  <c r="F2643" i="5"/>
  <c r="E2643" i="5"/>
  <c r="C2643" i="5"/>
  <c r="B2643" i="5"/>
  <c r="A2643" i="5"/>
  <c r="L2642" i="5"/>
  <c r="M2642" i="5" s="1"/>
  <c r="H2642" i="5"/>
  <c r="G2642" i="5"/>
  <c r="F2642" i="5"/>
  <c r="E2642" i="5"/>
  <c r="C2642" i="5"/>
  <c r="B2642" i="5"/>
  <c r="A2642" i="5"/>
  <c r="L2641" i="5"/>
  <c r="M2641" i="5" s="1"/>
  <c r="H2641" i="5"/>
  <c r="G2641" i="5"/>
  <c r="F2641" i="5"/>
  <c r="E2641" i="5"/>
  <c r="C2641" i="5"/>
  <c r="B2641" i="5"/>
  <c r="A2641" i="5"/>
  <c r="L2640" i="5"/>
  <c r="M2640" i="5" s="1"/>
  <c r="H2640" i="5"/>
  <c r="G2640" i="5"/>
  <c r="F2640" i="5"/>
  <c r="E2640" i="5"/>
  <c r="C2640" i="5"/>
  <c r="B2640" i="5"/>
  <c r="A2640" i="5"/>
  <c r="L2639" i="5"/>
  <c r="M2639" i="5" s="1"/>
  <c r="H2639" i="5"/>
  <c r="G2639" i="5"/>
  <c r="F2639" i="5"/>
  <c r="E2639" i="5"/>
  <c r="C2639" i="5"/>
  <c r="B2639" i="5"/>
  <c r="A2639" i="5"/>
  <c r="L2638" i="5"/>
  <c r="M2638" i="5" s="1"/>
  <c r="H2638" i="5"/>
  <c r="G2638" i="5"/>
  <c r="F2638" i="5"/>
  <c r="E2638" i="5"/>
  <c r="C2638" i="5"/>
  <c r="B2638" i="5"/>
  <c r="A2638" i="5"/>
  <c r="L2637" i="5"/>
  <c r="M2637" i="5" s="1"/>
  <c r="H2637" i="5"/>
  <c r="G2637" i="5"/>
  <c r="F2637" i="5"/>
  <c r="E2637" i="5"/>
  <c r="C2637" i="5"/>
  <c r="B2637" i="5"/>
  <c r="A2637" i="5"/>
  <c r="L2636" i="5"/>
  <c r="M2636" i="5" s="1"/>
  <c r="H2636" i="5"/>
  <c r="G2636" i="5"/>
  <c r="F2636" i="5"/>
  <c r="E2636" i="5"/>
  <c r="C2636" i="5"/>
  <c r="B2636" i="5"/>
  <c r="A2636" i="5"/>
  <c r="L2635" i="5"/>
  <c r="M2635" i="5" s="1"/>
  <c r="H2635" i="5"/>
  <c r="G2635" i="5"/>
  <c r="F2635" i="5"/>
  <c r="E2635" i="5"/>
  <c r="C2635" i="5"/>
  <c r="B2635" i="5"/>
  <c r="A2635" i="5"/>
  <c r="L2634" i="5"/>
  <c r="M2634" i="5" s="1"/>
  <c r="H2634" i="5"/>
  <c r="G2634" i="5"/>
  <c r="F2634" i="5"/>
  <c r="E2634" i="5"/>
  <c r="C2634" i="5"/>
  <c r="B2634" i="5"/>
  <c r="A2634" i="5"/>
  <c r="L2633" i="5"/>
  <c r="M2633" i="5" s="1"/>
  <c r="H2633" i="5"/>
  <c r="G2633" i="5"/>
  <c r="F2633" i="5"/>
  <c r="E2633" i="5"/>
  <c r="C2633" i="5"/>
  <c r="B2633" i="5"/>
  <c r="A2633" i="5"/>
  <c r="L2632" i="5"/>
  <c r="M2632" i="5" s="1"/>
  <c r="H2632" i="5"/>
  <c r="G2632" i="5"/>
  <c r="F2632" i="5"/>
  <c r="E2632" i="5"/>
  <c r="C2632" i="5"/>
  <c r="B2632" i="5"/>
  <c r="A2632" i="5"/>
  <c r="L2631" i="5"/>
  <c r="M2631" i="5" s="1"/>
  <c r="H2631" i="5"/>
  <c r="G2631" i="5"/>
  <c r="F2631" i="5"/>
  <c r="E2631" i="5"/>
  <c r="C2631" i="5"/>
  <c r="B2631" i="5"/>
  <c r="A2631" i="5"/>
  <c r="L2630" i="5"/>
  <c r="M2630" i="5" s="1"/>
  <c r="H2630" i="5"/>
  <c r="G2630" i="5"/>
  <c r="F2630" i="5"/>
  <c r="E2630" i="5"/>
  <c r="C2630" i="5"/>
  <c r="B2630" i="5"/>
  <c r="A2630" i="5"/>
  <c r="L2629" i="5"/>
  <c r="M2629" i="5" s="1"/>
  <c r="H2629" i="5"/>
  <c r="G2629" i="5"/>
  <c r="F2629" i="5"/>
  <c r="E2629" i="5"/>
  <c r="C2629" i="5"/>
  <c r="B2629" i="5"/>
  <c r="A2629" i="5"/>
  <c r="L2628" i="5"/>
  <c r="M2628" i="5" s="1"/>
  <c r="H2628" i="5"/>
  <c r="G2628" i="5"/>
  <c r="F2628" i="5"/>
  <c r="E2628" i="5"/>
  <c r="C2628" i="5"/>
  <c r="B2628" i="5"/>
  <c r="A2628" i="5"/>
  <c r="L2627" i="5"/>
  <c r="M2627" i="5" s="1"/>
  <c r="H2627" i="5"/>
  <c r="G2627" i="5"/>
  <c r="F2627" i="5"/>
  <c r="E2627" i="5"/>
  <c r="C2627" i="5"/>
  <c r="B2627" i="5"/>
  <c r="A2627" i="5"/>
  <c r="L2626" i="5"/>
  <c r="M2626" i="5" s="1"/>
  <c r="H2626" i="5"/>
  <c r="G2626" i="5"/>
  <c r="F2626" i="5"/>
  <c r="E2626" i="5"/>
  <c r="C2626" i="5"/>
  <c r="B2626" i="5"/>
  <c r="A2626" i="5"/>
  <c r="L2625" i="5"/>
  <c r="M2625" i="5" s="1"/>
  <c r="H2625" i="5"/>
  <c r="G2625" i="5"/>
  <c r="F2625" i="5"/>
  <c r="E2625" i="5"/>
  <c r="C2625" i="5"/>
  <c r="B2625" i="5"/>
  <c r="A2625" i="5"/>
  <c r="L2624" i="5"/>
  <c r="M2624" i="5" s="1"/>
  <c r="H2624" i="5"/>
  <c r="G2624" i="5"/>
  <c r="F2624" i="5"/>
  <c r="E2624" i="5"/>
  <c r="C2624" i="5"/>
  <c r="B2624" i="5"/>
  <c r="A2624" i="5"/>
  <c r="L2623" i="5"/>
  <c r="M2623" i="5" s="1"/>
  <c r="H2623" i="5"/>
  <c r="G2623" i="5"/>
  <c r="F2623" i="5"/>
  <c r="E2623" i="5"/>
  <c r="C2623" i="5"/>
  <c r="B2623" i="5"/>
  <c r="A2623" i="5"/>
  <c r="L2622" i="5"/>
  <c r="M2622" i="5" s="1"/>
  <c r="H2622" i="5"/>
  <c r="G2622" i="5"/>
  <c r="F2622" i="5"/>
  <c r="E2622" i="5"/>
  <c r="C2622" i="5"/>
  <c r="B2622" i="5"/>
  <c r="A2622" i="5"/>
  <c r="L2621" i="5"/>
  <c r="M2621" i="5" s="1"/>
  <c r="H2621" i="5"/>
  <c r="G2621" i="5"/>
  <c r="F2621" i="5"/>
  <c r="E2621" i="5"/>
  <c r="C2621" i="5"/>
  <c r="B2621" i="5"/>
  <c r="A2621" i="5"/>
  <c r="L2620" i="5"/>
  <c r="M2620" i="5" s="1"/>
  <c r="H2620" i="5"/>
  <c r="G2620" i="5"/>
  <c r="F2620" i="5"/>
  <c r="E2620" i="5"/>
  <c r="C2620" i="5"/>
  <c r="B2620" i="5"/>
  <c r="A2620" i="5"/>
  <c r="L2619" i="5"/>
  <c r="M2619" i="5" s="1"/>
  <c r="H2619" i="5"/>
  <c r="G2619" i="5"/>
  <c r="F2619" i="5"/>
  <c r="E2619" i="5"/>
  <c r="C2619" i="5"/>
  <c r="B2619" i="5"/>
  <c r="A2619" i="5"/>
  <c r="L2618" i="5"/>
  <c r="M2618" i="5" s="1"/>
  <c r="H2618" i="5"/>
  <c r="G2618" i="5"/>
  <c r="F2618" i="5"/>
  <c r="E2618" i="5"/>
  <c r="C2618" i="5"/>
  <c r="B2618" i="5"/>
  <c r="A2618" i="5"/>
  <c r="L2617" i="5"/>
  <c r="M2617" i="5" s="1"/>
  <c r="H2617" i="5"/>
  <c r="G2617" i="5"/>
  <c r="F2617" i="5"/>
  <c r="E2617" i="5"/>
  <c r="C2617" i="5"/>
  <c r="B2617" i="5"/>
  <c r="A2617" i="5"/>
  <c r="L2616" i="5"/>
  <c r="M2616" i="5" s="1"/>
  <c r="H2616" i="5"/>
  <c r="G2616" i="5"/>
  <c r="F2616" i="5"/>
  <c r="E2616" i="5"/>
  <c r="C2616" i="5"/>
  <c r="B2616" i="5"/>
  <c r="A2616" i="5"/>
  <c r="L2615" i="5"/>
  <c r="M2615" i="5" s="1"/>
  <c r="H2615" i="5"/>
  <c r="G2615" i="5"/>
  <c r="F2615" i="5"/>
  <c r="E2615" i="5"/>
  <c r="C2615" i="5"/>
  <c r="B2615" i="5"/>
  <c r="A2615" i="5"/>
  <c r="L2614" i="5"/>
  <c r="M2614" i="5" s="1"/>
  <c r="H2614" i="5"/>
  <c r="G2614" i="5"/>
  <c r="F2614" i="5"/>
  <c r="E2614" i="5"/>
  <c r="C2614" i="5"/>
  <c r="B2614" i="5"/>
  <c r="A2614" i="5"/>
  <c r="L2613" i="5"/>
  <c r="M2613" i="5" s="1"/>
  <c r="H2613" i="5"/>
  <c r="G2613" i="5"/>
  <c r="F2613" i="5"/>
  <c r="E2613" i="5"/>
  <c r="C2613" i="5"/>
  <c r="B2613" i="5"/>
  <c r="A2613" i="5"/>
  <c r="L2612" i="5"/>
  <c r="M2612" i="5" s="1"/>
  <c r="H2612" i="5"/>
  <c r="G2612" i="5"/>
  <c r="F2612" i="5"/>
  <c r="E2612" i="5"/>
  <c r="C2612" i="5"/>
  <c r="B2612" i="5"/>
  <c r="A2612" i="5"/>
  <c r="L2611" i="5"/>
  <c r="M2611" i="5" s="1"/>
  <c r="H2611" i="5"/>
  <c r="G2611" i="5"/>
  <c r="F2611" i="5"/>
  <c r="E2611" i="5"/>
  <c r="C2611" i="5"/>
  <c r="B2611" i="5"/>
  <c r="A2611" i="5"/>
  <c r="L2610" i="5"/>
  <c r="M2610" i="5" s="1"/>
  <c r="H2610" i="5"/>
  <c r="G2610" i="5"/>
  <c r="F2610" i="5"/>
  <c r="E2610" i="5"/>
  <c r="C2610" i="5"/>
  <c r="B2610" i="5"/>
  <c r="A2610" i="5"/>
  <c r="L2609" i="5"/>
  <c r="M2609" i="5" s="1"/>
  <c r="H2609" i="5"/>
  <c r="G2609" i="5"/>
  <c r="F2609" i="5"/>
  <c r="E2609" i="5"/>
  <c r="C2609" i="5"/>
  <c r="B2609" i="5"/>
  <c r="A2609" i="5"/>
  <c r="L2608" i="5"/>
  <c r="M2608" i="5" s="1"/>
  <c r="H2608" i="5"/>
  <c r="G2608" i="5"/>
  <c r="F2608" i="5"/>
  <c r="E2608" i="5"/>
  <c r="C2608" i="5"/>
  <c r="B2608" i="5"/>
  <c r="A2608" i="5"/>
  <c r="L2607" i="5"/>
  <c r="M2607" i="5" s="1"/>
  <c r="H2607" i="5"/>
  <c r="G2607" i="5"/>
  <c r="F2607" i="5"/>
  <c r="E2607" i="5"/>
  <c r="C2607" i="5"/>
  <c r="B2607" i="5"/>
  <c r="A2607" i="5"/>
  <c r="L2606" i="5"/>
  <c r="M2606" i="5" s="1"/>
  <c r="H2606" i="5"/>
  <c r="G2606" i="5"/>
  <c r="F2606" i="5"/>
  <c r="E2606" i="5"/>
  <c r="C2606" i="5"/>
  <c r="B2606" i="5"/>
  <c r="A2606" i="5"/>
  <c r="L2605" i="5"/>
  <c r="M2605" i="5" s="1"/>
  <c r="H2605" i="5"/>
  <c r="G2605" i="5"/>
  <c r="F2605" i="5"/>
  <c r="E2605" i="5"/>
  <c r="C2605" i="5"/>
  <c r="B2605" i="5"/>
  <c r="A2605" i="5"/>
  <c r="L2604" i="5"/>
  <c r="M2604" i="5" s="1"/>
  <c r="H2604" i="5"/>
  <c r="G2604" i="5"/>
  <c r="F2604" i="5"/>
  <c r="E2604" i="5"/>
  <c r="C2604" i="5"/>
  <c r="B2604" i="5"/>
  <c r="A2604" i="5"/>
  <c r="L2603" i="5"/>
  <c r="M2603" i="5" s="1"/>
  <c r="H2603" i="5"/>
  <c r="G2603" i="5"/>
  <c r="F2603" i="5"/>
  <c r="E2603" i="5"/>
  <c r="C2603" i="5"/>
  <c r="B2603" i="5"/>
  <c r="A2603" i="5"/>
  <c r="L2602" i="5"/>
  <c r="M2602" i="5" s="1"/>
  <c r="H2602" i="5"/>
  <c r="G2602" i="5"/>
  <c r="F2602" i="5"/>
  <c r="E2602" i="5"/>
  <c r="C2602" i="5"/>
  <c r="B2602" i="5"/>
  <c r="A2602" i="5"/>
  <c r="L2601" i="5"/>
  <c r="M2601" i="5" s="1"/>
  <c r="H2601" i="5"/>
  <c r="G2601" i="5"/>
  <c r="F2601" i="5"/>
  <c r="E2601" i="5"/>
  <c r="C2601" i="5"/>
  <c r="B2601" i="5"/>
  <c r="A2601" i="5"/>
  <c r="L2600" i="5"/>
  <c r="M2600" i="5" s="1"/>
  <c r="H2600" i="5"/>
  <c r="G2600" i="5"/>
  <c r="F2600" i="5"/>
  <c r="E2600" i="5"/>
  <c r="C2600" i="5"/>
  <c r="B2600" i="5"/>
  <c r="A2600" i="5"/>
  <c r="L2599" i="5"/>
  <c r="M2599" i="5" s="1"/>
  <c r="H2599" i="5"/>
  <c r="G2599" i="5"/>
  <c r="F2599" i="5"/>
  <c r="E2599" i="5"/>
  <c r="C2599" i="5"/>
  <c r="B2599" i="5"/>
  <c r="A2599" i="5"/>
  <c r="L2598" i="5"/>
  <c r="M2598" i="5" s="1"/>
  <c r="H2598" i="5"/>
  <c r="G2598" i="5"/>
  <c r="F2598" i="5"/>
  <c r="E2598" i="5"/>
  <c r="C2598" i="5"/>
  <c r="B2598" i="5"/>
  <c r="A2598" i="5"/>
  <c r="L2597" i="5"/>
  <c r="M2597" i="5" s="1"/>
  <c r="H2597" i="5"/>
  <c r="G2597" i="5"/>
  <c r="F2597" i="5"/>
  <c r="E2597" i="5"/>
  <c r="C2597" i="5"/>
  <c r="B2597" i="5"/>
  <c r="A2597" i="5"/>
  <c r="L2596" i="5"/>
  <c r="M2596" i="5" s="1"/>
  <c r="H2596" i="5"/>
  <c r="G2596" i="5"/>
  <c r="F2596" i="5"/>
  <c r="E2596" i="5"/>
  <c r="C2596" i="5"/>
  <c r="B2596" i="5"/>
  <c r="A2596" i="5"/>
  <c r="L2595" i="5"/>
  <c r="M2595" i="5" s="1"/>
  <c r="H2595" i="5"/>
  <c r="G2595" i="5"/>
  <c r="F2595" i="5"/>
  <c r="E2595" i="5"/>
  <c r="C2595" i="5"/>
  <c r="B2595" i="5"/>
  <c r="A2595" i="5"/>
  <c r="L2594" i="5"/>
  <c r="M2594" i="5" s="1"/>
  <c r="H2594" i="5"/>
  <c r="G2594" i="5"/>
  <c r="F2594" i="5"/>
  <c r="E2594" i="5"/>
  <c r="C2594" i="5"/>
  <c r="B2594" i="5"/>
  <c r="A2594" i="5"/>
  <c r="L2593" i="5"/>
  <c r="M2593" i="5" s="1"/>
  <c r="H2593" i="5"/>
  <c r="G2593" i="5"/>
  <c r="F2593" i="5"/>
  <c r="E2593" i="5"/>
  <c r="C2593" i="5"/>
  <c r="B2593" i="5"/>
  <c r="A2593" i="5"/>
  <c r="L2592" i="5"/>
  <c r="M2592" i="5" s="1"/>
  <c r="H2592" i="5"/>
  <c r="G2592" i="5"/>
  <c r="F2592" i="5"/>
  <c r="E2592" i="5"/>
  <c r="C2592" i="5"/>
  <c r="B2592" i="5"/>
  <c r="A2592" i="5"/>
  <c r="L2591" i="5"/>
  <c r="M2591" i="5" s="1"/>
  <c r="H2591" i="5"/>
  <c r="G2591" i="5"/>
  <c r="F2591" i="5"/>
  <c r="E2591" i="5"/>
  <c r="C2591" i="5"/>
  <c r="B2591" i="5"/>
  <c r="A2591" i="5"/>
  <c r="L2590" i="5"/>
  <c r="M2590" i="5" s="1"/>
  <c r="H2590" i="5"/>
  <c r="G2590" i="5"/>
  <c r="F2590" i="5"/>
  <c r="E2590" i="5"/>
  <c r="C2590" i="5"/>
  <c r="B2590" i="5"/>
  <c r="A2590" i="5"/>
  <c r="L2589" i="5"/>
  <c r="M2589" i="5" s="1"/>
  <c r="H2589" i="5"/>
  <c r="G2589" i="5"/>
  <c r="F2589" i="5"/>
  <c r="E2589" i="5"/>
  <c r="C2589" i="5"/>
  <c r="B2589" i="5"/>
  <c r="A2589" i="5"/>
  <c r="L2588" i="5"/>
  <c r="M2588" i="5" s="1"/>
  <c r="H2588" i="5"/>
  <c r="G2588" i="5"/>
  <c r="F2588" i="5"/>
  <c r="E2588" i="5"/>
  <c r="C2588" i="5"/>
  <c r="B2588" i="5"/>
  <c r="A2588" i="5"/>
  <c r="L2587" i="5"/>
  <c r="M2587" i="5" s="1"/>
  <c r="H2587" i="5"/>
  <c r="G2587" i="5"/>
  <c r="F2587" i="5"/>
  <c r="E2587" i="5"/>
  <c r="C2587" i="5"/>
  <c r="B2587" i="5"/>
  <c r="A2587" i="5"/>
  <c r="L2586" i="5"/>
  <c r="M2586" i="5" s="1"/>
  <c r="H2586" i="5"/>
  <c r="G2586" i="5"/>
  <c r="F2586" i="5"/>
  <c r="E2586" i="5"/>
  <c r="C2586" i="5"/>
  <c r="B2586" i="5"/>
  <c r="A2586" i="5"/>
  <c r="L2585" i="5"/>
  <c r="M2585" i="5" s="1"/>
  <c r="H2585" i="5"/>
  <c r="G2585" i="5"/>
  <c r="F2585" i="5"/>
  <c r="E2585" i="5"/>
  <c r="C2585" i="5"/>
  <c r="B2585" i="5"/>
  <c r="A2585" i="5"/>
  <c r="L2584" i="5"/>
  <c r="M2584" i="5" s="1"/>
  <c r="H2584" i="5"/>
  <c r="G2584" i="5"/>
  <c r="F2584" i="5"/>
  <c r="E2584" i="5"/>
  <c r="C2584" i="5"/>
  <c r="B2584" i="5"/>
  <c r="A2584" i="5"/>
  <c r="L2583" i="5"/>
  <c r="M2583" i="5" s="1"/>
  <c r="H2583" i="5"/>
  <c r="G2583" i="5"/>
  <c r="F2583" i="5"/>
  <c r="E2583" i="5"/>
  <c r="C2583" i="5"/>
  <c r="B2583" i="5"/>
  <c r="A2583" i="5"/>
  <c r="L2582" i="5"/>
  <c r="M2582" i="5" s="1"/>
  <c r="H2582" i="5"/>
  <c r="G2582" i="5"/>
  <c r="F2582" i="5"/>
  <c r="E2582" i="5"/>
  <c r="C2582" i="5"/>
  <c r="B2582" i="5"/>
  <c r="A2582" i="5"/>
  <c r="L2581" i="5"/>
  <c r="M2581" i="5" s="1"/>
  <c r="H2581" i="5"/>
  <c r="G2581" i="5"/>
  <c r="F2581" i="5"/>
  <c r="E2581" i="5"/>
  <c r="C2581" i="5"/>
  <c r="B2581" i="5"/>
  <c r="A2581" i="5"/>
  <c r="L2580" i="5"/>
  <c r="M2580" i="5" s="1"/>
  <c r="H2580" i="5"/>
  <c r="G2580" i="5"/>
  <c r="F2580" i="5"/>
  <c r="E2580" i="5"/>
  <c r="C2580" i="5"/>
  <c r="B2580" i="5"/>
  <c r="A2580" i="5"/>
  <c r="L2579" i="5"/>
  <c r="M2579" i="5" s="1"/>
  <c r="H2579" i="5"/>
  <c r="G2579" i="5"/>
  <c r="F2579" i="5"/>
  <c r="E2579" i="5"/>
  <c r="C2579" i="5"/>
  <c r="B2579" i="5"/>
  <c r="A2579" i="5"/>
  <c r="L2578" i="5"/>
  <c r="M2578" i="5" s="1"/>
  <c r="H2578" i="5"/>
  <c r="G2578" i="5"/>
  <c r="F2578" i="5"/>
  <c r="E2578" i="5"/>
  <c r="C2578" i="5"/>
  <c r="B2578" i="5"/>
  <c r="A2578" i="5"/>
  <c r="L2577" i="5"/>
  <c r="M2577" i="5" s="1"/>
  <c r="H2577" i="5"/>
  <c r="G2577" i="5"/>
  <c r="F2577" i="5"/>
  <c r="E2577" i="5"/>
  <c r="C2577" i="5"/>
  <c r="B2577" i="5"/>
  <c r="A2577" i="5"/>
  <c r="L2576" i="5"/>
  <c r="M2576" i="5" s="1"/>
  <c r="H2576" i="5"/>
  <c r="G2576" i="5"/>
  <c r="F2576" i="5"/>
  <c r="E2576" i="5"/>
  <c r="C2576" i="5"/>
  <c r="B2576" i="5"/>
  <c r="A2576" i="5"/>
  <c r="L2575" i="5"/>
  <c r="M2575" i="5" s="1"/>
  <c r="H2575" i="5"/>
  <c r="G2575" i="5"/>
  <c r="F2575" i="5"/>
  <c r="E2575" i="5"/>
  <c r="C2575" i="5"/>
  <c r="B2575" i="5"/>
  <c r="A2575" i="5"/>
  <c r="L2574" i="5"/>
  <c r="M2574" i="5" s="1"/>
  <c r="H2574" i="5"/>
  <c r="G2574" i="5"/>
  <c r="F2574" i="5"/>
  <c r="E2574" i="5"/>
  <c r="C2574" i="5"/>
  <c r="B2574" i="5"/>
  <c r="A2574" i="5"/>
  <c r="L2573" i="5"/>
  <c r="M2573" i="5" s="1"/>
  <c r="H2573" i="5"/>
  <c r="G2573" i="5"/>
  <c r="F2573" i="5"/>
  <c r="E2573" i="5"/>
  <c r="C2573" i="5"/>
  <c r="B2573" i="5"/>
  <c r="A2573" i="5"/>
  <c r="L2572" i="5"/>
  <c r="M2572" i="5" s="1"/>
  <c r="H2572" i="5"/>
  <c r="G2572" i="5"/>
  <c r="F2572" i="5"/>
  <c r="E2572" i="5"/>
  <c r="C2572" i="5"/>
  <c r="B2572" i="5"/>
  <c r="A2572" i="5"/>
  <c r="L2571" i="5"/>
  <c r="M2571" i="5" s="1"/>
  <c r="H2571" i="5"/>
  <c r="G2571" i="5"/>
  <c r="F2571" i="5"/>
  <c r="E2571" i="5"/>
  <c r="C2571" i="5"/>
  <c r="B2571" i="5"/>
  <c r="A2571" i="5"/>
  <c r="L2570" i="5"/>
  <c r="M2570" i="5" s="1"/>
  <c r="H2570" i="5"/>
  <c r="G2570" i="5"/>
  <c r="F2570" i="5"/>
  <c r="E2570" i="5"/>
  <c r="C2570" i="5"/>
  <c r="B2570" i="5"/>
  <c r="A2570" i="5"/>
  <c r="L2569" i="5"/>
  <c r="M2569" i="5" s="1"/>
  <c r="H2569" i="5"/>
  <c r="G2569" i="5"/>
  <c r="F2569" i="5"/>
  <c r="E2569" i="5"/>
  <c r="C2569" i="5"/>
  <c r="B2569" i="5"/>
  <c r="A2569" i="5"/>
  <c r="L2568" i="5"/>
  <c r="M2568" i="5" s="1"/>
  <c r="H2568" i="5"/>
  <c r="G2568" i="5"/>
  <c r="F2568" i="5"/>
  <c r="E2568" i="5"/>
  <c r="C2568" i="5"/>
  <c r="B2568" i="5"/>
  <c r="A2568" i="5"/>
  <c r="L2567" i="5"/>
  <c r="M2567" i="5" s="1"/>
  <c r="H2567" i="5"/>
  <c r="G2567" i="5"/>
  <c r="F2567" i="5"/>
  <c r="E2567" i="5"/>
  <c r="C2567" i="5"/>
  <c r="B2567" i="5"/>
  <c r="A2567" i="5"/>
  <c r="L2566" i="5"/>
  <c r="M2566" i="5" s="1"/>
  <c r="H2566" i="5"/>
  <c r="G2566" i="5"/>
  <c r="F2566" i="5"/>
  <c r="E2566" i="5"/>
  <c r="C2566" i="5"/>
  <c r="B2566" i="5"/>
  <c r="A2566" i="5"/>
  <c r="L2565" i="5"/>
  <c r="M2565" i="5" s="1"/>
  <c r="H2565" i="5"/>
  <c r="G2565" i="5"/>
  <c r="F2565" i="5"/>
  <c r="E2565" i="5"/>
  <c r="C2565" i="5"/>
  <c r="B2565" i="5"/>
  <c r="A2565" i="5"/>
  <c r="L2564" i="5"/>
  <c r="M2564" i="5" s="1"/>
  <c r="H2564" i="5"/>
  <c r="G2564" i="5"/>
  <c r="F2564" i="5"/>
  <c r="E2564" i="5"/>
  <c r="C2564" i="5"/>
  <c r="B2564" i="5"/>
  <c r="A2564" i="5"/>
  <c r="L2563" i="5"/>
  <c r="M2563" i="5" s="1"/>
  <c r="H2563" i="5"/>
  <c r="G2563" i="5"/>
  <c r="F2563" i="5"/>
  <c r="E2563" i="5"/>
  <c r="C2563" i="5"/>
  <c r="B2563" i="5"/>
  <c r="A2563" i="5"/>
  <c r="L2562" i="5"/>
  <c r="M2562" i="5" s="1"/>
  <c r="H2562" i="5"/>
  <c r="G2562" i="5"/>
  <c r="F2562" i="5"/>
  <c r="E2562" i="5"/>
  <c r="C2562" i="5"/>
  <c r="B2562" i="5"/>
  <c r="A2562" i="5"/>
  <c r="L2561" i="5"/>
  <c r="M2561" i="5" s="1"/>
  <c r="H2561" i="5"/>
  <c r="G2561" i="5"/>
  <c r="F2561" i="5"/>
  <c r="E2561" i="5"/>
  <c r="C2561" i="5"/>
  <c r="B2561" i="5"/>
  <c r="A2561" i="5"/>
  <c r="L2560" i="5"/>
  <c r="M2560" i="5" s="1"/>
  <c r="H2560" i="5"/>
  <c r="G2560" i="5"/>
  <c r="F2560" i="5"/>
  <c r="E2560" i="5"/>
  <c r="C2560" i="5"/>
  <c r="B2560" i="5"/>
  <c r="A2560" i="5"/>
  <c r="L2559" i="5"/>
  <c r="M2559" i="5" s="1"/>
  <c r="H2559" i="5"/>
  <c r="G2559" i="5"/>
  <c r="F2559" i="5"/>
  <c r="E2559" i="5"/>
  <c r="C2559" i="5"/>
  <c r="B2559" i="5"/>
  <c r="A2559" i="5"/>
  <c r="L2558" i="5"/>
  <c r="M2558" i="5" s="1"/>
  <c r="H2558" i="5"/>
  <c r="G2558" i="5"/>
  <c r="F2558" i="5"/>
  <c r="E2558" i="5"/>
  <c r="C2558" i="5"/>
  <c r="B2558" i="5"/>
  <c r="A2558" i="5"/>
  <c r="L2557" i="5"/>
  <c r="M2557" i="5" s="1"/>
  <c r="H2557" i="5"/>
  <c r="G2557" i="5"/>
  <c r="F2557" i="5"/>
  <c r="E2557" i="5"/>
  <c r="C2557" i="5"/>
  <c r="B2557" i="5"/>
  <c r="A2557" i="5"/>
  <c r="L2556" i="5"/>
  <c r="M2556" i="5" s="1"/>
  <c r="H2556" i="5"/>
  <c r="G2556" i="5"/>
  <c r="F2556" i="5"/>
  <c r="E2556" i="5"/>
  <c r="C2556" i="5"/>
  <c r="B2556" i="5"/>
  <c r="A2556" i="5"/>
  <c r="L2555" i="5"/>
  <c r="M2555" i="5" s="1"/>
  <c r="H2555" i="5"/>
  <c r="G2555" i="5"/>
  <c r="F2555" i="5"/>
  <c r="E2555" i="5"/>
  <c r="C2555" i="5"/>
  <c r="B2555" i="5"/>
  <c r="A2555" i="5"/>
  <c r="L2554" i="5"/>
  <c r="M2554" i="5" s="1"/>
  <c r="H2554" i="5"/>
  <c r="G2554" i="5"/>
  <c r="F2554" i="5"/>
  <c r="E2554" i="5"/>
  <c r="C2554" i="5"/>
  <c r="B2554" i="5"/>
  <c r="A2554" i="5"/>
  <c r="L2553" i="5"/>
  <c r="M2553" i="5" s="1"/>
  <c r="H2553" i="5"/>
  <c r="G2553" i="5"/>
  <c r="F2553" i="5"/>
  <c r="E2553" i="5"/>
  <c r="C2553" i="5"/>
  <c r="B2553" i="5"/>
  <c r="A2553" i="5"/>
  <c r="L2552" i="5"/>
  <c r="M2552" i="5" s="1"/>
  <c r="H2552" i="5"/>
  <c r="G2552" i="5"/>
  <c r="F2552" i="5"/>
  <c r="E2552" i="5"/>
  <c r="C2552" i="5"/>
  <c r="B2552" i="5"/>
  <c r="A2552" i="5"/>
  <c r="L2551" i="5"/>
  <c r="M2551" i="5" s="1"/>
  <c r="H2551" i="5"/>
  <c r="G2551" i="5"/>
  <c r="F2551" i="5"/>
  <c r="E2551" i="5"/>
  <c r="C2551" i="5"/>
  <c r="B2551" i="5"/>
  <c r="A2551" i="5"/>
  <c r="L2550" i="5"/>
  <c r="M2550" i="5" s="1"/>
  <c r="H2550" i="5"/>
  <c r="G2550" i="5"/>
  <c r="F2550" i="5"/>
  <c r="E2550" i="5"/>
  <c r="C2550" i="5"/>
  <c r="B2550" i="5"/>
  <c r="A2550" i="5"/>
  <c r="L2549" i="5"/>
  <c r="M2549" i="5" s="1"/>
  <c r="H2549" i="5"/>
  <c r="G2549" i="5"/>
  <c r="F2549" i="5"/>
  <c r="E2549" i="5"/>
  <c r="C2549" i="5"/>
  <c r="B2549" i="5"/>
  <c r="A2549" i="5"/>
  <c r="L2548" i="5"/>
  <c r="M2548" i="5" s="1"/>
  <c r="H2548" i="5"/>
  <c r="G2548" i="5"/>
  <c r="F2548" i="5"/>
  <c r="E2548" i="5"/>
  <c r="C2548" i="5"/>
  <c r="B2548" i="5"/>
  <c r="A2548" i="5"/>
  <c r="L2547" i="5"/>
  <c r="M2547" i="5" s="1"/>
  <c r="H2547" i="5"/>
  <c r="G2547" i="5"/>
  <c r="F2547" i="5"/>
  <c r="E2547" i="5"/>
  <c r="C2547" i="5"/>
  <c r="B2547" i="5"/>
  <c r="A2547" i="5"/>
  <c r="L2546" i="5"/>
  <c r="M2546" i="5" s="1"/>
  <c r="H2546" i="5"/>
  <c r="G2546" i="5"/>
  <c r="F2546" i="5"/>
  <c r="E2546" i="5"/>
  <c r="C2546" i="5"/>
  <c r="B2546" i="5"/>
  <c r="A2546" i="5"/>
  <c r="L2545" i="5"/>
  <c r="M2545" i="5" s="1"/>
  <c r="H2545" i="5"/>
  <c r="G2545" i="5"/>
  <c r="F2545" i="5"/>
  <c r="E2545" i="5"/>
  <c r="C2545" i="5"/>
  <c r="B2545" i="5"/>
  <c r="A2545" i="5"/>
  <c r="L2544" i="5"/>
  <c r="M2544" i="5" s="1"/>
  <c r="H2544" i="5"/>
  <c r="G2544" i="5"/>
  <c r="F2544" i="5"/>
  <c r="E2544" i="5"/>
  <c r="C2544" i="5"/>
  <c r="B2544" i="5"/>
  <c r="A2544" i="5"/>
  <c r="L2543" i="5"/>
  <c r="M2543" i="5" s="1"/>
  <c r="H2543" i="5"/>
  <c r="G2543" i="5"/>
  <c r="F2543" i="5"/>
  <c r="E2543" i="5"/>
  <c r="C2543" i="5"/>
  <c r="B2543" i="5"/>
  <c r="A2543" i="5"/>
  <c r="L2542" i="5"/>
  <c r="M2542" i="5" s="1"/>
  <c r="H2542" i="5"/>
  <c r="G2542" i="5"/>
  <c r="F2542" i="5"/>
  <c r="E2542" i="5"/>
  <c r="C2542" i="5"/>
  <c r="B2542" i="5"/>
  <c r="A2542" i="5"/>
  <c r="L2541" i="5"/>
  <c r="M2541" i="5" s="1"/>
  <c r="H2541" i="5"/>
  <c r="G2541" i="5"/>
  <c r="F2541" i="5"/>
  <c r="E2541" i="5"/>
  <c r="C2541" i="5"/>
  <c r="B2541" i="5"/>
  <c r="A2541" i="5"/>
  <c r="L2540" i="5"/>
  <c r="M2540" i="5" s="1"/>
  <c r="H2540" i="5"/>
  <c r="G2540" i="5"/>
  <c r="F2540" i="5"/>
  <c r="E2540" i="5"/>
  <c r="C2540" i="5"/>
  <c r="B2540" i="5"/>
  <c r="A2540" i="5"/>
  <c r="L2539" i="5"/>
  <c r="M2539" i="5" s="1"/>
  <c r="H2539" i="5"/>
  <c r="G2539" i="5"/>
  <c r="F2539" i="5"/>
  <c r="E2539" i="5"/>
  <c r="C2539" i="5"/>
  <c r="B2539" i="5"/>
  <c r="A2539" i="5"/>
  <c r="L2538" i="5"/>
  <c r="M2538" i="5" s="1"/>
  <c r="H2538" i="5"/>
  <c r="G2538" i="5"/>
  <c r="F2538" i="5"/>
  <c r="E2538" i="5"/>
  <c r="C2538" i="5"/>
  <c r="B2538" i="5"/>
  <c r="A2538" i="5"/>
  <c r="L2537" i="5"/>
  <c r="M2537" i="5" s="1"/>
  <c r="H2537" i="5"/>
  <c r="G2537" i="5"/>
  <c r="F2537" i="5"/>
  <c r="E2537" i="5"/>
  <c r="C2537" i="5"/>
  <c r="B2537" i="5"/>
  <c r="A2537" i="5"/>
  <c r="L2536" i="5"/>
  <c r="M2536" i="5" s="1"/>
  <c r="H2536" i="5"/>
  <c r="G2536" i="5"/>
  <c r="F2536" i="5"/>
  <c r="E2536" i="5"/>
  <c r="C2536" i="5"/>
  <c r="B2536" i="5"/>
  <c r="A2536" i="5"/>
  <c r="L2535" i="5"/>
  <c r="M2535" i="5" s="1"/>
  <c r="H2535" i="5"/>
  <c r="G2535" i="5"/>
  <c r="F2535" i="5"/>
  <c r="E2535" i="5"/>
  <c r="C2535" i="5"/>
  <c r="B2535" i="5"/>
  <c r="A2535" i="5"/>
  <c r="L2534" i="5"/>
  <c r="M2534" i="5" s="1"/>
  <c r="H2534" i="5"/>
  <c r="G2534" i="5"/>
  <c r="F2534" i="5"/>
  <c r="E2534" i="5"/>
  <c r="C2534" i="5"/>
  <c r="B2534" i="5"/>
  <c r="A2534" i="5"/>
  <c r="L2533" i="5"/>
  <c r="M2533" i="5" s="1"/>
  <c r="H2533" i="5"/>
  <c r="G2533" i="5"/>
  <c r="F2533" i="5"/>
  <c r="E2533" i="5"/>
  <c r="C2533" i="5"/>
  <c r="B2533" i="5"/>
  <c r="A2533" i="5"/>
  <c r="L2532" i="5"/>
  <c r="M2532" i="5" s="1"/>
  <c r="H2532" i="5"/>
  <c r="G2532" i="5"/>
  <c r="F2532" i="5"/>
  <c r="E2532" i="5"/>
  <c r="C2532" i="5"/>
  <c r="B2532" i="5"/>
  <c r="A2532" i="5"/>
  <c r="L2531" i="5"/>
  <c r="M2531" i="5" s="1"/>
  <c r="H2531" i="5"/>
  <c r="G2531" i="5"/>
  <c r="F2531" i="5"/>
  <c r="E2531" i="5"/>
  <c r="C2531" i="5"/>
  <c r="B2531" i="5"/>
  <c r="A2531" i="5"/>
  <c r="L2530" i="5"/>
  <c r="M2530" i="5" s="1"/>
  <c r="H2530" i="5"/>
  <c r="G2530" i="5"/>
  <c r="F2530" i="5"/>
  <c r="E2530" i="5"/>
  <c r="C2530" i="5"/>
  <c r="B2530" i="5"/>
  <c r="A2530" i="5"/>
  <c r="L2529" i="5"/>
  <c r="M2529" i="5" s="1"/>
  <c r="H2529" i="5"/>
  <c r="G2529" i="5"/>
  <c r="F2529" i="5"/>
  <c r="E2529" i="5"/>
  <c r="C2529" i="5"/>
  <c r="B2529" i="5"/>
  <c r="A2529" i="5"/>
  <c r="L2528" i="5"/>
  <c r="M2528" i="5" s="1"/>
  <c r="H2528" i="5"/>
  <c r="G2528" i="5"/>
  <c r="F2528" i="5"/>
  <c r="E2528" i="5"/>
  <c r="C2528" i="5"/>
  <c r="B2528" i="5"/>
  <c r="A2528" i="5"/>
  <c r="L2527" i="5"/>
  <c r="M2527" i="5" s="1"/>
  <c r="H2527" i="5"/>
  <c r="G2527" i="5"/>
  <c r="F2527" i="5"/>
  <c r="E2527" i="5"/>
  <c r="C2527" i="5"/>
  <c r="B2527" i="5"/>
  <c r="A2527" i="5"/>
  <c r="L2526" i="5"/>
  <c r="M2526" i="5" s="1"/>
  <c r="H2526" i="5"/>
  <c r="G2526" i="5"/>
  <c r="F2526" i="5"/>
  <c r="E2526" i="5"/>
  <c r="C2526" i="5"/>
  <c r="B2526" i="5"/>
  <c r="A2526" i="5"/>
  <c r="L2525" i="5"/>
  <c r="M2525" i="5" s="1"/>
  <c r="H2525" i="5"/>
  <c r="G2525" i="5"/>
  <c r="F2525" i="5"/>
  <c r="E2525" i="5"/>
  <c r="C2525" i="5"/>
  <c r="B2525" i="5"/>
  <c r="A2525" i="5"/>
  <c r="L2524" i="5"/>
  <c r="M2524" i="5" s="1"/>
  <c r="H2524" i="5"/>
  <c r="G2524" i="5"/>
  <c r="F2524" i="5"/>
  <c r="E2524" i="5"/>
  <c r="C2524" i="5"/>
  <c r="B2524" i="5"/>
  <c r="A2524" i="5"/>
  <c r="L2523" i="5"/>
  <c r="M2523" i="5" s="1"/>
  <c r="H2523" i="5"/>
  <c r="G2523" i="5"/>
  <c r="F2523" i="5"/>
  <c r="E2523" i="5"/>
  <c r="C2523" i="5"/>
  <c r="B2523" i="5"/>
  <c r="A2523" i="5"/>
  <c r="L2522" i="5"/>
  <c r="M2522" i="5" s="1"/>
  <c r="H2522" i="5"/>
  <c r="G2522" i="5"/>
  <c r="F2522" i="5"/>
  <c r="E2522" i="5"/>
  <c r="C2522" i="5"/>
  <c r="B2522" i="5"/>
  <c r="A2522" i="5"/>
  <c r="L2521" i="5"/>
  <c r="M2521" i="5" s="1"/>
  <c r="H2521" i="5"/>
  <c r="G2521" i="5"/>
  <c r="F2521" i="5"/>
  <c r="E2521" i="5"/>
  <c r="C2521" i="5"/>
  <c r="B2521" i="5"/>
  <c r="A2521" i="5"/>
  <c r="L2520" i="5"/>
  <c r="M2520" i="5" s="1"/>
  <c r="H2520" i="5"/>
  <c r="G2520" i="5"/>
  <c r="F2520" i="5"/>
  <c r="E2520" i="5"/>
  <c r="C2520" i="5"/>
  <c r="B2520" i="5"/>
  <c r="A2520" i="5"/>
  <c r="L2519" i="5"/>
  <c r="M2519" i="5" s="1"/>
  <c r="H2519" i="5"/>
  <c r="G2519" i="5"/>
  <c r="F2519" i="5"/>
  <c r="E2519" i="5"/>
  <c r="C2519" i="5"/>
  <c r="B2519" i="5"/>
  <c r="A2519" i="5"/>
  <c r="L2518" i="5"/>
  <c r="M2518" i="5" s="1"/>
  <c r="H2518" i="5"/>
  <c r="G2518" i="5"/>
  <c r="F2518" i="5"/>
  <c r="E2518" i="5"/>
  <c r="C2518" i="5"/>
  <c r="B2518" i="5"/>
  <c r="A2518" i="5"/>
  <c r="L2517" i="5"/>
  <c r="M2517" i="5" s="1"/>
  <c r="H2517" i="5"/>
  <c r="G2517" i="5"/>
  <c r="F2517" i="5"/>
  <c r="E2517" i="5"/>
  <c r="C2517" i="5"/>
  <c r="B2517" i="5"/>
  <c r="A2517" i="5"/>
  <c r="L2516" i="5"/>
  <c r="M2516" i="5" s="1"/>
  <c r="H2516" i="5"/>
  <c r="G2516" i="5"/>
  <c r="F2516" i="5"/>
  <c r="E2516" i="5"/>
  <c r="C2516" i="5"/>
  <c r="B2516" i="5"/>
  <c r="A2516" i="5"/>
  <c r="L2515" i="5"/>
  <c r="M2515" i="5" s="1"/>
  <c r="H2515" i="5"/>
  <c r="G2515" i="5"/>
  <c r="F2515" i="5"/>
  <c r="E2515" i="5"/>
  <c r="C2515" i="5"/>
  <c r="B2515" i="5"/>
  <c r="A2515" i="5"/>
  <c r="L2514" i="5"/>
  <c r="M2514" i="5" s="1"/>
  <c r="H2514" i="5"/>
  <c r="G2514" i="5"/>
  <c r="F2514" i="5"/>
  <c r="E2514" i="5"/>
  <c r="C2514" i="5"/>
  <c r="B2514" i="5"/>
  <c r="A2514" i="5"/>
  <c r="L2513" i="5"/>
  <c r="M2513" i="5" s="1"/>
  <c r="H2513" i="5"/>
  <c r="G2513" i="5"/>
  <c r="F2513" i="5"/>
  <c r="E2513" i="5"/>
  <c r="C2513" i="5"/>
  <c r="B2513" i="5"/>
  <c r="A2513" i="5"/>
  <c r="L2512" i="5"/>
  <c r="M2512" i="5" s="1"/>
  <c r="H2512" i="5"/>
  <c r="G2512" i="5"/>
  <c r="F2512" i="5"/>
  <c r="E2512" i="5"/>
  <c r="C2512" i="5"/>
  <c r="B2512" i="5"/>
  <c r="A2512" i="5"/>
  <c r="L2511" i="5"/>
  <c r="M2511" i="5" s="1"/>
  <c r="H2511" i="5"/>
  <c r="G2511" i="5"/>
  <c r="F2511" i="5"/>
  <c r="E2511" i="5"/>
  <c r="C2511" i="5"/>
  <c r="B2511" i="5"/>
  <c r="A2511" i="5"/>
  <c r="L2510" i="5"/>
  <c r="M2510" i="5" s="1"/>
  <c r="H2510" i="5"/>
  <c r="G2510" i="5"/>
  <c r="F2510" i="5"/>
  <c r="E2510" i="5"/>
  <c r="C2510" i="5"/>
  <c r="B2510" i="5"/>
  <c r="A2510" i="5"/>
  <c r="L2509" i="5"/>
  <c r="M2509" i="5" s="1"/>
  <c r="H2509" i="5"/>
  <c r="G2509" i="5"/>
  <c r="F2509" i="5"/>
  <c r="E2509" i="5"/>
  <c r="C2509" i="5"/>
  <c r="B2509" i="5"/>
  <c r="A2509" i="5"/>
  <c r="L2508" i="5"/>
  <c r="M2508" i="5" s="1"/>
  <c r="H2508" i="5"/>
  <c r="G2508" i="5"/>
  <c r="F2508" i="5"/>
  <c r="E2508" i="5"/>
  <c r="C2508" i="5"/>
  <c r="B2508" i="5"/>
  <c r="A2508" i="5"/>
  <c r="L2507" i="5"/>
  <c r="M2507" i="5" s="1"/>
  <c r="H2507" i="5"/>
  <c r="G2507" i="5"/>
  <c r="F2507" i="5"/>
  <c r="E2507" i="5"/>
  <c r="C2507" i="5"/>
  <c r="B2507" i="5"/>
  <c r="A2507" i="5"/>
  <c r="L2506" i="5"/>
  <c r="M2506" i="5" s="1"/>
  <c r="H2506" i="5"/>
  <c r="G2506" i="5"/>
  <c r="F2506" i="5"/>
  <c r="E2506" i="5"/>
  <c r="C2506" i="5"/>
  <c r="B2506" i="5"/>
  <c r="A2506" i="5"/>
  <c r="L2505" i="5"/>
  <c r="M2505" i="5" s="1"/>
  <c r="H2505" i="5"/>
  <c r="G2505" i="5"/>
  <c r="F2505" i="5"/>
  <c r="E2505" i="5"/>
  <c r="C2505" i="5"/>
  <c r="B2505" i="5"/>
  <c r="A2505" i="5"/>
  <c r="L2504" i="5"/>
  <c r="M2504" i="5" s="1"/>
  <c r="H2504" i="5"/>
  <c r="G2504" i="5"/>
  <c r="F2504" i="5"/>
  <c r="E2504" i="5"/>
  <c r="C2504" i="5"/>
  <c r="B2504" i="5"/>
  <c r="A2504" i="5"/>
  <c r="L2503" i="5"/>
  <c r="M2503" i="5" s="1"/>
  <c r="H2503" i="5"/>
  <c r="G2503" i="5"/>
  <c r="F2503" i="5"/>
  <c r="E2503" i="5"/>
  <c r="C2503" i="5"/>
  <c r="B2503" i="5"/>
  <c r="A2503" i="5"/>
  <c r="L2502" i="5"/>
  <c r="M2502" i="5" s="1"/>
  <c r="H2502" i="5"/>
  <c r="G2502" i="5"/>
  <c r="F2502" i="5"/>
  <c r="E2502" i="5"/>
  <c r="C2502" i="5"/>
  <c r="B2502" i="5"/>
  <c r="A2502" i="5"/>
  <c r="L2501" i="5"/>
  <c r="M2501" i="5" s="1"/>
  <c r="H2501" i="5"/>
  <c r="G2501" i="5"/>
  <c r="F2501" i="5"/>
  <c r="E2501" i="5"/>
  <c r="C2501" i="5"/>
  <c r="B2501" i="5"/>
  <c r="A2501" i="5"/>
  <c r="L2500" i="5"/>
  <c r="M2500" i="5" s="1"/>
  <c r="H2500" i="5"/>
  <c r="G2500" i="5"/>
  <c r="F2500" i="5"/>
  <c r="E2500" i="5"/>
  <c r="C2500" i="5"/>
  <c r="B2500" i="5"/>
  <c r="A2500" i="5"/>
  <c r="L2499" i="5"/>
  <c r="M2499" i="5" s="1"/>
  <c r="H2499" i="5"/>
  <c r="G2499" i="5"/>
  <c r="F2499" i="5"/>
  <c r="E2499" i="5"/>
  <c r="C2499" i="5"/>
  <c r="B2499" i="5"/>
  <c r="A2499" i="5"/>
  <c r="L2498" i="5"/>
  <c r="M2498" i="5" s="1"/>
  <c r="H2498" i="5"/>
  <c r="G2498" i="5"/>
  <c r="F2498" i="5"/>
  <c r="E2498" i="5"/>
  <c r="C2498" i="5"/>
  <c r="B2498" i="5"/>
  <c r="A2498" i="5"/>
  <c r="L2497" i="5"/>
  <c r="M2497" i="5" s="1"/>
  <c r="H2497" i="5"/>
  <c r="G2497" i="5"/>
  <c r="F2497" i="5"/>
  <c r="E2497" i="5"/>
  <c r="C2497" i="5"/>
  <c r="B2497" i="5"/>
  <c r="A2497" i="5"/>
  <c r="L2496" i="5"/>
  <c r="M2496" i="5" s="1"/>
  <c r="H2496" i="5"/>
  <c r="G2496" i="5"/>
  <c r="F2496" i="5"/>
  <c r="E2496" i="5"/>
  <c r="C2496" i="5"/>
  <c r="B2496" i="5"/>
  <c r="A2496" i="5"/>
  <c r="L2495" i="5"/>
  <c r="M2495" i="5" s="1"/>
  <c r="H2495" i="5"/>
  <c r="G2495" i="5"/>
  <c r="F2495" i="5"/>
  <c r="E2495" i="5"/>
  <c r="C2495" i="5"/>
  <c r="B2495" i="5"/>
  <c r="A2495" i="5"/>
  <c r="L2494" i="5"/>
  <c r="M2494" i="5" s="1"/>
  <c r="H2494" i="5"/>
  <c r="G2494" i="5"/>
  <c r="F2494" i="5"/>
  <c r="E2494" i="5"/>
  <c r="C2494" i="5"/>
  <c r="B2494" i="5"/>
  <c r="A2494" i="5"/>
  <c r="L2493" i="5"/>
  <c r="M2493" i="5" s="1"/>
  <c r="H2493" i="5"/>
  <c r="G2493" i="5"/>
  <c r="F2493" i="5"/>
  <c r="E2493" i="5"/>
  <c r="C2493" i="5"/>
  <c r="B2493" i="5"/>
  <c r="A2493" i="5"/>
  <c r="L2492" i="5"/>
  <c r="M2492" i="5" s="1"/>
  <c r="H2492" i="5"/>
  <c r="G2492" i="5"/>
  <c r="F2492" i="5"/>
  <c r="E2492" i="5"/>
  <c r="C2492" i="5"/>
  <c r="B2492" i="5"/>
  <c r="A2492" i="5"/>
  <c r="L2491" i="5"/>
  <c r="M2491" i="5" s="1"/>
  <c r="H2491" i="5"/>
  <c r="G2491" i="5"/>
  <c r="F2491" i="5"/>
  <c r="E2491" i="5"/>
  <c r="C2491" i="5"/>
  <c r="B2491" i="5"/>
  <c r="A2491" i="5"/>
  <c r="L2490" i="5"/>
  <c r="M2490" i="5" s="1"/>
  <c r="H2490" i="5"/>
  <c r="G2490" i="5"/>
  <c r="F2490" i="5"/>
  <c r="E2490" i="5"/>
  <c r="C2490" i="5"/>
  <c r="B2490" i="5"/>
  <c r="A2490" i="5"/>
  <c r="L2489" i="5"/>
  <c r="M2489" i="5" s="1"/>
  <c r="H2489" i="5"/>
  <c r="G2489" i="5"/>
  <c r="F2489" i="5"/>
  <c r="E2489" i="5"/>
  <c r="C2489" i="5"/>
  <c r="B2489" i="5"/>
  <c r="A2489" i="5"/>
  <c r="L2488" i="5"/>
  <c r="M2488" i="5" s="1"/>
  <c r="H2488" i="5"/>
  <c r="G2488" i="5"/>
  <c r="F2488" i="5"/>
  <c r="E2488" i="5"/>
  <c r="C2488" i="5"/>
  <c r="B2488" i="5"/>
  <c r="A2488" i="5"/>
  <c r="L2487" i="5"/>
  <c r="M2487" i="5" s="1"/>
  <c r="H2487" i="5"/>
  <c r="G2487" i="5"/>
  <c r="F2487" i="5"/>
  <c r="E2487" i="5"/>
  <c r="C2487" i="5"/>
  <c r="B2487" i="5"/>
  <c r="A2487" i="5"/>
  <c r="L2486" i="5"/>
  <c r="M2486" i="5" s="1"/>
  <c r="H2486" i="5"/>
  <c r="G2486" i="5"/>
  <c r="F2486" i="5"/>
  <c r="E2486" i="5"/>
  <c r="C2486" i="5"/>
  <c r="B2486" i="5"/>
  <c r="A2486" i="5"/>
  <c r="L2485" i="5"/>
  <c r="M2485" i="5" s="1"/>
  <c r="H2485" i="5"/>
  <c r="G2485" i="5"/>
  <c r="F2485" i="5"/>
  <c r="E2485" i="5"/>
  <c r="C2485" i="5"/>
  <c r="B2485" i="5"/>
  <c r="A2485" i="5"/>
  <c r="L2484" i="5"/>
  <c r="M2484" i="5" s="1"/>
  <c r="H2484" i="5"/>
  <c r="G2484" i="5"/>
  <c r="F2484" i="5"/>
  <c r="E2484" i="5"/>
  <c r="C2484" i="5"/>
  <c r="B2484" i="5"/>
  <c r="A2484" i="5"/>
  <c r="L2483" i="5"/>
  <c r="M2483" i="5" s="1"/>
  <c r="H2483" i="5"/>
  <c r="G2483" i="5"/>
  <c r="F2483" i="5"/>
  <c r="E2483" i="5"/>
  <c r="C2483" i="5"/>
  <c r="B2483" i="5"/>
  <c r="A2483" i="5"/>
  <c r="L2482" i="5"/>
  <c r="M2482" i="5" s="1"/>
  <c r="H2482" i="5"/>
  <c r="G2482" i="5"/>
  <c r="F2482" i="5"/>
  <c r="E2482" i="5"/>
  <c r="C2482" i="5"/>
  <c r="B2482" i="5"/>
  <c r="A2482" i="5"/>
  <c r="L2481" i="5"/>
  <c r="M2481" i="5" s="1"/>
  <c r="H2481" i="5"/>
  <c r="G2481" i="5"/>
  <c r="F2481" i="5"/>
  <c r="E2481" i="5"/>
  <c r="C2481" i="5"/>
  <c r="B2481" i="5"/>
  <c r="A2481" i="5"/>
  <c r="L2480" i="5"/>
  <c r="M2480" i="5" s="1"/>
  <c r="H2480" i="5"/>
  <c r="G2480" i="5"/>
  <c r="F2480" i="5"/>
  <c r="E2480" i="5"/>
  <c r="C2480" i="5"/>
  <c r="B2480" i="5"/>
  <c r="A2480" i="5"/>
  <c r="L2479" i="5"/>
  <c r="M2479" i="5" s="1"/>
  <c r="H2479" i="5"/>
  <c r="G2479" i="5"/>
  <c r="F2479" i="5"/>
  <c r="E2479" i="5"/>
  <c r="C2479" i="5"/>
  <c r="B2479" i="5"/>
  <c r="A2479" i="5"/>
  <c r="L2478" i="5"/>
  <c r="M2478" i="5" s="1"/>
  <c r="H2478" i="5"/>
  <c r="G2478" i="5"/>
  <c r="F2478" i="5"/>
  <c r="E2478" i="5"/>
  <c r="C2478" i="5"/>
  <c r="B2478" i="5"/>
  <c r="A2478" i="5"/>
  <c r="L2477" i="5"/>
  <c r="M2477" i="5" s="1"/>
  <c r="H2477" i="5"/>
  <c r="G2477" i="5"/>
  <c r="F2477" i="5"/>
  <c r="E2477" i="5"/>
  <c r="C2477" i="5"/>
  <c r="B2477" i="5"/>
  <c r="A2477" i="5"/>
  <c r="L2476" i="5"/>
  <c r="M2476" i="5" s="1"/>
  <c r="H2476" i="5"/>
  <c r="G2476" i="5"/>
  <c r="F2476" i="5"/>
  <c r="E2476" i="5"/>
  <c r="C2476" i="5"/>
  <c r="B2476" i="5"/>
  <c r="A2476" i="5"/>
  <c r="L2475" i="5"/>
  <c r="M2475" i="5" s="1"/>
  <c r="H2475" i="5"/>
  <c r="G2475" i="5"/>
  <c r="F2475" i="5"/>
  <c r="E2475" i="5"/>
  <c r="C2475" i="5"/>
  <c r="B2475" i="5"/>
  <c r="A2475" i="5"/>
  <c r="L2474" i="5"/>
  <c r="M2474" i="5" s="1"/>
  <c r="H2474" i="5"/>
  <c r="G2474" i="5"/>
  <c r="F2474" i="5"/>
  <c r="E2474" i="5"/>
  <c r="C2474" i="5"/>
  <c r="B2474" i="5"/>
  <c r="A2474" i="5"/>
  <c r="L2473" i="5"/>
  <c r="M2473" i="5" s="1"/>
  <c r="H2473" i="5"/>
  <c r="G2473" i="5"/>
  <c r="F2473" i="5"/>
  <c r="E2473" i="5"/>
  <c r="C2473" i="5"/>
  <c r="B2473" i="5"/>
  <c r="A2473" i="5"/>
  <c r="L2472" i="5"/>
  <c r="M2472" i="5" s="1"/>
  <c r="H2472" i="5"/>
  <c r="G2472" i="5"/>
  <c r="F2472" i="5"/>
  <c r="E2472" i="5"/>
  <c r="C2472" i="5"/>
  <c r="B2472" i="5"/>
  <c r="A2472" i="5"/>
  <c r="L2471" i="5"/>
  <c r="M2471" i="5" s="1"/>
  <c r="H2471" i="5"/>
  <c r="G2471" i="5"/>
  <c r="F2471" i="5"/>
  <c r="E2471" i="5"/>
  <c r="C2471" i="5"/>
  <c r="B2471" i="5"/>
  <c r="A2471" i="5"/>
  <c r="L2470" i="5"/>
  <c r="M2470" i="5" s="1"/>
  <c r="H2470" i="5"/>
  <c r="G2470" i="5"/>
  <c r="F2470" i="5"/>
  <c r="E2470" i="5"/>
  <c r="C2470" i="5"/>
  <c r="B2470" i="5"/>
  <c r="A2470" i="5"/>
  <c r="L2469" i="5"/>
  <c r="M2469" i="5" s="1"/>
  <c r="H2469" i="5"/>
  <c r="G2469" i="5"/>
  <c r="F2469" i="5"/>
  <c r="E2469" i="5"/>
  <c r="C2469" i="5"/>
  <c r="B2469" i="5"/>
  <c r="A2469" i="5"/>
  <c r="L2468" i="5"/>
  <c r="M2468" i="5" s="1"/>
  <c r="H2468" i="5"/>
  <c r="G2468" i="5"/>
  <c r="F2468" i="5"/>
  <c r="E2468" i="5"/>
  <c r="C2468" i="5"/>
  <c r="B2468" i="5"/>
  <c r="A2468" i="5"/>
  <c r="L2467" i="5"/>
  <c r="M2467" i="5" s="1"/>
  <c r="H2467" i="5"/>
  <c r="G2467" i="5"/>
  <c r="F2467" i="5"/>
  <c r="E2467" i="5"/>
  <c r="C2467" i="5"/>
  <c r="B2467" i="5"/>
  <c r="A2467" i="5"/>
  <c r="L2466" i="5"/>
  <c r="M2466" i="5" s="1"/>
  <c r="H2466" i="5"/>
  <c r="G2466" i="5"/>
  <c r="F2466" i="5"/>
  <c r="E2466" i="5"/>
  <c r="C2466" i="5"/>
  <c r="B2466" i="5"/>
  <c r="A2466" i="5"/>
  <c r="L2465" i="5"/>
  <c r="M2465" i="5" s="1"/>
  <c r="H2465" i="5"/>
  <c r="G2465" i="5"/>
  <c r="F2465" i="5"/>
  <c r="E2465" i="5"/>
  <c r="C2465" i="5"/>
  <c r="B2465" i="5"/>
  <c r="A2465" i="5"/>
  <c r="L2464" i="5"/>
  <c r="M2464" i="5" s="1"/>
  <c r="H2464" i="5"/>
  <c r="G2464" i="5"/>
  <c r="F2464" i="5"/>
  <c r="E2464" i="5"/>
  <c r="C2464" i="5"/>
  <c r="B2464" i="5"/>
  <c r="A2464" i="5"/>
  <c r="L2463" i="5"/>
  <c r="M2463" i="5" s="1"/>
  <c r="H2463" i="5"/>
  <c r="G2463" i="5"/>
  <c r="F2463" i="5"/>
  <c r="E2463" i="5"/>
  <c r="C2463" i="5"/>
  <c r="B2463" i="5"/>
  <c r="A2463" i="5"/>
  <c r="L2462" i="5"/>
  <c r="M2462" i="5" s="1"/>
  <c r="H2462" i="5"/>
  <c r="G2462" i="5"/>
  <c r="F2462" i="5"/>
  <c r="E2462" i="5"/>
  <c r="C2462" i="5"/>
  <c r="B2462" i="5"/>
  <c r="A2462" i="5"/>
  <c r="L2461" i="5"/>
  <c r="M2461" i="5" s="1"/>
  <c r="H2461" i="5"/>
  <c r="G2461" i="5"/>
  <c r="F2461" i="5"/>
  <c r="E2461" i="5"/>
  <c r="C2461" i="5"/>
  <c r="B2461" i="5"/>
  <c r="A2461" i="5"/>
  <c r="L2460" i="5"/>
  <c r="M2460" i="5" s="1"/>
  <c r="H2460" i="5"/>
  <c r="G2460" i="5"/>
  <c r="F2460" i="5"/>
  <c r="E2460" i="5"/>
  <c r="C2460" i="5"/>
  <c r="B2460" i="5"/>
  <c r="A2460" i="5"/>
  <c r="L2459" i="5"/>
  <c r="M2459" i="5" s="1"/>
  <c r="H2459" i="5"/>
  <c r="G2459" i="5"/>
  <c r="F2459" i="5"/>
  <c r="E2459" i="5"/>
  <c r="C2459" i="5"/>
  <c r="B2459" i="5"/>
  <c r="A2459" i="5"/>
  <c r="L2458" i="5"/>
  <c r="M2458" i="5" s="1"/>
  <c r="H2458" i="5"/>
  <c r="G2458" i="5"/>
  <c r="F2458" i="5"/>
  <c r="E2458" i="5"/>
  <c r="C2458" i="5"/>
  <c r="B2458" i="5"/>
  <c r="A2458" i="5"/>
  <c r="L2457" i="5"/>
  <c r="M2457" i="5" s="1"/>
  <c r="H2457" i="5"/>
  <c r="G2457" i="5"/>
  <c r="F2457" i="5"/>
  <c r="E2457" i="5"/>
  <c r="C2457" i="5"/>
  <c r="B2457" i="5"/>
  <c r="A2457" i="5"/>
  <c r="L2456" i="5"/>
  <c r="M2456" i="5" s="1"/>
  <c r="H2456" i="5"/>
  <c r="G2456" i="5"/>
  <c r="F2456" i="5"/>
  <c r="E2456" i="5"/>
  <c r="C2456" i="5"/>
  <c r="B2456" i="5"/>
  <c r="A2456" i="5"/>
  <c r="L2455" i="5"/>
  <c r="M2455" i="5" s="1"/>
  <c r="H2455" i="5"/>
  <c r="G2455" i="5"/>
  <c r="F2455" i="5"/>
  <c r="E2455" i="5"/>
  <c r="C2455" i="5"/>
  <c r="B2455" i="5"/>
  <c r="A2455" i="5"/>
  <c r="L2454" i="5"/>
  <c r="M2454" i="5" s="1"/>
  <c r="H2454" i="5"/>
  <c r="G2454" i="5"/>
  <c r="F2454" i="5"/>
  <c r="E2454" i="5"/>
  <c r="C2454" i="5"/>
  <c r="B2454" i="5"/>
  <c r="A2454" i="5"/>
  <c r="L2453" i="5"/>
  <c r="M2453" i="5" s="1"/>
  <c r="H2453" i="5"/>
  <c r="G2453" i="5"/>
  <c r="F2453" i="5"/>
  <c r="E2453" i="5"/>
  <c r="C2453" i="5"/>
  <c r="B2453" i="5"/>
  <c r="A2453" i="5"/>
  <c r="L2452" i="5"/>
  <c r="M2452" i="5" s="1"/>
  <c r="H2452" i="5"/>
  <c r="G2452" i="5"/>
  <c r="F2452" i="5"/>
  <c r="E2452" i="5"/>
  <c r="C2452" i="5"/>
  <c r="B2452" i="5"/>
  <c r="A2452" i="5"/>
  <c r="L2451" i="5"/>
  <c r="M2451" i="5" s="1"/>
  <c r="H2451" i="5"/>
  <c r="G2451" i="5"/>
  <c r="F2451" i="5"/>
  <c r="E2451" i="5"/>
  <c r="C2451" i="5"/>
  <c r="B2451" i="5"/>
  <c r="A2451" i="5"/>
  <c r="L2450" i="5"/>
  <c r="M2450" i="5" s="1"/>
  <c r="H2450" i="5"/>
  <c r="G2450" i="5"/>
  <c r="F2450" i="5"/>
  <c r="E2450" i="5"/>
  <c r="C2450" i="5"/>
  <c r="B2450" i="5"/>
  <c r="A2450" i="5"/>
  <c r="L2449" i="5"/>
  <c r="M2449" i="5" s="1"/>
  <c r="H2449" i="5"/>
  <c r="G2449" i="5"/>
  <c r="F2449" i="5"/>
  <c r="E2449" i="5"/>
  <c r="C2449" i="5"/>
  <c r="B2449" i="5"/>
  <c r="A2449" i="5"/>
  <c r="L2448" i="5"/>
  <c r="M2448" i="5" s="1"/>
  <c r="H2448" i="5"/>
  <c r="G2448" i="5"/>
  <c r="F2448" i="5"/>
  <c r="E2448" i="5"/>
  <c r="C2448" i="5"/>
  <c r="B2448" i="5"/>
  <c r="A2448" i="5"/>
  <c r="L2447" i="5"/>
  <c r="M2447" i="5" s="1"/>
  <c r="H2447" i="5"/>
  <c r="G2447" i="5"/>
  <c r="F2447" i="5"/>
  <c r="E2447" i="5"/>
  <c r="C2447" i="5"/>
  <c r="B2447" i="5"/>
  <c r="A2447" i="5"/>
  <c r="L2446" i="5"/>
  <c r="M2446" i="5" s="1"/>
  <c r="H2446" i="5"/>
  <c r="G2446" i="5"/>
  <c r="F2446" i="5"/>
  <c r="E2446" i="5"/>
  <c r="C2446" i="5"/>
  <c r="B2446" i="5"/>
  <c r="A2446" i="5"/>
  <c r="L2445" i="5"/>
  <c r="M2445" i="5" s="1"/>
  <c r="H2445" i="5"/>
  <c r="G2445" i="5"/>
  <c r="F2445" i="5"/>
  <c r="E2445" i="5"/>
  <c r="C2445" i="5"/>
  <c r="B2445" i="5"/>
  <c r="A2445" i="5"/>
  <c r="L2444" i="5"/>
  <c r="M2444" i="5" s="1"/>
  <c r="H2444" i="5"/>
  <c r="G2444" i="5"/>
  <c r="F2444" i="5"/>
  <c r="E2444" i="5"/>
  <c r="C2444" i="5"/>
  <c r="B2444" i="5"/>
  <c r="A2444" i="5"/>
  <c r="L2443" i="5"/>
  <c r="M2443" i="5" s="1"/>
  <c r="H2443" i="5"/>
  <c r="G2443" i="5"/>
  <c r="F2443" i="5"/>
  <c r="E2443" i="5"/>
  <c r="C2443" i="5"/>
  <c r="B2443" i="5"/>
  <c r="A2443" i="5"/>
  <c r="L2442" i="5"/>
  <c r="M2442" i="5" s="1"/>
  <c r="H2442" i="5"/>
  <c r="G2442" i="5"/>
  <c r="F2442" i="5"/>
  <c r="E2442" i="5"/>
  <c r="C2442" i="5"/>
  <c r="B2442" i="5"/>
  <c r="A2442" i="5"/>
  <c r="L2441" i="5"/>
  <c r="M2441" i="5" s="1"/>
  <c r="H2441" i="5"/>
  <c r="G2441" i="5"/>
  <c r="F2441" i="5"/>
  <c r="E2441" i="5"/>
  <c r="C2441" i="5"/>
  <c r="B2441" i="5"/>
  <c r="A2441" i="5"/>
  <c r="L2440" i="5"/>
  <c r="M2440" i="5" s="1"/>
  <c r="H2440" i="5"/>
  <c r="G2440" i="5"/>
  <c r="F2440" i="5"/>
  <c r="E2440" i="5"/>
  <c r="C2440" i="5"/>
  <c r="B2440" i="5"/>
  <c r="A2440" i="5"/>
  <c r="L2439" i="5"/>
  <c r="M2439" i="5" s="1"/>
  <c r="H2439" i="5"/>
  <c r="G2439" i="5"/>
  <c r="F2439" i="5"/>
  <c r="E2439" i="5"/>
  <c r="C2439" i="5"/>
  <c r="B2439" i="5"/>
  <c r="A2439" i="5"/>
  <c r="L2438" i="5"/>
  <c r="M2438" i="5" s="1"/>
  <c r="H2438" i="5"/>
  <c r="G2438" i="5"/>
  <c r="F2438" i="5"/>
  <c r="E2438" i="5"/>
  <c r="C2438" i="5"/>
  <c r="B2438" i="5"/>
  <c r="A2438" i="5"/>
  <c r="L2437" i="5"/>
  <c r="M2437" i="5" s="1"/>
  <c r="H2437" i="5"/>
  <c r="G2437" i="5"/>
  <c r="F2437" i="5"/>
  <c r="E2437" i="5"/>
  <c r="C2437" i="5"/>
  <c r="B2437" i="5"/>
  <c r="A2437" i="5"/>
  <c r="L2436" i="5"/>
  <c r="M2436" i="5" s="1"/>
  <c r="H2436" i="5"/>
  <c r="G2436" i="5"/>
  <c r="F2436" i="5"/>
  <c r="E2436" i="5"/>
  <c r="C2436" i="5"/>
  <c r="B2436" i="5"/>
  <c r="A2436" i="5"/>
  <c r="L2435" i="5"/>
  <c r="M2435" i="5" s="1"/>
  <c r="H2435" i="5"/>
  <c r="G2435" i="5"/>
  <c r="F2435" i="5"/>
  <c r="E2435" i="5"/>
  <c r="C2435" i="5"/>
  <c r="B2435" i="5"/>
  <c r="A2435" i="5"/>
  <c r="L2434" i="5"/>
  <c r="M2434" i="5" s="1"/>
  <c r="H2434" i="5"/>
  <c r="G2434" i="5"/>
  <c r="F2434" i="5"/>
  <c r="E2434" i="5"/>
  <c r="C2434" i="5"/>
  <c r="B2434" i="5"/>
  <c r="A2434" i="5"/>
  <c r="L2433" i="5"/>
  <c r="M2433" i="5" s="1"/>
  <c r="H2433" i="5"/>
  <c r="G2433" i="5"/>
  <c r="F2433" i="5"/>
  <c r="E2433" i="5"/>
  <c r="C2433" i="5"/>
  <c r="B2433" i="5"/>
  <c r="A2433" i="5"/>
  <c r="L2432" i="5"/>
  <c r="M2432" i="5" s="1"/>
  <c r="H2432" i="5"/>
  <c r="G2432" i="5"/>
  <c r="F2432" i="5"/>
  <c r="E2432" i="5"/>
  <c r="C2432" i="5"/>
  <c r="B2432" i="5"/>
  <c r="A2432" i="5"/>
  <c r="L2431" i="5"/>
  <c r="M2431" i="5" s="1"/>
  <c r="H2431" i="5"/>
  <c r="G2431" i="5"/>
  <c r="F2431" i="5"/>
  <c r="E2431" i="5"/>
  <c r="C2431" i="5"/>
  <c r="B2431" i="5"/>
  <c r="A2431" i="5"/>
  <c r="L2430" i="5"/>
  <c r="M2430" i="5" s="1"/>
  <c r="H2430" i="5"/>
  <c r="G2430" i="5"/>
  <c r="F2430" i="5"/>
  <c r="E2430" i="5"/>
  <c r="C2430" i="5"/>
  <c r="B2430" i="5"/>
  <c r="A2430" i="5"/>
  <c r="L2429" i="5"/>
  <c r="M2429" i="5" s="1"/>
  <c r="H2429" i="5"/>
  <c r="G2429" i="5"/>
  <c r="F2429" i="5"/>
  <c r="E2429" i="5"/>
  <c r="C2429" i="5"/>
  <c r="B2429" i="5"/>
  <c r="A2429" i="5"/>
  <c r="L2428" i="5"/>
  <c r="M2428" i="5" s="1"/>
  <c r="H2428" i="5"/>
  <c r="G2428" i="5"/>
  <c r="F2428" i="5"/>
  <c r="E2428" i="5"/>
  <c r="C2428" i="5"/>
  <c r="B2428" i="5"/>
  <c r="A2428" i="5"/>
  <c r="L2427" i="5"/>
  <c r="M2427" i="5" s="1"/>
  <c r="H2427" i="5"/>
  <c r="G2427" i="5"/>
  <c r="F2427" i="5"/>
  <c r="E2427" i="5"/>
  <c r="C2427" i="5"/>
  <c r="B2427" i="5"/>
  <c r="A2427" i="5"/>
  <c r="L2426" i="5"/>
  <c r="M2426" i="5" s="1"/>
  <c r="H2426" i="5"/>
  <c r="G2426" i="5"/>
  <c r="F2426" i="5"/>
  <c r="E2426" i="5"/>
  <c r="C2426" i="5"/>
  <c r="B2426" i="5"/>
  <c r="A2426" i="5"/>
  <c r="L2425" i="5"/>
  <c r="M2425" i="5" s="1"/>
  <c r="H2425" i="5"/>
  <c r="G2425" i="5"/>
  <c r="F2425" i="5"/>
  <c r="E2425" i="5"/>
  <c r="C2425" i="5"/>
  <c r="B2425" i="5"/>
  <c r="A2425" i="5"/>
  <c r="L2424" i="5"/>
  <c r="M2424" i="5" s="1"/>
  <c r="H2424" i="5"/>
  <c r="G2424" i="5"/>
  <c r="F2424" i="5"/>
  <c r="E2424" i="5"/>
  <c r="C2424" i="5"/>
  <c r="B2424" i="5"/>
  <c r="A2424" i="5"/>
  <c r="L2423" i="5"/>
  <c r="M2423" i="5" s="1"/>
  <c r="H2423" i="5"/>
  <c r="G2423" i="5"/>
  <c r="F2423" i="5"/>
  <c r="E2423" i="5"/>
  <c r="C2423" i="5"/>
  <c r="B2423" i="5"/>
  <c r="A2423" i="5"/>
  <c r="L2422" i="5"/>
  <c r="M2422" i="5" s="1"/>
  <c r="H2422" i="5"/>
  <c r="G2422" i="5"/>
  <c r="F2422" i="5"/>
  <c r="E2422" i="5"/>
  <c r="C2422" i="5"/>
  <c r="B2422" i="5"/>
  <c r="A2422" i="5"/>
  <c r="L2421" i="5"/>
  <c r="M2421" i="5" s="1"/>
  <c r="H2421" i="5"/>
  <c r="G2421" i="5"/>
  <c r="F2421" i="5"/>
  <c r="E2421" i="5"/>
  <c r="C2421" i="5"/>
  <c r="B2421" i="5"/>
  <c r="A2421" i="5"/>
  <c r="L2420" i="5"/>
  <c r="M2420" i="5" s="1"/>
  <c r="H2420" i="5"/>
  <c r="G2420" i="5"/>
  <c r="F2420" i="5"/>
  <c r="E2420" i="5"/>
  <c r="C2420" i="5"/>
  <c r="B2420" i="5"/>
  <c r="A2420" i="5"/>
  <c r="L2419" i="5"/>
  <c r="M2419" i="5" s="1"/>
  <c r="H2419" i="5"/>
  <c r="G2419" i="5"/>
  <c r="F2419" i="5"/>
  <c r="E2419" i="5"/>
  <c r="C2419" i="5"/>
  <c r="B2419" i="5"/>
  <c r="A2419" i="5"/>
  <c r="L2418" i="5"/>
  <c r="M2418" i="5" s="1"/>
  <c r="H2418" i="5"/>
  <c r="G2418" i="5"/>
  <c r="F2418" i="5"/>
  <c r="E2418" i="5"/>
  <c r="C2418" i="5"/>
  <c r="B2418" i="5"/>
  <c r="A2418" i="5"/>
  <c r="L2417" i="5"/>
  <c r="M2417" i="5" s="1"/>
  <c r="H2417" i="5"/>
  <c r="G2417" i="5"/>
  <c r="F2417" i="5"/>
  <c r="E2417" i="5"/>
  <c r="C2417" i="5"/>
  <c r="B2417" i="5"/>
  <c r="A2417" i="5"/>
  <c r="L2416" i="5"/>
  <c r="M2416" i="5" s="1"/>
  <c r="H2416" i="5"/>
  <c r="G2416" i="5"/>
  <c r="F2416" i="5"/>
  <c r="E2416" i="5"/>
  <c r="C2416" i="5"/>
  <c r="B2416" i="5"/>
  <c r="A2416" i="5"/>
  <c r="L2415" i="5"/>
  <c r="M2415" i="5" s="1"/>
  <c r="H2415" i="5"/>
  <c r="G2415" i="5"/>
  <c r="F2415" i="5"/>
  <c r="E2415" i="5"/>
  <c r="C2415" i="5"/>
  <c r="B2415" i="5"/>
  <c r="A2415" i="5"/>
  <c r="L2414" i="5"/>
  <c r="M2414" i="5" s="1"/>
  <c r="H2414" i="5"/>
  <c r="G2414" i="5"/>
  <c r="F2414" i="5"/>
  <c r="E2414" i="5"/>
  <c r="C2414" i="5"/>
  <c r="B2414" i="5"/>
  <c r="A2414" i="5"/>
  <c r="L2413" i="5"/>
  <c r="M2413" i="5" s="1"/>
  <c r="H2413" i="5"/>
  <c r="G2413" i="5"/>
  <c r="F2413" i="5"/>
  <c r="E2413" i="5"/>
  <c r="C2413" i="5"/>
  <c r="B2413" i="5"/>
  <c r="A2413" i="5"/>
  <c r="L2412" i="5"/>
  <c r="M2412" i="5" s="1"/>
  <c r="H2412" i="5"/>
  <c r="G2412" i="5"/>
  <c r="F2412" i="5"/>
  <c r="E2412" i="5"/>
  <c r="C2412" i="5"/>
  <c r="B2412" i="5"/>
  <c r="A2412" i="5"/>
  <c r="L2411" i="5"/>
  <c r="M2411" i="5" s="1"/>
  <c r="H2411" i="5"/>
  <c r="G2411" i="5"/>
  <c r="F2411" i="5"/>
  <c r="E2411" i="5"/>
  <c r="C2411" i="5"/>
  <c r="B2411" i="5"/>
  <c r="A2411" i="5"/>
  <c r="L2410" i="5"/>
  <c r="M2410" i="5" s="1"/>
  <c r="H2410" i="5"/>
  <c r="G2410" i="5"/>
  <c r="F2410" i="5"/>
  <c r="E2410" i="5"/>
  <c r="C2410" i="5"/>
  <c r="B2410" i="5"/>
  <c r="A2410" i="5"/>
  <c r="L2409" i="5"/>
  <c r="M2409" i="5" s="1"/>
  <c r="H2409" i="5"/>
  <c r="G2409" i="5"/>
  <c r="F2409" i="5"/>
  <c r="E2409" i="5"/>
  <c r="C2409" i="5"/>
  <c r="B2409" i="5"/>
  <c r="A2409" i="5"/>
  <c r="L2408" i="5"/>
  <c r="M2408" i="5" s="1"/>
  <c r="H2408" i="5"/>
  <c r="G2408" i="5"/>
  <c r="F2408" i="5"/>
  <c r="E2408" i="5"/>
  <c r="C2408" i="5"/>
  <c r="B2408" i="5"/>
  <c r="A2408" i="5"/>
  <c r="L2407" i="5"/>
  <c r="M2407" i="5" s="1"/>
  <c r="H2407" i="5"/>
  <c r="G2407" i="5"/>
  <c r="F2407" i="5"/>
  <c r="E2407" i="5"/>
  <c r="C2407" i="5"/>
  <c r="B2407" i="5"/>
  <c r="A2407" i="5"/>
  <c r="L2406" i="5"/>
  <c r="M2406" i="5" s="1"/>
  <c r="H2406" i="5"/>
  <c r="G2406" i="5"/>
  <c r="F2406" i="5"/>
  <c r="E2406" i="5"/>
  <c r="C2406" i="5"/>
  <c r="B2406" i="5"/>
  <c r="A2406" i="5"/>
  <c r="L2405" i="5"/>
  <c r="M2405" i="5" s="1"/>
  <c r="H2405" i="5"/>
  <c r="G2405" i="5"/>
  <c r="F2405" i="5"/>
  <c r="E2405" i="5"/>
  <c r="C2405" i="5"/>
  <c r="B2405" i="5"/>
  <c r="A2405" i="5"/>
  <c r="L2404" i="5"/>
  <c r="M2404" i="5" s="1"/>
  <c r="H2404" i="5"/>
  <c r="G2404" i="5"/>
  <c r="F2404" i="5"/>
  <c r="E2404" i="5"/>
  <c r="C2404" i="5"/>
  <c r="B2404" i="5"/>
  <c r="A2404" i="5"/>
  <c r="L2403" i="5"/>
  <c r="M2403" i="5" s="1"/>
  <c r="H2403" i="5"/>
  <c r="G2403" i="5"/>
  <c r="F2403" i="5"/>
  <c r="E2403" i="5"/>
  <c r="C2403" i="5"/>
  <c r="B2403" i="5"/>
  <c r="A2403" i="5"/>
  <c r="L2402" i="5"/>
  <c r="M2402" i="5" s="1"/>
  <c r="H2402" i="5"/>
  <c r="G2402" i="5"/>
  <c r="F2402" i="5"/>
  <c r="E2402" i="5"/>
  <c r="C2402" i="5"/>
  <c r="B2402" i="5"/>
  <c r="A2402" i="5"/>
  <c r="L2401" i="5"/>
  <c r="M2401" i="5" s="1"/>
  <c r="H2401" i="5"/>
  <c r="G2401" i="5"/>
  <c r="F2401" i="5"/>
  <c r="E2401" i="5"/>
  <c r="C2401" i="5"/>
  <c r="B2401" i="5"/>
  <c r="A2401" i="5"/>
  <c r="L2400" i="5"/>
  <c r="M2400" i="5" s="1"/>
  <c r="H2400" i="5"/>
  <c r="G2400" i="5"/>
  <c r="F2400" i="5"/>
  <c r="E2400" i="5"/>
  <c r="C2400" i="5"/>
  <c r="B2400" i="5"/>
  <c r="A2400" i="5"/>
  <c r="L2399" i="5"/>
  <c r="M2399" i="5" s="1"/>
  <c r="H2399" i="5"/>
  <c r="G2399" i="5"/>
  <c r="F2399" i="5"/>
  <c r="E2399" i="5"/>
  <c r="C2399" i="5"/>
  <c r="B2399" i="5"/>
  <c r="A2399" i="5"/>
  <c r="L2398" i="5"/>
  <c r="M2398" i="5" s="1"/>
  <c r="H2398" i="5"/>
  <c r="G2398" i="5"/>
  <c r="F2398" i="5"/>
  <c r="E2398" i="5"/>
  <c r="C2398" i="5"/>
  <c r="B2398" i="5"/>
  <c r="A2398" i="5"/>
  <c r="L2397" i="5"/>
  <c r="M2397" i="5" s="1"/>
  <c r="H2397" i="5"/>
  <c r="G2397" i="5"/>
  <c r="F2397" i="5"/>
  <c r="E2397" i="5"/>
  <c r="C2397" i="5"/>
  <c r="B2397" i="5"/>
  <c r="A2397" i="5"/>
  <c r="L2396" i="5"/>
  <c r="M2396" i="5" s="1"/>
  <c r="H2396" i="5"/>
  <c r="G2396" i="5"/>
  <c r="F2396" i="5"/>
  <c r="E2396" i="5"/>
  <c r="C2396" i="5"/>
  <c r="B2396" i="5"/>
  <c r="A2396" i="5"/>
  <c r="L2395" i="5"/>
  <c r="M2395" i="5" s="1"/>
  <c r="H2395" i="5"/>
  <c r="G2395" i="5"/>
  <c r="F2395" i="5"/>
  <c r="E2395" i="5"/>
  <c r="C2395" i="5"/>
  <c r="B2395" i="5"/>
  <c r="A2395" i="5"/>
  <c r="L2394" i="5"/>
  <c r="M2394" i="5" s="1"/>
  <c r="H2394" i="5"/>
  <c r="G2394" i="5"/>
  <c r="F2394" i="5"/>
  <c r="E2394" i="5"/>
  <c r="C2394" i="5"/>
  <c r="B2394" i="5"/>
  <c r="A2394" i="5"/>
  <c r="L2393" i="5"/>
  <c r="M2393" i="5" s="1"/>
  <c r="H2393" i="5"/>
  <c r="G2393" i="5"/>
  <c r="F2393" i="5"/>
  <c r="E2393" i="5"/>
  <c r="C2393" i="5"/>
  <c r="B2393" i="5"/>
  <c r="A2393" i="5"/>
  <c r="L2392" i="5"/>
  <c r="M2392" i="5" s="1"/>
  <c r="H2392" i="5"/>
  <c r="G2392" i="5"/>
  <c r="F2392" i="5"/>
  <c r="E2392" i="5"/>
  <c r="C2392" i="5"/>
  <c r="B2392" i="5"/>
  <c r="A2392" i="5"/>
  <c r="L2391" i="5"/>
  <c r="M2391" i="5" s="1"/>
  <c r="H2391" i="5"/>
  <c r="G2391" i="5"/>
  <c r="F2391" i="5"/>
  <c r="E2391" i="5"/>
  <c r="C2391" i="5"/>
  <c r="B2391" i="5"/>
  <c r="A2391" i="5"/>
  <c r="L2390" i="5"/>
  <c r="M2390" i="5" s="1"/>
  <c r="H2390" i="5"/>
  <c r="G2390" i="5"/>
  <c r="F2390" i="5"/>
  <c r="E2390" i="5"/>
  <c r="C2390" i="5"/>
  <c r="B2390" i="5"/>
  <c r="A2390" i="5"/>
  <c r="L2389" i="5"/>
  <c r="M2389" i="5" s="1"/>
  <c r="H2389" i="5"/>
  <c r="G2389" i="5"/>
  <c r="F2389" i="5"/>
  <c r="E2389" i="5"/>
  <c r="C2389" i="5"/>
  <c r="B2389" i="5"/>
  <c r="A2389" i="5"/>
  <c r="L2388" i="5"/>
  <c r="M2388" i="5" s="1"/>
  <c r="H2388" i="5"/>
  <c r="G2388" i="5"/>
  <c r="F2388" i="5"/>
  <c r="E2388" i="5"/>
  <c r="C2388" i="5"/>
  <c r="B2388" i="5"/>
  <c r="A2388" i="5"/>
  <c r="L2387" i="5"/>
  <c r="M2387" i="5" s="1"/>
  <c r="H2387" i="5"/>
  <c r="G2387" i="5"/>
  <c r="F2387" i="5"/>
  <c r="E2387" i="5"/>
  <c r="C2387" i="5"/>
  <c r="B2387" i="5"/>
  <c r="A2387" i="5"/>
  <c r="L2386" i="5"/>
  <c r="M2386" i="5" s="1"/>
  <c r="H2386" i="5"/>
  <c r="G2386" i="5"/>
  <c r="F2386" i="5"/>
  <c r="E2386" i="5"/>
  <c r="C2386" i="5"/>
  <c r="B2386" i="5"/>
  <c r="A2386" i="5"/>
  <c r="L2385" i="5"/>
  <c r="M2385" i="5" s="1"/>
  <c r="H2385" i="5"/>
  <c r="G2385" i="5"/>
  <c r="F2385" i="5"/>
  <c r="E2385" i="5"/>
  <c r="C2385" i="5"/>
  <c r="B2385" i="5"/>
  <c r="A2385" i="5"/>
  <c r="L2384" i="5"/>
  <c r="M2384" i="5" s="1"/>
  <c r="H2384" i="5"/>
  <c r="G2384" i="5"/>
  <c r="F2384" i="5"/>
  <c r="E2384" i="5"/>
  <c r="C2384" i="5"/>
  <c r="B2384" i="5"/>
  <c r="A2384" i="5"/>
  <c r="L2383" i="5"/>
  <c r="M2383" i="5" s="1"/>
  <c r="H2383" i="5"/>
  <c r="G2383" i="5"/>
  <c r="F2383" i="5"/>
  <c r="E2383" i="5"/>
  <c r="C2383" i="5"/>
  <c r="B2383" i="5"/>
  <c r="A2383" i="5"/>
  <c r="L2382" i="5"/>
  <c r="M2382" i="5" s="1"/>
  <c r="H2382" i="5"/>
  <c r="G2382" i="5"/>
  <c r="F2382" i="5"/>
  <c r="E2382" i="5"/>
  <c r="C2382" i="5"/>
  <c r="B2382" i="5"/>
  <c r="A2382" i="5"/>
  <c r="L2381" i="5"/>
  <c r="M2381" i="5" s="1"/>
  <c r="H2381" i="5"/>
  <c r="G2381" i="5"/>
  <c r="F2381" i="5"/>
  <c r="E2381" i="5"/>
  <c r="C2381" i="5"/>
  <c r="B2381" i="5"/>
  <c r="A2381" i="5"/>
  <c r="L2380" i="5"/>
  <c r="M2380" i="5" s="1"/>
  <c r="H2380" i="5"/>
  <c r="G2380" i="5"/>
  <c r="F2380" i="5"/>
  <c r="E2380" i="5"/>
  <c r="C2380" i="5"/>
  <c r="B2380" i="5"/>
  <c r="A2380" i="5"/>
  <c r="L2379" i="5"/>
  <c r="M2379" i="5" s="1"/>
  <c r="H2379" i="5"/>
  <c r="G2379" i="5"/>
  <c r="F2379" i="5"/>
  <c r="E2379" i="5"/>
  <c r="C2379" i="5"/>
  <c r="B2379" i="5"/>
  <c r="A2379" i="5"/>
  <c r="L2378" i="5"/>
  <c r="M2378" i="5" s="1"/>
  <c r="H2378" i="5"/>
  <c r="G2378" i="5"/>
  <c r="F2378" i="5"/>
  <c r="E2378" i="5"/>
  <c r="C2378" i="5"/>
  <c r="B2378" i="5"/>
  <c r="A2378" i="5"/>
  <c r="L2377" i="5"/>
  <c r="M2377" i="5" s="1"/>
  <c r="H2377" i="5"/>
  <c r="G2377" i="5"/>
  <c r="F2377" i="5"/>
  <c r="E2377" i="5"/>
  <c r="C2377" i="5"/>
  <c r="B2377" i="5"/>
  <c r="A2377" i="5"/>
  <c r="L2376" i="5"/>
  <c r="M2376" i="5" s="1"/>
  <c r="H2376" i="5"/>
  <c r="G2376" i="5"/>
  <c r="F2376" i="5"/>
  <c r="E2376" i="5"/>
  <c r="C2376" i="5"/>
  <c r="B2376" i="5"/>
  <c r="A2376" i="5"/>
  <c r="L2375" i="5"/>
  <c r="M2375" i="5" s="1"/>
  <c r="H2375" i="5"/>
  <c r="G2375" i="5"/>
  <c r="F2375" i="5"/>
  <c r="E2375" i="5"/>
  <c r="C2375" i="5"/>
  <c r="B2375" i="5"/>
  <c r="A2375" i="5"/>
  <c r="L2374" i="5"/>
  <c r="M2374" i="5" s="1"/>
  <c r="H2374" i="5"/>
  <c r="G2374" i="5"/>
  <c r="F2374" i="5"/>
  <c r="E2374" i="5"/>
  <c r="C2374" i="5"/>
  <c r="B2374" i="5"/>
  <c r="A2374" i="5"/>
  <c r="L2373" i="5"/>
  <c r="M2373" i="5" s="1"/>
  <c r="H2373" i="5"/>
  <c r="G2373" i="5"/>
  <c r="F2373" i="5"/>
  <c r="E2373" i="5"/>
  <c r="C2373" i="5"/>
  <c r="B2373" i="5"/>
  <c r="A2373" i="5"/>
  <c r="L2372" i="5"/>
  <c r="M2372" i="5" s="1"/>
  <c r="H2372" i="5"/>
  <c r="G2372" i="5"/>
  <c r="F2372" i="5"/>
  <c r="E2372" i="5"/>
  <c r="C2372" i="5"/>
  <c r="B2372" i="5"/>
  <c r="A2372" i="5"/>
  <c r="L2371" i="5"/>
  <c r="M2371" i="5" s="1"/>
  <c r="H2371" i="5"/>
  <c r="G2371" i="5"/>
  <c r="F2371" i="5"/>
  <c r="E2371" i="5"/>
  <c r="C2371" i="5"/>
  <c r="B2371" i="5"/>
  <c r="A2371" i="5"/>
  <c r="L2370" i="5"/>
  <c r="M2370" i="5" s="1"/>
  <c r="H2370" i="5"/>
  <c r="G2370" i="5"/>
  <c r="F2370" i="5"/>
  <c r="E2370" i="5"/>
  <c r="C2370" i="5"/>
  <c r="B2370" i="5"/>
  <c r="A2370" i="5"/>
  <c r="L2369" i="5"/>
  <c r="M2369" i="5" s="1"/>
  <c r="H2369" i="5"/>
  <c r="G2369" i="5"/>
  <c r="F2369" i="5"/>
  <c r="E2369" i="5"/>
  <c r="C2369" i="5"/>
  <c r="B2369" i="5"/>
  <c r="A2369" i="5"/>
  <c r="L2368" i="5"/>
  <c r="M2368" i="5" s="1"/>
  <c r="H2368" i="5"/>
  <c r="G2368" i="5"/>
  <c r="F2368" i="5"/>
  <c r="E2368" i="5"/>
  <c r="C2368" i="5"/>
  <c r="B2368" i="5"/>
  <c r="A2368" i="5"/>
  <c r="L2367" i="5"/>
  <c r="M2367" i="5" s="1"/>
  <c r="H2367" i="5"/>
  <c r="G2367" i="5"/>
  <c r="F2367" i="5"/>
  <c r="E2367" i="5"/>
  <c r="C2367" i="5"/>
  <c r="B2367" i="5"/>
  <c r="A2367" i="5"/>
  <c r="L2366" i="5"/>
  <c r="M2366" i="5" s="1"/>
  <c r="H2366" i="5"/>
  <c r="G2366" i="5"/>
  <c r="F2366" i="5"/>
  <c r="E2366" i="5"/>
  <c r="C2366" i="5"/>
  <c r="B2366" i="5"/>
  <c r="A2366" i="5"/>
  <c r="L2365" i="5"/>
  <c r="M2365" i="5" s="1"/>
  <c r="H2365" i="5"/>
  <c r="G2365" i="5"/>
  <c r="F2365" i="5"/>
  <c r="E2365" i="5"/>
  <c r="C2365" i="5"/>
  <c r="B2365" i="5"/>
  <c r="A2365" i="5"/>
  <c r="L2364" i="5"/>
  <c r="M2364" i="5" s="1"/>
  <c r="H2364" i="5"/>
  <c r="G2364" i="5"/>
  <c r="F2364" i="5"/>
  <c r="E2364" i="5"/>
  <c r="C2364" i="5"/>
  <c r="B2364" i="5"/>
  <c r="A2364" i="5"/>
  <c r="L2363" i="5"/>
  <c r="M2363" i="5" s="1"/>
  <c r="H2363" i="5"/>
  <c r="G2363" i="5"/>
  <c r="F2363" i="5"/>
  <c r="E2363" i="5"/>
  <c r="C2363" i="5"/>
  <c r="B2363" i="5"/>
  <c r="A2363" i="5"/>
  <c r="L2362" i="5"/>
  <c r="M2362" i="5" s="1"/>
  <c r="H2362" i="5"/>
  <c r="G2362" i="5"/>
  <c r="F2362" i="5"/>
  <c r="E2362" i="5"/>
  <c r="C2362" i="5"/>
  <c r="B2362" i="5"/>
  <c r="A2362" i="5"/>
  <c r="L2361" i="5"/>
  <c r="M2361" i="5" s="1"/>
  <c r="H2361" i="5"/>
  <c r="G2361" i="5"/>
  <c r="F2361" i="5"/>
  <c r="E2361" i="5"/>
  <c r="C2361" i="5"/>
  <c r="B2361" i="5"/>
  <c r="A2361" i="5"/>
  <c r="L2360" i="5"/>
  <c r="M2360" i="5" s="1"/>
  <c r="H2360" i="5"/>
  <c r="G2360" i="5"/>
  <c r="F2360" i="5"/>
  <c r="E2360" i="5"/>
  <c r="C2360" i="5"/>
  <c r="B2360" i="5"/>
  <c r="A2360" i="5"/>
  <c r="L2359" i="5"/>
  <c r="M2359" i="5" s="1"/>
  <c r="H2359" i="5"/>
  <c r="G2359" i="5"/>
  <c r="F2359" i="5"/>
  <c r="E2359" i="5"/>
  <c r="C2359" i="5"/>
  <c r="B2359" i="5"/>
  <c r="A2359" i="5"/>
  <c r="L2358" i="5"/>
  <c r="M2358" i="5" s="1"/>
  <c r="H2358" i="5"/>
  <c r="G2358" i="5"/>
  <c r="F2358" i="5"/>
  <c r="E2358" i="5"/>
  <c r="C2358" i="5"/>
  <c r="B2358" i="5"/>
  <c r="A2358" i="5"/>
  <c r="L2357" i="5"/>
  <c r="M2357" i="5" s="1"/>
  <c r="H2357" i="5"/>
  <c r="G2357" i="5"/>
  <c r="F2357" i="5"/>
  <c r="E2357" i="5"/>
  <c r="C2357" i="5"/>
  <c r="B2357" i="5"/>
  <c r="A2357" i="5"/>
  <c r="L2356" i="5"/>
  <c r="M2356" i="5" s="1"/>
  <c r="H2356" i="5"/>
  <c r="G2356" i="5"/>
  <c r="F2356" i="5"/>
  <c r="E2356" i="5"/>
  <c r="C2356" i="5"/>
  <c r="B2356" i="5"/>
  <c r="A2356" i="5"/>
  <c r="L2355" i="5"/>
  <c r="M2355" i="5" s="1"/>
  <c r="H2355" i="5"/>
  <c r="G2355" i="5"/>
  <c r="F2355" i="5"/>
  <c r="E2355" i="5"/>
  <c r="C2355" i="5"/>
  <c r="B2355" i="5"/>
  <c r="A2355" i="5"/>
  <c r="L2354" i="5"/>
  <c r="M2354" i="5" s="1"/>
  <c r="H2354" i="5"/>
  <c r="G2354" i="5"/>
  <c r="F2354" i="5"/>
  <c r="E2354" i="5"/>
  <c r="C2354" i="5"/>
  <c r="B2354" i="5"/>
  <c r="A2354" i="5"/>
  <c r="L2353" i="5"/>
  <c r="M2353" i="5" s="1"/>
  <c r="H2353" i="5"/>
  <c r="G2353" i="5"/>
  <c r="F2353" i="5"/>
  <c r="E2353" i="5"/>
  <c r="C2353" i="5"/>
  <c r="B2353" i="5"/>
  <c r="A2353" i="5"/>
  <c r="L2352" i="5"/>
  <c r="M2352" i="5" s="1"/>
  <c r="H2352" i="5"/>
  <c r="G2352" i="5"/>
  <c r="F2352" i="5"/>
  <c r="E2352" i="5"/>
  <c r="C2352" i="5"/>
  <c r="B2352" i="5"/>
  <c r="A2352" i="5"/>
  <c r="L2351" i="5"/>
  <c r="M2351" i="5" s="1"/>
  <c r="H2351" i="5"/>
  <c r="G2351" i="5"/>
  <c r="F2351" i="5"/>
  <c r="E2351" i="5"/>
  <c r="C2351" i="5"/>
  <c r="B2351" i="5"/>
  <c r="A2351" i="5"/>
  <c r="L2350" i="5"/>
  <c r="M2350" i="5" s="1"/>
  <c r="H2350" i="5"/>
  <c r="G2350" i="5"/>
  <c r="F2350" i="5"/>
  <c r="E2350" i="5"/>
  <c r="C2350" i="5"/>
  <c r="B2350" i="5"/>
  <c r="A2350" i="5"/>
  <c r="L2349" i="5"/>
  <c r="M2349" i="5" s="1"/>
  <c r="H2349" i="5"/>
  <c r="G2349" i="5"/>
  <c r="F2349" i="5"/>
  <c r="E2349" i="5"/>
  <c r="C2349" i="5"/>
  <c r="B2349" i="5"/>
  <c r="A2349" i="5"/>
  <c r="L2348" i="5"/>
  <c r="M2348" i="5" s="1"/>
  <c r="H2348" i="5"/>
  <c r="G2348" i="5"/>
  <c r="F2348" i="5"/>
  <c r="E2348" i="5"/>
  <c r="C2348" i="5"/>
  <c r="B2348" i="5"/>
  <c r="A2348" i="5"/>
  <c r="L2347" i="5"/>
  <c r="M2347" i="5" s="1"/>
  <c r="H2347" i="5"/>
  <c r="G2347" i="5"/>
  <c r="F2347" i="5"/>
  <c r="E2347" i="5"/>
  <c r="C2347" i="5"/>
  <c r="B2347" i="5"/>
  <c r="A2347" i="5"/>
  <c r="L2346" i="5"/>
  <c r="M2346" i="5" s="1"/>
  <c r="H2346" i="5"/>
  <c r="G2346" i="5"/>
  <c r="F2346" i="5"/>
  <c r="E2346" i="5"/>
  <c r="C2346" i="5"/>
  <c r="B2346" i="5"/>
  <c r="A2346" i="5"/>
  <c r="L2345" i="5"/>
  <c r="M2345" i="5" s="1"/>
  <c r="H2345" i="5"/>
  <c r="G2345" i="5"/>
  <c r="F2345" i="5"/>
  <c r="E2345" i="5"/>
  <c r="C2345" i="5"/>
  <c r="B2345" i="5"/>
  <c r="A2345" i="5"/>
  <c r="L2344" i="5"/>
  <c r="M2344" i="5" s="1"/>
  <c r="H2344" i="5"/>
  <c r="G2344" i="5"/>
  <c r="F2344" i="5"/>
  <c r="E2344" i="5"/>
  <c r="C2344" i="5"/>
  <c r="B2344" i="5"/>
  <c r="A2344" i="5"/>
  <c r="L2343" i="5"/>
  <c r="M2343" i="5" s="1"/>
  <c r="H2343" i="5"/>
  <c r="G2343" i="5"/>
  <c r="F2343" i="5"/>
  <c r="E2343" i="5"/>
  <c r="C2343" i="5"/>
  <c r="B2343" i="5"/>
  <c r="A2343" i="5"/>
  <c r="L2342" i="5"/>
  <c r="M2342" i="5" s="1"/>
  <c r="H2342" i="5"/>
  <c r="G2342" i="5"/>
  <c r="F2342" i="5"/>
  <c r="E2342" i="5"/>
  <c r="C2342" i="5"/>
  <c r="B2342" i="5"/>
  <c r="A2342" i="5"/>
  <c r="L2341" i="5"/>
  <c r="M2341" i="5" s="1"/>
  <c r="H2341" i="5"/>
  <c r="G2341" i="5"/>
  <c r="F2341" i="5"/>
  <c r="E2341" i="5"/>
  <c r="C2341" i="5"/>
  <c r="B2341" i="5"/>
  <c r="A2341" i="5"/>
  <c r="L2340" i="5"/>
  <c r="M2340" i="5" s="1"/>
  <c r="H2340" i="5"/>
  <c r="G2340" i="5"/>
  <c r="F2340" i="5"/>
  <c r="E2340" i="5"/>
  <c r="C2340" i="5"/>
  <c r="B2340" i="5"/>
  <c r="A2340" i="5"/>
  <c r="L2339" i="5"/>
  <c r="M2339" i="5" s="1"/>
  <c r="H2339" i="5"/>
  <c r="G2339" i="5"/>
  <c r="F2339" i="5"/>
  <c r="E2339" i="5"/>
  <c r="C2339" i="5"/>
  <c r="B2339" i="5"/>
  <c r="A2339" i="5"/>
  <c r="L2338" i="5"/>
  <c r="M2338" i="5" s="1"/>
  <c r="H2338" i="5"/>
  <c r="G2338" i="5"/>
  <c r="F2338" i="5"/>
  <c r="E2338" i="5"/>
  <c r="C2338" i="5"/>
  <c r="B2338" i="5"/>
  <c r="A2338" i="5"/>
  <c r="L2337" i="5"/>
  <c r="M2337" i="5" s="1"/>
  <c r="H2337" i="5"/>
  <c r="G2337" i="5"/>
  <c r="F2337" i="5"/>
  <c r="E2337" i="5"/>
  <c r="C2337" i="5"/>
  <c r="B2337" i="5"/>
  <c r="A2337" i="5"/>
  <c r="L2336" i="5"/>
  <c r="M2336" i="5" s="1"/>
  <c r="H2336" i="5"/>
  <c r="G2336" i="5"/>
  <c r="F2336" i="5"/>
  <c r="E2336" i="5"/>
  <c r="C2336" i="5"/>
  <c r="B2336" i="5"/>
  <c r="A2336" i="5"/>
  <c r="L2335" i="5"/>
  <c r="M2335" i="5" s="1"/>
  <c r="H2335" i="5"/>
  <c r="G2335" i="5"/>
  <c r="F2335" i="5"/>
  <c r="E2335" i="5"/>
  <c r="C2335" i="5"/>
  <c r="B2335" i="5"/>
  <c r="A2335" i="5"/>
  <c r="L2334" i="5"/>
  <c r="M2334" i="5" s="1"/>
  <c r="H2334" i="5"/>
  <c r="G2334" i="5"/>
  <c r="F2334" i="5"/>
  <c r="E2334" i="5"/>
  <c r="C2334" i="5"/>
  <c r="B2334" i="5"/>
  <c r="A2334" i="5"/>
  <c r="L2333" i="5"/>
  <c r="M2333" i="5" s="1"/>
  <c r="H2333" i="5"/>
  <c r="G2333" i="5"/>
  <c r="F2333" i="5"/>
  <c r="E2333" i="5"/>
  <c r="C2333" i="5"/>
  <c r="B2333" i="5"/>
  <c r="A2333" i="5"/>
  <c r="L2332" i="5"/>
  <c r="M2332" i="5" s="1"/>
  <c r="H2332" i="5"/>
  <c r="G2332" i="5"/>
  <c r="F2332" i="5"/>
  <c r="E2332" i="5"/>
  <c r="C2332" i="5"/>
  <c r="B2332" i="5"/>
  <c r="A2332" i="5"/>
  <c r="L2331" i="5"/>
  <c r="M2331" i="5" s="1"/>
  <c r="H2331" i="5"/>
  <c r="G2331" i="5"/>
  <c r="F2331" i="5"/>
  <c r="E2331" i="5"/>
  <c r="C2331" i="5"/>
  <c r="B2331" i="5"/>
  <c r="A2331" i="5"/>
  <c r="L2330" i="5"/>
  <c r="M2330" i="5" s="1"/>
  <c r="H2330" i="5"/>
  <c r="G2330" i="5"/>
  <c r="F2330" i="5"/>
  <c r="E2330" i="5"/>
  <c r="C2330" i="5"/>
  <c r="B2330" i="5"/>
  <c r="A2330" i="5"/>
  <c r="L2329" i="5"/>
  <c r="M2329" i="5" s="1"/>
  <c r="H2329" i="5"/>
  <c r="G2329" i="5"/>
  <c r="F2329" i="5"/>
  <c r="E2329" i="5"/>
  <c r="C2329" i="5"/>
  <c r="B2329" i="5"/>
  <c r="A2329" i="5"/>
  <c r="L2328" i="5"/>
  <c r="M2328" i="5" s="1"/>
  <c r="H2328" i="5"/>
  <c r="G2328" i="5"/>
  <c r="F2328" i="5"/>
  <c r="E2328" i="5"/>
  <c r="C2328" i="5"/>
  <c r="B2328" i="5"/>
  <c r="A2328" i="5"/>
  <c r="L2327" i="5"/>
  <c r="M2327" i="5" s="1"/>
  <c r="H2327" i="5"/>
  <c r="G2327" i="5"/>
  <c r="F2327" i="5"/>
  <c r="E2327" i="5"/>
  <c r="C2327" i="5"/>
  <c r="B2327" i="5"/>
  <c r="A2327" i="5"/>
  <c r="L2326" i="5"/>
  <c r="M2326" i="5" s="1"/>
  <c r="H2326" i="5"/>
  <c r="G2326" i="5"/>
  <c r="F2326" i="5"/>
  <c r="E2326" i="5"/>
  <c r="C2326" i="5"/>
  <c r="B2326" i="5"/>
  <c r="A2326" i="5"/>
  <c r="L2325" i="5"/>
  <c r="M2325" i="5" s="1"/>
  <c r="H2325" i="5"/>
  <c r="G2325" i="5"/>
  <c r="F2325" i="5"/>
  <c r="E2325" i="5"/>
  <c r="C2325" i="5"/>
  <c r="B2325" i="5"/>
  <c r="A2325" i="5"/>
  <c r="L2324" i="5"/>
  <c r="M2324" i="5" s="1"/>
  <c r="H2324" i="5"/>
  <c r="G2324" i="5"/>
  <c r="F2324" i="5"/>
  <c r="E2324" i="5"/>
  <c r="C2324" i="5"/>
  <c r="B2324" i="5"/>
  <c r="A2324" i="5"/>
  <c r="L2323" i="5"/>
  <c r="M2323" i="5" s="1"/>
  <c r="H2323" i="5"/>
  <c r="G2323" i="5"/>
  <c r="F2323" i="5"/>
  <c r="E2323" i="5"/>
  <c r="C2323" i="5"/>
  <c r="B2323" i="5"/>
  <c r="A2323" i="5"/>
  <c r="L2322" i="5"/>
  <c r="M2322" i="5" s="1"/>
  <c r="H2322" i="5"/>
  <c r="G2322" i="5"/>
  <c r="F2322" i="5"/>
  <c r="E2322" i="5"/>
  <c r="C2322" i="5"/>
  <c r="B2322" i="5"/>
  <c r="A2322" i="5"/>
  <c r="L2321" i="5"/>
  <c r="M2321" i="5" s="1"/>
  <c r="H2321" i="5"/>
  <c r="G2321" i="5"/>
  <c r="F2321" i="5"/>
  <c r="E2321" i="5"/>
  <c r="C2321" i="5"/>
  <c r="B2321" i="5"/>
  <c r="A2321" i="5"/>
  <c r="L2320" i="5"/>
  <c r="M2320" i="5" s="1"/>
  <c r="H2320" i="5"/>
  <c r="G2320" i="5"/>
  <c r="F2320" i="5"/>
  <c r="E2320" i="5"/>
  <c r="C2320" i="5"/>
  <c r="B2320" i="5"/>
  <c r="A2320" i="5"/>
  <c r="L2319" i="5"/>
  <c r="M2319" i="5" s="1"/>
  <c r="H2319" i="5"/>
  <c r="G2319" i="5"/>
  <c r="F2319" i="5"/>
  <c r="E2319" i="5"/>
  <c r="C2319" i="5"/>
  <c r="B2319" i="5"/>
  <c r="A2319" i="5"/>
  <c r="L2318" i="5"/>
  <c r="M2318" i="5" s="1"/>
  <c r="H2318" i="5"/>
  <c r="G2318" i="5"/>
  <c r="F2318" i="5"/>
  <c r="E2318" i="5"/>
  <c r="C2318" i="5"/>
  <c r="B2318" i="5"/>
  <c r="A2318" i="5"/>
  <c r="L2317" i="5"/>
  <c r="M2317" i="5" s="1"/>
  <c r="H2317" i="5"/>
  <c r="G2317" i="5"/>
  <c r="F2317" i="5"/>
  <c r="E2317" i="5"/>
  <c r="C2317" i="5"/>
  <c r="B2317" i="5"/>
  <c r="A2317" i="5"/>
  <c r="L2316" i="5"/>
  <c r="M2316" i="5" s="1"/>
  <c r="H2316" i="5"/>
  <c r="G2316" i="5"/>
  <c r="F2316" i="5"/>
  <c r="E2316" i="5"/>
  <c r="C2316" i="5"/>
  <c r="B2316" i="5"/>
  <c r="A2316" i="5"/>
  <c r="L2315" i="5"/>
  <c r="M2315" i="5" s="1"/>
  <c r="H2315" i="5"/>
  <c r="G2315" i="5"/>
  <c r="F2315" i="5"/>
  <c r="E2315" i="5"/>
  <c r="C2315" i="5"/>
  <c r="B2315" i="5"/>
  <c r="A2315" i="5"/>
  <c r="L2314" i="5"/>
  <c r="M2314" i="5" s="1"/>
  <c r="H2314" i="5"/>
  <c r="G2314" i="5"/>
  <c r="F2314" i="5"/>
  <c r="E2314" i="5"/>
  <c r="C2314" i="5"/>
  <c r="B2314" i="5"/>
  <c r="A2314" i="5"/>
  <c r="L2313" i="5"/>
  <c r="M2313" i="5" s="1"/>
  <c r="H2313" i="5"/>
  <c r="G2313" i="5"/>
  <c r="F2313" i="5"/>
  <c r="E2313" i="5"/>
  <c r="C2313" i="5"/>
  <c r="B2313" i="5"/>
  <c r="A2313" i="5"/>
  <c r="L2312" i="5"/>
  <c r="M2312" i="5" s="1"/>
  <c r="H2312" i="5"/>
  <c r="G2312" i="5"/>
  <c r="F2312" i="5"/>
  <c r="E2312" i="5"/>
  <c r="C2312" i="5"/>
  <c r="B2312" i="5"/>
  <c r="A2312" i="5"/>
  <c r="L2311" i="5"/>
  <c r="M2311" i="5" s="1"/>
  <c r="H2311" i="5"/>
  <c r="G2311" i="5"/>
  <c r="F2311" i="5"/>
  <c r="E2311" i="5"/>
  <c r="C2311" i="5"/>
  <c r="B2311" i="5"/>
  <c r="A2311" i="5"/>
  <c r="L2310" i="5"/>
  <c r="M2310" i="5" s="1"/>
  <c r="H2310" i="5"/>
  <c r="G2310" i="5"/>
  <c r="F2310" i="5"/>
  <c r="E2310" i="5"/>
  <c r="C2310" i="5"/>
  <c r="B2310" i="5"/>
  <c r="A2310" i="5"/>
  <c r="L2309" i="5"/>
  <c r="M2309" i="5" s="1"/>
  <c r="H2309" i="5"/>
  <c r="G2309" i="5"/>
  <c r="F2309" i="5"/>
  <c r="E2309" i="5"/>
  <c r="C2309" i="5"/>
  <c r="B2309" i="5"/>
  <c r="A2309" i="5"/>
  <c r="L2308" i="5"/>
  <c r="M2308" i="5" s="1"/>
  <c r="H2308" i="5"/>
  <c r="G2308" i="5"/>
  <c r="F2308" i="5"/>
  <c r="E2308" i="5"/>
  <c r="C2308" i="5"/>
  <c r="B2308" i="5"/>
  <c r="A2308" i="5"/>
  <c r="L2307" i="5"/>
  <c r="M2307" i="5" s="1"/>
  <c r="H2307" i="5"/>
  <c r="G2307" i="5"/>
  <c r="F2307" i="5"/>
  <c r="E2307" i="5"/>
  <c r="C2307" i="5"/>
  <c r="B2307" i="5"/>
  <c r="A2307" i="5"/>
  <c r="L2306" i="5"/>
  <c r="M2306" i="5" s="1"/>
  <c r="H2306" i="5"/>
  <c r="G2306" i="5"/>
  <c r="F2306" i="5"/>
  <c r="E2306" i="5"/>
  <c r="C2306" i="5"/>
  <c r="B2306" i="5"/>
  <c r="A2306" i="5"/>
  <c r="L2305" i="5"/>
  <c r="M2305" i="5" s="1"/>
  <c r="H2305" i="5"/>
  <c r="G2305" i="5"/>
  <c r="F2305" i="5"/>
  <c r="E2305" i="5"/>
  <c r="C2305" i="5"/>
  <c r="B2305" i="5"/>
  <c r="A2305" i="5"/>
  <c r="L2304" i="5"/>
  <c r="M2304" i="5" s="1"/>
  <c r="H2304" i="5"/>
  <c r="G2304" i="5"/>
  <c r="F2304" i="5"/>
  <c r="E2304" i="5"/>
  <c r="C2304" i="5"/>
  <c r="B2304" i="5"/>
  <c r="A2304" i="5"/>
  <c r="L2303" i="5"/>
  <c r="M2303" i="5" s="1"/>
  <c r="H2303" i="5"/>
  <c r="G2303" i="5"/>
  <c r="F2303" i="5"/>
  <c r="E2303" i="5"/>
  <c r="C2303" i="5"/>
  <c r="B2303" i="5"/>
  <c r="A2303" i="5"/>
  <c r="L2302" i="5"/>
  <c r="M2302" i="5" s="1"/>
  <c r="H2302" i="5"/>
  <c r="G2302" i="5"/>
  <c r="F2302" i="5"/>
  <c r="E2302" i="5"/>
  <c r="C2302" i="5"/>
  <c r="B2302" i="5"/>
  <c r="A2302" i="5"/>
  <c r="L2301" i="5"/>
  <c r="M2301" i="5" s="1"/>
  <c r="H2301" i="5"/>
  <c r="G2301" i="5"/>
  <c r="F2301" i="5"/>
  <c r="E2301" i="5"/>
  <c r="C2301" i="5"/>
  <c r="B2301" i="5"/>
  <c r="A2301" i="5"/>
  <c r="L2300" i="5"/>
  <c r="M2300" i="5" s="1"/>
  <c r="H2300" i="5"/>
  <c r="G2300" i="5"/>
  <c r="F2300" i="5"/>
  <c r="E2300" i="5"/>
  <c r="C2300" i="5"/>
  <c r="B2300" i="5"/>
  <c r="A2300" i="5"/>
  <c r="L2299" i="5"/>
  <c r="M2299" i="5" s="1"/>
  <c r="H2299" i="5"/>
  <c r="G2299" i="5"/>
  <c r="F2299" i="5"/>
  <c r="E2299" i="5"/>
  <c r="C2299" i="5"/>
  <c r="B2299" i="5"/>
  <c r="A2299" i="5"/>
  <c r="L2298" i="5"/>
  <c r="M2298" i="5" s="1"/>
  <c r="H2298" i="5"/>
  <c r="G2298" i="5"/>
  <c r="F2298" i="5"/>
  <c r="E2298" i="5"/>
  <c r="C2298" i="5"/>
  <c r="B2298" i="5"/>
  <c r="A2298" i="5"/>
  <c r="L2297" i="5"/>
  <c r="M2297" i="5" s="1"/>
  <c r="H2297" i="5"/>
  <c r="G2297" i="5"/>
  <c r="F2297" i="5"/>
  <c r="E2297" i="5"/>
  <c r="C2297" i="5"/>
  <c r="B2297" i="5"/>
  <c r="A2297" i="5"/>
  <c r="L2296" i="5"/>
  <c r="M2296" i="5" s="1"/>
  <c r="H2296" i="5"/>
  <c r="G2296" i="5"/>
  <c r="F2296" i="5"/>
  <c r="E2296" i="5"/>
  <c r="C2296" i="5"/>
  <c r="B2296" i="5"/>
  <c r="A2296" i="5"/>
  <c r="L2295" i="5"/>
  <c r="M2295" i="5" s="1"/>
  <c r="H2295" i="5"/>
  <c r="G2295" i="5"/>
  <c r="F2295" i="5"/>
  <c r="E2295" i="5"/>
  <c r="C2295" i="5"/>
  <c r="B2295" i="5"/>
  <c r="A2295" i="5"/>
  <c r="L2294" i="5"/>
  <c r="M2294" i="5" s="1"/>
  <c r="H2294" i="5"/>
  <c r="G2294" i="5"/>
  <c r="F2294" i="5"/>
  <c r="E2294" i="5"/>
  <c r="C2294" i="5"/>
  <c r="B2294" i="5"/>
  <c r="A2294" i="5"/>
  <c r="L2293" i="5"/>
  <c r="M2293" i="5" s="1"/>
  <c r="H2293" i="5"/>
  <c r="G2293" i="5"/>
  <c r="F2293" i="5"/>
  <c r="E2293" i="5"/>
  <c r="C2293" i="5"/>
  <c r="B2293" i="5"/>
  <c r="A2293" i="5"/>
  <c r="L2292" i="5"/>
  <c r="M2292" i="5" s="1"/>
  <c r="H2292" i="5"/>
  <c r="G2292" i="5"/>
  <c r="F2292" i="5"/>
  <c r="E2292" i="5"/>
  <c r="C2292" i="5"/>
  <c r="B2292" i="5"/>
  <c r="A2292" i="5"/>
  <c r="L2291" i="5"/>
  <c r="M2291" i="5" s="1"/>
  <c r="H2291" i="5"/>
  <c r="G2291" i="5"/>
  <c r="F2291" i="5"/>
  <c r="E2291" i="5"/>
  <c r="C2291" i="5"/>
  <c r="B2291" i="5"/>
  <c r="A2291" i="5"/>
  <c r="L2290" i="5"/>
  <c r="M2290" i="5" s="1"/>
  <c r="H2290" i="5"/>
  <c r="G2290" i="5"/>
  <c r="F2290" i="5"/>
  <c r="E2290" i="5"/>
  <c r="C2290" i="5"/>
  <c r="B2290" i="5"/>
  <c r="A2290" i="5"/>
  <c r="L2289" i="5"/>
  <c r="M2289" i="5" s="1"/>
  <c r="H2289" i="5"/>
  <c r="G2289" i="5"/>
  <c r="F2289" i="5"/>
  <c r="E2289" i="5"/>
  <c r="C2289" i="5"/>
  <c r="B2289" i="5"/>
  <c r="A2289" i="5"/>
  <c r="L2288" i="5"/>
  <c r="M2288" i="5" s="1"/>
  <c r="H2288" i="5"/>
  <c r="G2288" i="5"/>
  <c r="F2288" i="5"/>
  <c r="E2288" i="5"/>
  <c r="C2288" i="5"/>
  <c r="B2288" i="5"/>
  <c r="A2288" i="5"/>
  <c r="L2287" i="5"/>
  <c r="M2287" i="5" s="1"/>
  <c r="H2287" i="5"/>
  <c r="G2287" i="5"/>
  <c r="F2287" i="5"/>
  <c r="E2287" i="5"/>
  <c r="C2287" i="5"/>
  <c r="B2287" i="5"/>
  <c r="A2287" i="5"/>
  <c r="L2286" i="5"/>
  <c r="M2286" i="5" s="1"/>
  <c r="H2286" i="5"/>
  <c r="G2286" i="5"/>
  <c r="F2286" i="5"/>
  <c r="E2286" i="5"/>
  <c r="C2286" i="5"/>
  <c r="B2286" i="5"/>
  <c r="A2286" i="5"/>
  <c r="L2285" i="5"/>
  <c r="M2285" i="5" s="1"/>
  <c r="H2285" i="5"/>
  <c r="G2285" i="5"/>
  <c r="F2285" i="5"/>
  <c r="E2285" i="5"/>
  <c r="C2285" i="5"/>
  <c r="B2285" i="5"/>
  <c r="A2285" i="5"/>
  <c r="L2284" i="5"/>
  <c r="M2284" i="5" s="1"/>
  <c r="H2284" i="5"/>
  <c r="G2284" i="5"/>
  <c r="F2284" i="5"/>
  <c r="E2284" i="5"/>
  <c r="C2284" i="5"/>
  <c r="B2284" i="5"/>
  <c r="A2284" i="5"/>
  <c r="L2283" i="5"/>
  <c r="M2283" i="5" s="1"/>
  <c r="H2283" i="5"/>
  <c r="G2283" i="5"/>
  <c r="F2283" i="5"/>
  <c r="E2283" i="5"/>
  <c r="C2283" i="5"/>
  <c r="B2283" i="5"/>
  <c r="A2283" i="5"/>
  <c r="L2282" i="5"/>
  <c r="M2282" i="5" s="1"/>
  <c r="H2282" i="5"/>
  <c r="G2282" i="5"/>
  <c r="F2282" i="5"/>
  <c r="E2282" i="5"/>
  <c r="C2282" i="5"/>
  <c r="B2282" i="5"/>
  <c r="A2282" i="5"/>
  <c r="L2281" i="5"/>
  <c r="M2281" i="5" s="1"/>
  <c r="H2281" i="5"/>
  <c r="G2281" i="5"/>
  <c r="F2281" i="5"/>
  <c r="E2281" i="5"/>
  <c r="C2281" i="5"/>
  <c r="B2281" i="5"/>
  <c r="A2281" i="5"/>
  <c r="L2280" i="5"/>
  <c r="M2280" i="5" s="1"/>
  <c r="H2280" i="5"/>
  <c r="G2280" i="5"/>
  <c r="F2280" i="5"/>
  <c r="E2280" i="5"/>
  <c r="C2280" i="5"/>
  <c r="B2280" i="5"/>
  <c r="A2280" i="5"/>
  <c r="L2279" i="5"/>
  <c r="M2279" i="5" s="1"/>
  <c r="H2279" i="5"/>
  <c r="G2279" i="5"/>
  <c r="F2279" i="5"/>
  <c r="E2279" i="5"/>
  <c r="C2279" i="5"/>
  <c r="B2279" i="5"/>
  <c r="A2279" i="5"/>
  <c r="L2278" i="5"/>
  <c r="M2278" i="5" s="1"/>
  <c r="H2278" i="5"/>
  <c r="G2278" i="5"/>
  <c r="F2278" i="5"/>
  <c r="E2278" i="5"/>
  <c r="C2278" i="5"/>
  <c r="B2278" i="5"/>
  <c r="A2278" i="5"/>
  <c r="L2277" i="5"/>
  <c r="M2277" i="5" s="1"/>
  <c r="H2277" i="5"/>
  <c r="G2277" i="5"/>
  <c r="F2277" i="5"/>
  <c r="E2277" i="5"/>
  <c r="C2277" i="5"/>
  <c r="B2277" i="5"/>
  <c r="A2277" i="5"/>
  <c r="L2276" i="5"/>
  <c r="M2276" i="5" s="1"/>
  <c r="H2276" i="5"/>
  <c r="G2276" i="5"/>
  <c r="F2276" i="5"/>
  <c r="E2276" i="5"/>
  <c r="C2276" i="5"/>
  <c r="B2276" i="5"/>
  <c r="A2276" i="5"/>
  <c r="L2275" i="5"/>
  <c r="M2275" i="5" s="1"/>
  <c r="H2275" i="5"/>
  <c r="G2275" i="5"/>
  <c r="F2275" i="5"/>
  <c r="E2275" i="5"/>
  <c r="C2275" i="5"/>
  <c r="B2275" i="5"/>
  <c r="A2275" i="5"/>
  <c r="L2274" i="5"/>
  <c r="M2274" i="5" s="1"/>
  <c r="H2274" i="5"/>
  <c r="G2274" i="5"/>
  <c r="F2274" i="5"/>
  <c r="E2274" i="5"/>
  <c r="C2274" i="5"/>
  <c r="B2274" i="5"/>
  <c r="A2274" i="5"/>
  <c r="L2273" i="5"/>
  <c r="M2273" i="5" s="1"/>
  <c r="H2273" i="5"/>
  <c r="G2273" i="5"/>
  <c r="F2273" i="5"/>
  <c r="E2273" i="5"/>
  <c r="C2273" i="5"/>
  <c r="B2273" i="5"/>
  <c r="A2273" i="5"/>
  <c r="L2272" i="5"/>
  <c r="M2272" i="5" s="1"/>
  <c r="H2272" i="5"/>
  <c r="G2272" i="5"/>
  <c r="F2272" i="5"/>
  <c r="E2272" i="5"/>
  <c r="C2272" i="5"/>
  <c r="B2272" i="5"/>
  <c r="A2272" i="5"/>
  <c r="L2271" i="5"/>
  <c r="M2271" i="5" s="1"/>
  <c r="H2271" i="5"/>
  <c r="G2271" i="5"/>
  <c r="F2271" i="5"/>
  <c r="E2271" i="5"/>
  <c r="C2271" i="5"/>
  <c r="B2271" i="5"/>
  <c r="A2271" i="5"/>
  <c r="L2270" i="5"/>
  <c r="M2270" i="5" s="1"/>
  <c r="H2270" i="5"/>
  <c r="G2270" i="5"/>
  <c r="F2270" i="5"/>
  <c r="E2270" i="5"/>
  <c r="C2270" i="5"/>
  <c r="B2270" i="5"/>
  <c r="A2270" i="5"/>
  <c r="L2269" i="5"/>
  <c r="M2269" i="5" s="1"/>
  <c r="H2269" i="5"/>
  <c r="G2269" i="5"/>
  <c r="F2269" i="5"/>
  <c r="E2269" i="5"/>
  <c r="C2269" i="5"/>
  <c r="B2269" i="5"/>
  <c r="A2269" i="5"/>
  <c r="L2268" i="5"/>
  <c r="M2268" i="5" s="1"/>
  <c r="H2268" i="5"/>
  <c r="G2268" i="5"/>
  <c r="F2268" i="5"/>
  <c r="E2268" i="5"/>
  <c r="C2268" i="5"/>
  <c r="B2268" i="5"/>
  <c r="A2268" i="5"/>
  <c r="L2267" i="5"/>
  <c r="M2267" i="5" s="1"/>
  <c r="H2267" i="5"/>
  <c r="G2267" i="5"/>
  <c r="F2267" i="5"/>
  <c r="E2267" i="5"/>
  <c r="C2267" i="5"/>
  <c r="B2267" i="5"/>
  <c r="A2267" i="5"/>
  <c r="L2266" i="5"/>
  <c r="M2266" i="5" s="1"/>
  <c r="H2266" i="5"/>
  <c r="G2266" i="5"/>
  <c r="F2266" i="5"/>
  <c r="E2266" i="5"/>
  <c r="C2266" i="5"/>
  <c r="B2266" i="5"/>
  <c r="A2266" i="5"/>
  <c r="L2265" i="5"/>
  <c r="M2265" i="5" s="1"/>
  <c r="H2265" i="5"/>
  <c r="G2265" i="5"/>
  <c r="F2265" i="5"/>
  <c r="E2265" i="5"/>
  <c r="C2265" i="5"/>
  <c r="B2265" i="5"/>
  <c r="A2265" i="5"/>
  <c r="L2264" i="5"/>
  <c r="M2264" i="5" s="1"/>
  <c r="H2264" i="5"/>
  <c r="G2264" i="5"/>
  <c r="F2264" i="5"/>
  <c r="E2264" i="5"/>
  <c r="C2264" i="5"/>
  <c r="B2264" i="5"/>
  <c r="A2264" i="5"/>
  <c r="L2263" i="5"/>
  <c r="M2263" i="5" s="1"/>
  <c r="H2263" i="5"/>
  <c r="G2263" i="5"/>
  <c r="F2263" i="5"/>
  <c r="E2263" i="5"/>
  <c r="C2263" i="5"/>
  <c r="B2263" i="5"/>
  <c r="A2263" i="5"/>
  <c r="L2262" i="5"/>
  <c r="M2262" i="5" s="1"/>
  <c r="H2262" i="5"/>
  <c r="G2262" i="5"/>
  <c r="F2262" i="5"/>
  <c r="E2262" i="5"/>
  <c r="C2262" i="5"/>
  <c r="B2262" i="5"/>
  <c r="A2262" i="5"/>
  <c r="L2261" i="5"/>
  <c r="M2261" i="5" s="1"/>
  <c r="H2261" i="5"/>
  <c r="G2261" i="5"/>
  <c r="F2261" i="5"/>
  <c r="E2261" i="5"/>
  <c r="C2261" i="5"/>
  <c r="B2261" i="5"/>
  <c r="A2261" i="5"/>
  <c r="L2260" i="5"/>
  <c r="M2260" i="5" s="1"/>
  <c r="H2260" i="5"/>
  <c r="G2260" i="5"/>
  <c r="F2260" i="5"/>
  <c r="E2260" i="5"/>
  <c r="C2260" i="5"/>
  <c r="B2260" i="5"/>
  <c r="A2260" i="5"/>
  <c r="L2259" i="5"/>
  <c r="M2259" i="5" s="1"/>
  <c r="H2259" i="5"/>
  <c r="G2259" i="5"/>
  <c r="F2259" i="5"/>
  <c r="E2259" i="5"/>
  <c r="C2259" i="5"/>
  <c r="B2259" i="5"/>
  <c r="A2259" i="5"/>
  <c r="L2258" i="5"/>
  <c r="M2258" i="5" s="1"/>
  <c r="H2258" i="5"/>
  <c r="G2258" i="5"/>
  <c r="F2258" i="5"/>
  <c r="E2258" i="5"/>
  <c r="C2258" i="5"/>
  <c r="B2258" i="5"/>
  <c r="A2258" i="5"/>
  <c r="L2257" i="5"/>
  <c r="M2257" i="5" s="1"/>
  <c r="H2257" i="5"/>
  <c r="G2257" i="5"/>
  <c r="F2257" i="5"/>
  <c r="E2257" i="5"/>
  <c r="C2257" i="5"/>
  <c r="B2257" i="5"/>
  <c r="A2257" i="5"/>
  <c r="L2256" i="5"/>
  <c r="M2256" i="5" s="1"/>
  <c r="H2256" i="5"/>
  <c r="G2256" i="5"/>
  <c r="F2256" i="5"/>
  <c r="E2256" i="5"/>
  <c r="C2256" i="5"/>
  <c r="B2256" i="5"/>
  <c r="A2256" i="5"/>
  <c r="L2255" i="5"/>
  <c r="M2255" i="5" s="1"/>
  <c r="H2255" i="5"/>
  <c r="G2255" i="5"/>
  <c r="F2255" i="5"/>
  <c r="E2255" i="5"/>
  <c r="C2255" i="5"/>
  <c r="B2255" i="5"/>
  <c r="A2255" i="5"/>
  <c r="L2254" i="5"/>
  <c r="M2254" i="5" s="1"/>
  <c r="H2254" i="5"/>
  <c r="G2254" i="5"/>
  <c r="F2254" i="5"/>
  <c r="E2254" i="5"/>
  <c r="C2254" i="5"/>
  <c r="B2254" i="5"/>
  <c r="A2254" i="5"/>
  <c r="L2253" i="5"/>
  <c r="M2253" i="5" s="1"/>
  <c r="H2253" i="5"/>
  <c r="G2253" i="5"/>
  <c r="F2253" i="5"/>
  <c r="E2253" i="5"/>
  <c r="C2253" i="5"/>
  <c r="B2253" i="5"/>
  <c r="A2253" i="5"/>
  <c r="L2252" i="5"/>
  <c r="M2252" i="5" s="1"/>
  <c r="H2252" i="5"/>
  <c r="G2252" i="5"/>
  <c r="F2252" i="5"/>
  <c r="E2252" i="5"/>
  <c r="C2252" i="5"/>
  <c r="B2252" i="5"/>
  <c r="A2252" i="5"/>
  <c r="L2251" i="5"/>
  <c r="M2251" i="5" s="1"/>
  <c r="H2251" i="5"/>
  <c r="G2251" i="5"/>
  <c r="F2251" i="5"/>
  <c r="E2251" i="5"/>
  <c r="C2251" i="5"/>
  <c r="B2251" i="5"/>
  <c r="A2251" i="5"/>
  <c r="L2250" i="5"/>
  <c r="M2250" i="5" s="1"/>
  <c r="H2250" i="5"/>
  <c r="G2250" i="5"/>
  <c r="F2250" i="5"/>
  <c r="E2250" i="5"/>
  <c r="C2250" i="5"/>
  <c r="B2250" i="5"/>
  <c r="A2250" i="5"/>
  <c r="L2249" i="5"/>
  <c r="M2249" i="5" s="1"/>
  <c r="H2249" i="5"/>
  <c r="G2249" i="5"/>
  <c r="F2249" i="5"/>
  <c r="E2249" i="5"/>
  <c r="C2249" i="5"/>
  <c r="B2249" i="5"/>
  <c r="A2249" i="5"/>
  <c r="L2248" i="5"/>
  <c r="M2248" i="5" s="1"/>
  <c r="H2248" i="5"/>
  <c r="G2248" i="5"/>
  <c r="F2248" i="5"/>
  <c r="E2248" i="5"/>
  <c r="C2248" i="5"/>
  <c r="B2248" i="5"/>
  <c r="A2248" i="5"/>
  <c r="L2247" i="5"/>
  <c r="M2247" i="5" s="1"/>
  <c r="H2247" i="5"/>
  <c r="G2247" i="5"/>
  <c r="F2247" i="5"/>
  <c r="E2247" i="5"/>
  <c r="C2247" i="5"/>
  <c r="B2247" i="5"/>
  <c r="A2247" i="5"/>
  <c r="L2246" i="5"/>
  <c r="M2246" i="5" s="1"/>
  <c r="H2246" i="5"/>
  <c r="G2246" i="5"/>
  <c r="F2246" i="5"/>
  <c r="E2246" i="5"/>
  <c r="C2246" i="5"/>
  <c r="B2246" i="5"/>
  <c r="A2246" i="5"/>
  <c r="L2245" i="5"/>
  <c r="M2245" i="5" s="1"/>
  <c r="H2245" i="5"/>
  <c r="G2245" i="5"/>
  <c r="F2245" i="5"/>
  <c r="E2245" i="5"/>
  <c r="C2245" i="5"/>
  <c r="B2245" i="5"/>
  <c r="A2245" i="5"/>
  <c r="L2244" i="5"/>
  <c r="M2244" i="5" s="1"/>
  <c r="H2244" i="5"/>
  <c r="G2244" i="5"/>
  <c r="F2244" i="5"/>
  <c r="E2244" i="5"/>
  <c r="C2244" i="5"/>
  <c r="B2244" i="5"/>
  <c r="A2244" i="5"/>
  <c r="L2243" i="5"/>
  <c r="M2243" i="5" s="1"/>
  <c r="H2243" i="5"/>
  <c r="G2243" i="5"/>
  <c r="F2243" i="5"/>
  <c r="E2243" i="5"/>
  <c r="C2243" i="5"/>
  <c r="B2243" i="5"/>
  <c r="A2243" i="5"/>
  <c r="L2242" i="5"/>
  <c r="M2242" i="5" s="1"/>
  <c r="H2242" i="5"/>
  <c r="G2242" i="5"/>
  <c r="F2242" i="5"/>
  <c r="E2242" i="5"/>
  <c r="C2242" i="5"/>
  <c r="B2242" i="5"/>
  <c r="A2242" i="5"/>
  <c r="L2241" i="5"/>
  <c r="M2241" i="5" s="1"/>
  <c r="H2241" i="5"/>
  <c r="G2241" i="5"/>
  <c r="F2241" i="5"/>
  <c r="E2241" i="5"/>
  <c r="C2241" i="5"/>
  <c r="B2241" i="5"/>
  <c r="A2241" i="5"/>
  <c r="L2240" i="5"/>
  <c r="M2240" i="5" s="1"/>
  <c r="H2240" i="5"/>
  <c r="G2240" i="5"/>
  <c r="F2240" i="5"/>
  <c r="E2240" i="5"/>
  <c r="C2240" i="5"/>
  <c r="B2240" i="5"/>
  <c r="A2240" i="5"/>
  <c r="L2239" i="5"/>
  <c r="M2239" i="5" s="1"/>
  <c r="H2239" i="5"/>
  <c r="G2239" i="5"/>
  <c r="F2239" i="5"/>
  <c r="E2239" i="5"/>
  <c r="C2239" i="5"/>
  <c r="B2239" i="5"/>
  <c r="A2239" i="5"/>
  <c r="L2238" i="5"/>
  <c r="M2238" i="5" s="1"/>
  <c r="H2238" i="5"/>
  <c r="G2238" i="5"/>
  <c r="F2238" i="5"/>
  <c r="E2238" i="5"/>
  <c r="C2238" i="5"/>
  <c r="B2238" i="5"/>
  <c r="A2238" i="5"/>
  <c r="L2237" i="5"/>
  <c r="M2237" i="5" s="1"/>
  <c r="H2237" i="5"/>
  <c r="G2237" i="5"/>
  <c r="F2237" i="5"/>
  <c r="E2237" i="5"/>
  <c r="C2237" i="5"/>
  <c r="B2237" i="5"/>
  <c r="A2237" i="5"/>
  <c r="L2236" i="5"/>
  <c r="M2236" i="5" s="1"/>
  <c r="H2236" i="5"/>
  <c r="G2236" i="5"/>
  <c r="F2236" i="5"/>
  <c r="E2236" i="5"/>
  <c r="C2236" i="5"/>
  <c r="B2236" i="5"/>
  <c r="A2236" i="5"/>
  <c r="L2235" i="5"/>
  <c r="M2235" i="5" s="1"/>
  <c r="H2235" i="5"/>
  <c r="G2235" i="5"/>
  <c r="F2235" i="5"/>
  <c r="E2235" i="5"/>
  <c r="C2235" i="5"/>
  <c r="B2235" i="5"/>
  <c r="A2235" i="5"/>
  <c r="L2234" i="5"/>
  <c r="M2234" i="5" s="1"/>
  <c r="H2234" i="5"/>
  <c r="G2234" i="5"/>
  <c r="F2234" i="5"/>
  <c r="E2234" i="5"/>
  <c r="C2234" i="5"/>
  <c r="B2234" i="5"/>
  <c r="A2234" i="5"/>
  <c r="L2233" i="5"/>
  <c r="M2233" i="5" s="1"/>
  <c r="H2233" i="5"/>
  <c r="G2233" i="5"/>
  <c r="F2233" i="5"/>
  <c r="E2233" i="5"/>
  <c r="C2233" i="5"/>
  <c r="B2233" i="5"/>
  <c r="A2233" i="5"/>
  <c r="L2232" i="5"/>
  <c r="M2232" i="5" s="1"/>
  <c r="H2232" i="5"/>
  <c r="G2232" i="5"/>
  <c r="F2232" i="5"/>
  <c r="E2232" i="5"/>
  <c r="C2232" i="5"/>
  <c r="B2232" i="5"/>
  <c r="A2232" i="5"/>
  <c r="L2231" i="5"/>
  <c r="M2231" i="5" s="1"/>
  <c r="H2231" i="5"/>
  <c r="G2231" i="5"/>
  <c r="F2231" i="5"/>
  <c r="E2231" i="5"/>
  <c r="C2231" i="5"/>
  <c r="B2231" i="5"/>
  <c r="A2231" i="5"/>
  <c r="L2230" i="5"/>
  <c r="M2230" i="5" s="1"/>
  <c r="H2230" i="5"/>
  <c r="G2230" i="5"/>
  <c r="F2230" i="5"/>
  <c r="E2230" i="5"/>
  <c r="C2230" i="5"/>
  <c r="B2230" i="5"/>
  <c r="A2230" i="5"/>
  <c r="L2229" i="5"/>
  <c r="M2229" i="5" s="1"/>
  <c r="H2229" i="5"/>
  <c r="G2229" i="5"/>
  <c r="F2229" i="5"/>
  <c r="E2229" i="5"/>
  <c r="C2229" i="5"/>
  <c r="B2229" i="5"/>
  <c r="A2229" i="5"/>
  <c r="L2228" i="5"/>
  <c r="M2228" i="5" s="1"/>
  <c r="H2228" i="5"/>
  <c r="G2228" i="5"/>
  <c r="F2228" i="5"/>
  <c r="E2228" i="5"/>
  <c r="C2228" i="5"/>
  <c r="B2228" i="5"/>
  <c r="A2228" i="5"/>
  <c r="L2227" i="5"/>
  <c r="M2227" i="5" s="1"/>
  <c r="H2227" i="5"/>
  <c r="G2227" i="5"/>
  <c r="F2227" i="5"/>
  <c r="E2227" i="5"/>
  <c r="C2227" i="5"/>
  <c r="B2227" i="5"/>
  <c r="A2227" i="5"/>
  <c r="L2226" i="5"/>
  <c r="M2226" i="5" s="1"/>
  <c r="H2226" i="5"/>
  <c r="G2226" i="5"/>
  <c r="F2226" i="5"/>
  <c r="E2226" i="5"/>
  <c r="C2226" i="5"/>
  <c r="B2226" i="5"/>
  <c r="A2226" i="5"/>
  <c r="L2225" i="5"/>
  <c r="M2225" i="5" s="1"/>
  <c r="H2225" i="5"/>
  <c r="G2225" i="5"/>
  <c r="F2225" i="5"/>
  <c r="E2225" i="5"/>
  <c r="C2225" i="5"/>
  <c r="B2225" i="5"/>
  <c r="A2225" i="5"/>
  <c r="L2224" i="5"/>
  <c r="M2224" i="5" s="1"/>
  <c r="H2224" i="5"/>
  <c r="G2224" i="5"/>
  <c r="F2224" i="5"/>
  <c r="E2224" i="5"/>
  <c r="C2224" i="5"/>
  <c r="B2224" i="5"/>
  <c r="A2224" i="5"/>
  <c r="L2223" i="5"/>
  <c r="M2223" i="5" s="1"/>
  <c r="H2223" i="5"/>
  <c r="G2223" i="5"/>
  <c r="F2223" i="5"/>
  <c r="E2223" i="5"/>
  <c r="C2223" i="5"/>
  <c r="B2223" i="5"/>
  <c r="A2223" i="5"/>
  <c r="L2222" i="5"/>
  <c r="M2222" i="5" s="1"/>
  <c r="H2222" i="5"/>
  <c r="G2222" i="5"/>
  <c r="F2222" i="5"/>
  <c r="E2222" i="5"/>
  <c r="C2222" i="5"/>
  <c r="B2222" i="5"/>
  <c r="A2222" i="5"/>
  <c r="L2221" i="5"/>
  <c r="M2221" i="5" s="1"/>
  <c r="H2221" i="5"/>
  <c r="G2221" i="5"/>
  <c r="F2221" i="5"/>
  <c r="E2221" i="5"/>
  <c r="C2221" i="5"/>
  <c r="B2221" i="5"/>
  <c r="A2221" i="5"/>
  <c r="L2220" i="5"/>
  <c r="M2220" i="5" s="1"/>
  <c r="H2220" i="5"/>
  <c r="G2220" i="5"/>
  <c r="F2220" i="5"/>
  <c r="E2220" i="5"/>
  <c r="C2220" i="5"/>
  <c r="B2220" i="5"/>
  <c r="A2220" i="5"/>
  <c r="L2219" i="5"/>
  <c r="M2219" i="5" s="1"/>
  <c r="H2219" i="5"/>
  <c r="G2219" i="5"/>
  <c r="F2219" i="5"/>
  <c r="E2219" i="5"/>
  <c r="C2219" i="5"/>
  <c r="B2219" i="5"/>
  <c r="A2219" i="5"/>
  <c r="L2218" i="5"/>
  <c r="M2218" i="5" s="1"/>
  <c r="H2218" i="5"/>
  <c r="G2218" i="5"/>
  <c r="F2218" i="5"/>
  <c r="E2218" i="5"/>
  <c r="C2218" i="5"/>
  <c r="B2218" i="5"/>
  <c r="A2218" i="5"/>
  <c r="L2217" i="5"/>
  <c r="M2217" i="5" s="1"/>
  <c r="H2217" i="5"/>
  <c r="G2217" i="5"/>
  <c r="F2217" i="5"/>
  <c r="E2217" i="5"/>
  <c r="C2217" i="5"/>
  <c r="B2217" i="5"/>
  <c r="A2217" i="5"/>
  <c r="L2216" i="5"/>
  <c r="M2216" i="5" s="1"/>
  <c r="H2216" i="5"/>
  <c r="G2216" i="5"/>
  <c r="F2216" i="5"/>
  <c r="E2216" i="5"/>
  <c r="C2216" i="5"/>
  <c r="B2216" i="5"/>
  <c r="A2216" i="5"/>
  <c r="L2215" i="5"/>
  <c r="M2215" i="5" s="1"/>
  <c r="H2215" i="5"/>
  <c r="G2215" i="5"/>
  <c r="F2215" i="5"/>
  <c r="E2215" i="5"/>
  <c r="C2215" i="5"/>
  <c r="B2215" i="5"/>
  <c r="A2215" i="5"/>
  <c r="L2214" i="5"/>
  <c r="M2214" i="5" s="1"/>
  <c r="H2214" i="5"/>
  <c r="G2214" i="5"/>
  <c r="F2214" i="5"/>
  <c r="E2214" i="5"/>
  <c r="C2214" i="5"/>
  <c r="B2214" i="5"/>
  <c r="A2214" i="5"/>
  <c r="L2213" i="5"/>
  <c r="M2213" i="5" s="1"/>
  <c r="H2213" i="5"/>
  <c r="G2213" i="5"/>
  <c r="F2213" i="5"/>
  <c r="E2213" i="5"/>
  <c r="C2213" i="5"/>
  <c r="B2213" i="5"/>
  <c r="A2213" i="5"/>
  <c r="L2212" i="5"/>
  <c r="M2212" i="5" s="1"/>
  <c r="H2212" i="5"/>
  <c r="G2212" i="5"/>
  <c r="F2212" i="5"/>
  <c r="E2212" i="5"/>
  <c r="C2212" i="5"/>
  <c r="B2212" i="5"/>
  <c r="A2212" i="5"/>
  <c r="L2211" i="5"/>
  <c r="M2211" i="5" s="1"/>
  <c r="H2211" i="5"/>
  <c r="G2211" i="5"/>
  <c r="F2211" i="5"/>
  <c r="E2211" i="5"/>
  <c r="C2211" i="5"/>
  <c r="B2211" i="5"/>
  <c r="A2211" i="5"/>
  <c r="L2210" i="5"/>
  <c r="M2210" i="5" s="1"/>
  <c r="H2210" i="5"/>
  <c r="G2210" i="5"/>
  <c r="F2210" i="5"/>
  <c r="E2210" i="5"/>
  <c r="C2210" i="5"/>
  <c r="B2210" i="5"/>
  <c r="A2210" i="5"/>
  <c r="L2209" i="5"/>
  <c r="M2209" i="5" s="1"/>
  <c r="H2209" i="5"/>
  <c r="G2209" i="5"/>
  <c r="F2209" i="5"/>
  <c r="E2209" i="5"/>
  <c r="C2209" i="5"/>
  <c r="B2209" i="5"/>
  <c r="A2209" i="5"/>
  <c r="L2208" i="5"/>
  <c r="M2208" i="5" s="1"/>
  <c r="H2208" i="5"/>
  <c r="G2208" i="5"/>
  <c r="F2208" i="5"/>
  <c r="E2208" i="5"/>
  <c r="C2208" i="5"/>
  <c r="B2208" i="5"/>
  <c r="A2208" i="5"/>
  <c r="L2207" i="5"/>
  <c r="M2207" i="5" s="1"/>
  <c r="H2207" i="5"/>
  <c r="G2207" i="5"/>
  <c r="F2207" i="5"/>
  <c r="E2207" i="5"/>
  <c r="C2207" i="5"/>
  <c r="B2207" i="5"/>
  <c r="A2207" i="5"/>
  <c r="L2206" i="5"/>
  <c r="M2206" i="5" s="1"/>
  <c r="H2206" i="5"/>
  <c r="G2206" i="5"/>
  <c r="F2206" i="5"/>
  <c r="E2206" i="5"/>
  <c r="C2206" i="5"/>
  <c r="B2206" i="5"/>
  <c r="A2206" i="5"/>
  <c r="L2205" i="5"/>
  <c r="M2205" i="5" s="1"/>
  <c r="H2205" i="5"/>
  <c r="G2205" i="5"/>
  <c r="F2205" i="5"/>
  <c r="E2205" i="5"/>
  <c r="C2205" i="5"/>
  <c r="B2205" i="5"/>
  <c r="A2205" i="5"/>
  <c r="L2204" i="5"/>
  <c r="M2204" i="5" s="1"/>
  <c r="H2204" i="5"/>
  <c r="G2204" i="5"/>
  <c r="F2204" i="5"/>
  <c r="E2204" i="5"/>
  <c r="C2204" i="5"/>
  <c r="B2204" i="5"/>
  <c r="A2204" i="5"/>
  <c r="L2203" i="5"/>
  <c r="M2203" i="5" s="1"/>
  <c r="H2203" i="5"/>
  <c r="G2203" i="5"/>
  <c r="F2203" i="5"/>
  <c r="E2203" i="5"/>
  <c r="C2203" i="5"/>
  <c r="B2203" i="5"/>
  <c r="A2203" i="5"/>
  <c r="L2202" i="5"/>
  <c r="M2202" i="5" s="1"/>
  <c r="H2202" i="5"/>
  <c r="G2202" i="5"/>
  <c r="F2202" i="5"/>
  <c r="E2202" i="5"/>
  <c r="C2202" i="5"/>
  <c r="B2202" i="5"/>
  <c r="A2202" i="5"/>
  <c r="L2201" i="5"/>
  <c r="M2201" i="5" s="1"/>
  <c r="H2201" i="5"/>
  <c r="G2201" i="5"/>
  <c r="F2201" i="5"/>
  <c r="E2201" i="5"/>
  <c r="C2201" i="5"/>
  <c r="B2201" i="5"/>
  <c r="A2201" i="5"/>
  <c r="L2200" i="5"/>
  <c r="M2200" i="5" s="1"/>
  <c r="H2200" i="5"/>
  <c r="G2200" i="5"/>
  <c r="F2200" i="5"/>
  <c r="E2200" i="5"/>
  <c r="C2200" i="5"/>
  <c r="B2200" i="5"/>
  <c r="A2200" i="5"/>
  <c r="L2199" i="5"/>
  <c r="M2199" i="5" s="1"/>
  <c r="H2199" i="5"/>
  <c r="G2199" i="5"/>
  <c r="F2199" i="5"/>
  <c r="E2199" i="5"/>
  <c r="C2199" i="5"/>
  <c r="B2199" i="5"/>
  <c r="A2199" i="5"/>
  <c r="L2198" i="5"/>
  <c r="M2198" i="5" s="1"/>
  <c r="H2198" i="5"/>
  <c r="G2198" i="5"/>
  <c r="F2198" i="5"/>
  <c r="E2198" i="5"/>
  <c r="C2198" i="5"/>
  <c r="B2198" i="5"/>
  <c r="A2198" i="5"/>
  <c r="L2197" i="5"/>
  <c r="M2197" i="5" s="1"/>
  <c r="H2197" i="5"/>
  <c r="G2197" i="5"/>
  <c r="F2197" i="5"/>
  <c r="E2197" i="5"/>
  <c r="C2197" i="5"/>
  <c r="B2197" i="5"/>
  <c r="A2197" i="5"/>
  <c r="L2196" i="5"/>
  <c r="M2196" i="5" s="1"/>
  <c r="H2196" i="5"/>
  <c r="G2196" i="5"/>
  <c r="F2196" i="5"/>
  <c r="E2196" i="5"/>
  <c r="C2196" i="5"/>
  <c r="B2196" i="5"/>
  <c r="A2196" i="5"/>
  <c r="L2195" i="5"/>
  <c r="M2195" i="5" s="1"/>
  <c r="H2195" i="5"/>
  <c r="G2195" i="5"/>
  <c r="F2195" i="5"/>
  <c r="E2195" i="5"/>
  <c r="C2195" i="5"/>
  <c r="B2195" i="5"/>
  <c r="A2195" i="5"/>
  <c r="L2194" i="5"/>
  <c r="M2194" i="5" s="1"/>
  <c r="H2194" i="5"/>
  <c r="G2194" i="5"/>
  <c r="F2194" i="5"/>
  <c r="E2194" i="5"/>
  <c r="C2194" i="5"/>
  <c r="B2194" i="5"/>
  <c r="A2194" i="5"/>
  <c r="L2193" i="5"/>
  <c r="M2193" i="5" s="1"/>
  <c r="H2193" i="5"/>
  <c r="G2193" i="5"/>
  <c r="F2193" i="5"/>
  <c r="E2193" i="5"/>
  <c r="C2193" i="5"/>
  <c r="B2193" i="5"/>
  <c r="A2193" i="5"/>
  <c r="L2192" i="5"/>
  <c r="M2192" i="5" s="1"/>
  <c r="H2192" i="5"/>
  <c r="G2192" i="5"/>
  <c r="F2192" i="5"/>
  <c r="E2192" i="5"/>
  <c r="C2192" i="5"/>
  <c r="B2192" i="5"/>
  <c r="A2192" i="5"/>
  <c r="L2191" i="5"/>
  <c r="M2191" i="5" s="1"/>
  <c r="H2191" i="5"/>
  <c r="G2191" i="5"/>
  <c r="F2191" i="5"/>
  <c r="E2191" i="5"/>
  <c r="C2191" i="5"/>
  <c r="B2191" i="5"/>
  <c r="A2191" i="5"/>
  <c r="L2190" i="5"/>
  <c r="M2190" i="5" s="1"/>
  <c r="H2190" i="5"/>
  <c r="G2190" i="5"/>
  <c r="F2190" i="5"/>
  <c r="E2190" i="5"/>
  <c r="C2190" i="5"/>
  <c r="B2190" i="5"/>
  <c r="A2190" i="5"/>
  <c r="L2189" i="5"/>
  <c r="M2189" i="5" s="1"/>
  <c r="H2189" i="5"/>
  <c r="G2189" i="5"/>
  <c r="F2189" i="5"/>
  <c r="E2189" i="5"/>
  <c r="C2189" i="5"/>
  <c r="B2189" i="5"/>
  <c r="A2189" i="5"/>
  <c r="L2188" i="5"/>
  <c r="M2188" i="5" s="1"/>
  <c r="H2188" i="5"/>
  <c r="G2188" i="5"/>
  <c r="F2188" i="5"/>
  <c r="E2188" i="5"/>
  <c r="C2188" i="5"/>
  <c r="B2188" i="5"/>
  <c r="A2188" i="5"/>
  <c r="L2187" i="5"/>
  <c r="M2187" i="5" s="1"/>
  <c r="H2187" i="5"/>
  <c r="G2187" i="5"/>
  <c r="F2187" i="5"/>
  <c r="E2187" i="5"/>
  <c r="C2187" i="5"/>
  <c r="B2187" i="5"/>
  <c r="A2187" i="5"/>
  <c r="L2186" i="5"/>
  <c r="M2186" i="5" s="1"/>
  <c r="H2186" i="5"/>
  <c r="G2186" i="5"/>
  <c r="F2186" i="5"/>
  <c r="E2186" i="5"/>
  <c r="C2186" i="5"/>
  <c r="B2186" i="5"/>
  <c r="A2186" i="5"/>
  <c r="L2185" i="5"/>
  <c r="M2185" i="5" s="1"/>
  <c r="H2185" i="5"/>
  <c r="G2185" i="5"/>
  <c r="F2185" i="5"/>
  <c r="E2185" i="5"/>
  <c r="C2185" i="5"/>
  <c r="B2185" i="5"/>
  <c r="A2185" i="5"/>
  <c r="L2184" i="5"/>
  <c r="M2184" i="5" s="1"/>
  <c r="H2184" i="5"/>
  <c r="G2184" i="5"/>
  <c r="F2184" i="5"/>
  <c r="E2184" i="5"/>
  <c r="C2184" i="5"/>
  <c r="B2184" i="5"/>
  <c r="A2184" i="5"/>
  <c r="L2183" i="5"/>
  <c r="M2183" i="5" s="1"/>
  <c r="H2183" i="5"/>
  <c r="G2183" i="5"/>
  <c r="F2183" i="5"/>
  <c r="E2183" i="5"/>
  <c r="C2183" i="5"/>
  <c r="B2183" i="5"/>
  <c r="A2183" i="5"/>
  <c r="L2182" i="5"/>
  <c r="M2182" i="5" s="1"/>
  <c r="H2182" i="5"/>
  <c r="G2182" i="5"/>
  <c r="F2182" i="5"/>
  <c r="E2182" i="5"/>
  <c r="C2182" i="5"/>
  <c r="B2182" i="5"/>
  <c r="A2182" i="5"/>
  <c r="L2181" i="5"/>
  <c r="M2181" i="5" s="1"/>
  <c r="H2181" i="5"/>
  <c r="G2181" i="5"/>
  <c r="F2181" i="5"/>
  <c r="E2181" i="5"/>
  <c r="C2181" i="5"/>
  <c r="B2181" i="5"/>
  <c r="A2181" i="5"/>
  <c r="L2180" i="5"/>
  <c r="M2180" i="5" s="1"/>
  <c r="H2180" i="5"/>
  <c r="G2180" i="5"/>
  <c r="F2180" i="5"/>
  <c r="E2180" i="5"/>
  <c r="C2180" i="5"/>
  <c r="B2180" i="5"/>
  <c r="A2180" i="5"/>
  <c r="L2179" i="5"/>
  <c r="M2179" i="5" s="1"/>
  <c r="H2179" i="5"/>
  <c r="G2179" i="5"/>
  <c r="F2179" i="5"/>
  <c r="E2179" i="5"/>
  <c r="C2179" i="5"/>
  <c r="B2179" i="5"/>
  <c r="A2179" i="5"/>
  <c r="L2178" i="5"/>
  <c r="M2178" i="5" s="1"/>
  <c r="H2178" i="5"/>
  <c r="G2178" i="5"/>
  <c r="F2178" i="5"/>
  <c r="E2178" i="5"/>
  <c r="C2178" i="5"/>
  <c r="B2178" i="5"/>
  <c r="A2178" i="5"/>
  <c r="L2177" i="5"/>
  <c r="M2177" i="5" s="1"/>
  <c r="H2177" i="5"/>
  <c r="G2177" i="5"/>
  <c r="F2177" i="5"/>
  <c r="E2177" i="5"/>
  <c r="C2177" i="5"/>
  <c r="B2177" i="5"/>
  <c r="A2177" i="5"/>
  <c r="L2176" i="5"/>
  <c r="M2176" i="5" s="1"/>
  <c r="H2176" i="5"/>
  <c r="G2176" i="5"/>
  <c r="F2176" i="5"/>
  <c r="E2176" i="5"/>
  <c r="C2176" i="5"/>
  <c r="B2176" i="5"/>
  <c r="A2176" i="5"/>
  <c r="L2175" i="5"/>
  <c r="M2175" i="5" s="1"/>
  <c r="H2175" i="5"/>
  <c r="G2175" i="5"/>
  <c r="F2175" i="5"/>
  <c r="E2175" i="5"/>
  <c r="C2175" i="5"/>
  <c r="B2175" i="5"/>
  <c r="A2175" i="5"/>
  <c r="L2174" i="5"/>
  <c r="M2174" i="5" s="1"/>
  <c r="H2174" i="5"/>
  <c r="G2174" i="5"/>
  <c r="F2174" i="5"/>
  <c r="E2174" i="5"/>
  <c r="C2174" i="5"/>
  <c r="B2174" i="5"/>
  <c r="A2174" i="5"/>
  <c r="L2173" i="5"/>
  <c r="M2173" i="5" s="1"/>
  <c r="H2173" i="5"/>
  <c r="G2173" i="5"/>
  <c r="F2173" i="5"/>
  <c r="E2173" i="5"/>
  <c r="C2173" i="5"/>
  <c r="B2173" i="5"/>
  <c r="A2173" i="5"/>
  <c r="L2172" i="5"/>
  <c r="M2172" i="5" s="1"/>
  <c r="H2172" i="5"/>
  <c r="G2172" i="5"/>
  <c r="F2172" i="5"/>
  <c r="E2172" i="5"/>
  <c r="C2172" i="5"/>
  <c r="B2172" i="5"/>
  <c r="A2172" i="5"/>
  <c r="L2171" i="5"/>
  <c r="M2171" i="5" s="1"/>
  <c r="H2171" i="5"/>
  <c r="G2171" i="5"/>
  <c r="F2171" i="5"/>
  <c r="E2171" i="5"/>
  <c r="C2171" i="5"/>
  <c r="B2171" i="5"/>
  <c r="A2171" i="5"/>
  <c r="L2170" i="5"/>
  <c r="M2170" i="5" s="1"/>
  <c r="H2170" i="5"/>
  <c r="G2170" i="5"/>
  <c r="F2170" i="5"/>
  <c r="E2170" i="5"/>
  <c r="C2170" i="5"/>
  <c r="B2170" i="5"/>
  <c r="A2170" i="5"/>
  <c r="L2169" i="5"/>
  <c r="M2169" i="5" s="1"/>
  <c r="H2169" i="5"/>
  <c r="G2169" i="5"/>
  <c r="F2169" i="5"/>
  <c r="E2169" i="5"/>
  <c r="C2169" i="5"/>
  <c r="B2169" i="5"/>
  <c r="A2169" i="5"/>
  <c r="L2168" i="5"/>
  <c r="M2168" i="5" s="1"/>
  <c r="H2168" i="5"/>
  <c r="G2168" i="5"/>
  <c r="F2168" i="5"/>
  <c r="E2168" i="5"/>
  <c r="C2168" i="5"/>
  <c r="B2168" i="5"/>
  <c r="A2168" i="5"/>
  <c r="L2167" i="5"/>
  <c r="M2167" i="5" s="1"/>
  <c r="H2167" i="5"/>
  <c r="G2167" i="5"/>
  <c r="F2167" i="5"/>
  <c r="E2167" i="5"/>
  <c r="C2167" i="5"/>
  <c r="B2167" i="5"/>
  <c r="A2167" i="5"/>
  <c r="L2166" i="5"/>
  <c r="M2166" i="5" s="1"/>
  <c r="H2166" i="5"/>
  <c r="G2166" i="5"/>
  <c r="F2166" i="5"/>
  <c r="E2166" i="5"/>
  <c r="C2166" i="5"/>
  <c r="B2166" i="5"/>
  <c r="A2166" i="5"/>
  <c r="L2165" i="5"/>
  <c r="M2165" i="5" s="1"/>
  <c r="H2165" i="5"/>
  <c r="G2165" i="5"/>
  <c r="F2165" i="5"/>
  <c r="E2165" i="5"/>
  <c r="C2165" i="5"/>
  <c r="B2165" i="5"/>
  <c r="A2165" i="5"/>
  <c r="L2164" i="5"/>
  <c r="M2164" i="5" s="1"/>
  <c r="H2164" i="5"/>
  <c r="G2164" i="5"/>
  <c r="F2164" i="5"/>
  <c r="E2164" i="5"/>
  <c r="C2164" i="5"/>
  <c r="B2164" i="5"/>
  <c r="A2164" i="5"/>
  <c r="L2163" i="5"/>
  <c r="M2163" i="5" s="1"/>
  <c r="H2163" i="5"/>
  <c r="G2163" i="5"/>
  <c r="F2163" i="5"/>
  <c r="E2163" i="5"/>
  <c r="C2163" i="5"/>
  <c r="B2163" i="5"/>
  <c r="A2163" i="5"/>
  <c r="L2162" i="5"/>
  <c r="M2162" i="5" s="1"/>
  <c r="H2162" i="5"/>
  <c r="G2162" i="5"/>
  <c r="F2162" i="5"/>
  <c r="E2162" i="5"/>
  <c r="C2162" i="5"/>
  <c r="B2162" i="5"/>
  <c r="A2162" i="5"/>
  <c r="L2161" i="5"/>
  <c r="M2161" i="5" s="1"/>
  <c r="H2161" i="5"/>
  <c r="G2161" i="5"/>
  <c r="F2161" i="5"/>
  <c r="E2161" i="5"/>
  <c r="C2161" i="5"/>
  <c r="B2161" i="5"/>
  <c r="A2161" i="5"/>
  <c r="L2160" i="5"/>
  <c r="M2160" i="5" s="1"/>
  <c r="H2160" i="5"/>
  <c r="G2160" i="5"/>
  <c r="F2160" i="5"/>
  <c r="E2160" i="5"/>
  <c r="C2160" i="5"/>
  <c r="B2160" i="5"/>
  <c r="A2160" i="5"/>
  <c r="L2159" i="5"/>
  <c r="M2159" i="5" s="1"/>
  <c r="H2159" i="5"/>
  <c r="G2159" i="5"/>
  <c r="F2159" i="5"/>
  <c r="E2159" i="5"/>
  <c r="C2159" i="5"/>
  <c r="B2159" i="5"/>
  <c r="A2159" i="5"/>
  <c r="L2158" i="5"/>
  <c r="M2158" i="5" s="1"/>
  <c r="H2158" i="5"/>
  <c r="G2158" i="5"/>
  <c r="F2158" i="5"/>
  <c r="E2158" i="5"/>
  <c r="C2158" i="5"/>
  <c r="B2158" i="5"/>
  <c r="A2158" i="5"/>
  <c r="L2157" i="5"/>
  <c r="M2157" i="5" s="1"/>
  <c r="H2157" i="5"/>
  <c r="G2157" i="5"/>
  <c r="F2157" i="5"/>
  <c r="E2157" i="5"/>
  <c r="C2157" i="5"/>
  <c r="B2157" i="5"/>
  <c r="A2157" i="5"/>
  <c r="L2156" i="5"/>
  <c r="M2156" i="5" s="1"/>
  <c r="H2156" i="5"/>
  <c r="G2156" i="5"/>
  <c r="F2156" i="5"/>
  <c r="E2156" i="5"/>
  <c r="C2156" i="5"/>
  <c r="B2156" i="5"/>
  <c r="A2156" i="5"/>
  <c r="L2155" i="5"/>
  <c r="M2155" i="5" s="1"/>
  <c r="H2155" i="5"/>
  <c r="G2155" i="5"/>
  <c r="F2155" i="5"/>
  <c r="E2155" i="5"/>
  <c r="C2155" i="5"/>
  <c r="B2155" i="5"/>
  <c r="A2155" i="5"/>
  <c r="L2154" i="5"/>
  <c r="M2154" i="5" s="1"/>
  <c r="H2154" i="5"/>
  <c r="G2154" i="5"/>
  <c r="F2154" i="5"/>
  <c r="E2154" i="5"/>
  <c r="C2154" i="5"/>
  <c r="B2154" i="5"/>
  <c r="A2154" i="5"/>
  <c r="L2153" i="5"/>
  <c r="M2153" i="5" s="1"/>
  <c r="H2153" i="5"/>
  <c r="G2153" i="5"/>
  <c r="F2153" i="5"/>
  <c r="E2153" i="5"/>
  <c r="C2153" i="5"/>
  <c r="B2153" i="5"/>
  <c r="A2153" i="5"/>
  <c r="L2152" i="5"/>
  <c r="M2152" i="5" s="1"/>
  <c r="H2152" i="5"/>
  <c r="G2152" i="5"/>
  <c r="F2152" i="5"/>
  <c r="E2152" i="5"/>
  <c r="C2152" i="5"/>
  <c r="B2152" i="5"/>
  <c r="A2152" i="5"/>
  <c r="L2151" i="5"/>
  <c r="M2151" i="5" s="1"/>
  <c r="H2151" i="5"/>
  <c r="G2151" i="5"/>
  <c r="F2151" i="5"/>
  <c r="E2151" i="5"/>
  <c r="C2151" i="5"/>
  <c r="B2151" i="5"/>
  <c r="A2151" i="5"/>
  <c r="L2150" i="5"/>
  <c r="M2150" i="5" s="1"/>
  <c r="H2150" i="5"/>
  <c r="G2150" i="5"/>
  <c r="F2150" i="5"/>
  <c r="E2150" i="5"/>
  <c r="C2150" i="5"/>
  <c r="B2150" i="5"/>
  <c r="A2150" i="5"/>
  <c r="L2149" i="5"/>
  <c r="M2149" i="5" s="1"/>
  <c r="H2149" i="5"/>
  <c r="G2149" i="5"/>
  <c r="F2149" i="5"/>
  <c r="E2149" i="5"/>
  <c r="C2149" i="5"/>
  <c r="B2149" i="5"/>
  <c r="A2149" i="5"/>
  <c r="L2148" i="5"/>
  <c r="M2148" i="5" s="1"/>
  <c r="H2148" i="5"/>
  <c r="G2148" i="5"/>
  <c r="F2148" i="5"/>
  <c r="E2148" i="5"/>
  <c r="C2148" i="5"/>
  <c r="B2148" i="5"/>
  <c r="A2148" i="5"/>
  <c r="L2147" i="5"/>
  <c r="M2147" i="5" s="1"/>
  <c r="H2147" i="5"/>
  <c r="G2147" i="5"/>
  <c r="F2147" i="5"/>
  <c r="E2147" i="5"/>
  <c r="C2147" i="5"/>
  <c r="B2147" i="5"/>
  <c r="A2147" i="5"/>
  <c r="L2146" i="5"/>
  <c r="M2146" i="5" s="1"/>
  <c r="H2146" i="5"/>
  <c r="G2146" i="5"/>
  <c r="F2146" i="5"/>
  <c r="E2146" i="5"/>
  <c r="C2146" i="5"/>
  <c r="B2146" i="5"/>
  <c r="A2146" i="5"/>
  <c r="L2145" i="5"/>
  <c r="M2145" i="5" s="1"/>
  <c r="H2145" i="5"/>
  <c r="G2145" i="5"/>
  <c r="F2145" i="5"/>
  <c r="E2145" i="5"/>
  <c r="C2145" i="5"/>
  <c r="B2145" i="5"/>
  <c r="A2145" i="5"/>
  <c r="L2144" i="5"/>
  <c r="M2144" i="5" s="1"/>
  <c r="H2144" i="5"/>
  <c r="G2144" i="5"/>
  <c r="F2144" i="5"/>
  <c r="E2144" i="5"/>
  <c r="C2144" i="5"/>
  <c r="B2144" i="5"/>
  <c r="A2144" i="5"/>
  <c r="L2143" i="5"/>
  <c r="M2143" i="5" s="1"/>
  <c r="H2143" i="5"/>
  <c r="G2143" i="5"/>
  <c r="F2143" i="5"/>
  <c r="E2143" i="5"/>
  <c r="C2143" i="5"/>
  <c r="B2143" i="5"/>
  <c r="A2143" i="5"/>
  <c r="L2142" i="5"/>
  <c r="M2142" i="5" s="1"/>
  <c r="H2142" i="5"/>
  <c r="G2142" i="5"/>
  <c r="F2142" i="5"/>
  <c r="E2142" i="5"/>
  <c r="C2142" i="5"/>
  <c r="B2142" i="5"/>
  <c r="A2142" i="5"/>
  <c r="L2141" i="5"/>
  <c r="M2141" i="5" s="1"/>
  <c r="H2141" i="5"/>
  <c r="G2141" i="5"/>
  <c r="F2141" i="5"/>
  <c r="E2141" i="5"/>
  <c r="C2141" i="5"/>
  <c r="B2141" i="5"/>
  <c r="A2141" i="5"/>
  <c r="L2140" i="5"/>
  <c r="M2140" i="5" s="1"/>
  <c r="H2140" i="5"/>
  <c r="G2140" i="5"/>
  <c r="F2140" i="5"/>
  <c r="E2140" i="5"/>
  <c r="C2140" i="5"/>
  <c r="B2140" i="5"/>
  <c r="A2140" i="5"/>
  <c r="L2139" i="5"/>
  <c r="M2139" i="5" s="1"/>
  <c r="H2139" i="5"/>
  <c r="G2139" i="5"/>
  <c r="F2139" i="5"/>
  <c r="E2139" i="5"/>
  <c r="C2139" i="5"/>
  <c r="B2139" i="5"/>
  <c r="A2139" i="5"/>
  <c r="L2138" i="5"/>
  <c r="M2138" i="5" s="1"/>
  <c r="H2138" i="5"/>
  <c r="G2138" i="5"/>
  <c r="F2138" i="5"/>
  <c r="E2138" i="5"/>
  <c r="C2138" i="5"/>
  <c r="B2138" i="5"/>
  <c r="A2138" i="5"/>
  <c r="L2137" i="5"/>
  <c r="M2137" i="5" s="1"/>
  <c r="H2137" i="5"/>
  <c r="G2137" i="5"/>
  <c r="F2137" i="5"/>
  <c r="E2137" i="5"/>
  <c r="C2137" i="5"/>
  <c r="B2137" i="5"/>
  <c r="A2137" i="5"/>
  <c r="L2136" i="5"/>
  <c r="M2136" i="5" s="1"/>
  <c r="H2136" i="5"/>
  <c r="G2136" i="5"/>
  <c r="F2136" i="5"/>
  <c r="E2136" i="5"/>
  <c r="C2136" i="5"/>
  <c r="B2136" i="5"/>
  <c r="A2136" i="5"/>
  <c r="L2135" i="5"/>
  <c r="M2135" i="5" s="1"/>
  <c r="H2135" i="5"/>
  <c r="G2135" i="5"/>
  <c r="F2135" i="5"/>
  <c r="E2135" i="5"/>
  <c r="C2135" i="5"/>
  <c r="B2135" i="5"/>
  <c r="A2135" i="5"/>
  <c r="L2134" i="5"/>
  <c r="M2134" i="5" s="1"/>
  <c r="H2134" i="5"/>
  <c r="G2134" i="5"/>
  <c r="F2134" i="5"/>
  <c r="E2134" i="5"/>
  <c r="C2134" i="5"/>
  <c r="B2134" i="5"/>
  <c r="A2134" i="5"/>
  <c r="L2133" i="5"/>
  <c r="M2133" i="5" s="1"/>
  <c r="H2133" i="5"/>
  <c r="G2133" i="5"/>
  <c r="F2133" i="5"/>
  <c r="E2133" i="5"/>
  <c r="C2133" i="5"/>
  <c r="B2133" i="5"/>
  <c r="A2133" i="5"/>
  <c r="L2132" i="5"/>
  <c r="M2132" i="5" s="1"/>
  <c r="H2132" i="5"/>
  <c r="G2132" i="5"/>
  <c r="F2132" i="5"/>
  <c r="E2132" i="5"/>
  <c r="C2132" i="5"/>
  <c r="B2132" i="5"/>
  <c r="A2132" i="5"/>
  <c r="L2131" i="5"/>
  <c r="M2131" i="5" s="1"/>
  <c r="H2131" i="5"/>
  <c r="G2131" i="5"/>
  <c r="F2131" i="5"/>
  <c r="E2131" i="5"/>
  <c r="C2131" i="5"/>
  <c r="B2131" i="5"/>
  <c r="A2131" i="5"/>
  <c r="L2130" i="5"/>
  <c r="M2130" i="5" s="1"/>
  <c r="H2130" i="5"/>
  <c r="G2130" i="5"/>
  <c r="F2130" i="5"/>
  <c r="E2130" i="5"/>
  <c r="C2130" i="5"/>
  <c r="B2130" i="5"/>
  <c r="A2130" i="5"/>
  <c r="L2129" i="5"/>
  <c r="M2129" i="5" s="1"/>
  <c r="H2129" i="5"/>
  <c r="G2129" i="5"/>
  <c r="F2129" i="5"/>
  <c r="E2129" i="5"/>
  <c r="C2129" i="5"/>
  <c r="B2129" i="5"/>
  <c r="A2129" i="5"/>
  <c r="L2128" i="5"/>
  <c r="M2128" i="5" s="1"/>
  <c r="H2128" i="5"/>
  <c r="G2128" i="5"/>
  <c r="F2128" i="5"/>
  <c r="E2128" i="5"/>
  <c r="C2128" i="5"/>
  <c r="B2128" i="5"/>
  <c r="A2128" i="5"/>
  <c r="L2127" i="5"/>
  <c r="M2127" i="5" s="1"/>
  <c r="H2127" i="5"/>
  <c r="G2127" i="5"/>
  <c r="F2127" i="5"/>
  <c r="E2127" i="5"/>
  <c r="C2127" i="5"/>
  <c r="B2127" i="5"/>
  <c r="A2127" i="5"/>
  <c r="L2126" i="5"/>
  <c r="M2126" i="5" s="1"/>
  <c r="H2126" i="5"/>
  <c r="G2126" i="5"/>
  <c r="F2126" i="5"/>
  <c r="E2126" i="5"/>
  <c r="C2126" i="5"/>
  <c r="B2126" i="5"/>
  <c r="A2126" i="5"/>
  <c r="L2125" i="5"/>
  <c r="M2125" i="5" s="1"/>
  <c r="H2125" i="5"/>
  <c r="G2125" i="5"/>
  <c r="F2125" i="5"/>
  <c r="E2125" i="5"/>
  <c r="C2125" i="5"/>
  <c r="B2125" i="5"/>
  <c r="A2125" i="5"/>
  <c r="L2124" i="5"/>
  <c r="M2124" i="5" s="1"/>
  <c r="H2124" i="5"/>
  <c r="G2124" i="5"/>
  <c r="F2124" i="5"/>
  <c r="E2124" i="5"/>
  <c r="C2124" i="5"/>
  <c r="B2124" i="5"/>
  <c r="A2124" i="5"/>
  <c r="L2123" i="5"/>
  <c r="M2123" i="5" s="1"/>
  <c r="H2123" i="5"/>
  <c r="G2123" i="5"/>
  <c r="F2123" i="5"/>
  <c r="E2123" i="5"/>
  <c r="C2123" i="5"/>
  <c r="B2123" i="5"/>
  <c r="A2123" i="5"/>
  <c r="L2122" i="5"/>
  <c r="M2122" i="5" s="1"/>
  <c r="H2122" i="5"/>
  <c r="G2122" i="5"/>
  <c r="F2122" i="5"/>
  <c r="E2122" i="5"/>
  <c r="C2122" i="5"/>
  <c r="B2122" i="5"/>
  <c r="A2122" i="5"/>
  <c r="L2121" i="5"/>
  <c r="M2121" i="5" s="1"/>
  <c r="H2121" i="5"/>
  <c r="G2121" i="5"/>
  <c r="F2121" i="5"/>
  <c r="E2121" i="5"/>
  <c r="C2121" i="5"/>
  <c r="B2121" i="5"/>
  <c r="A2121" i="5"/>
  <c r="L2120" i="5"/>
  <c r="M2120" i="5" s="1"/>
  <c r="H2120" i="5"/>
  <c r="G2120" i="5"/>
  <c r="F2120" i="5"/>
  <c r="E2120" i="5"/>
  <c r="C2120" i="5"/>
  <c r="B2120" i="5"/>
  <c r="A2120" i="5"/>
  <c r="L2119" i="5"/>
  <c r="M2119" i="5" s="1"/>
  <c r="H2119" i="5"/>
  <c r="G2119" i="5"/>
  <c r="F2119" i="5"/>
  <c r="E2119" i="5"/>
  <c r="C2119" i="5"/>
  <c r="B2119" i="5"/>
  <c r="A2119" i="5"/>
  <c r="L2118" i="5"/>
  <c r="M2118" i="5" s="1"/>
  <c r="H2118" i="5"/>
  <c r="G2118" i="5"/>
  <c r="F2118" i="5"/>
  <c r="E2118" i="5"/>
  <c r="C2118" i="5"/>
  <c r="B2118" i="5"/>
  <c r="A2118" i="5"/>
  <c r="L2117" i="5"/>
  <c r="M2117" i="5" s="1"/>
  <c r="H2117" i="5"/>
  <c r="G2117" i="5"/>
  <c r="F2117" i="5"/>
  <c r="E2117" i="5"/>
  <c r="C2117" i="5"/>
  <c r="B2117" i="5"/>
  <c r="A2117" i="5"/>
  <c r="L2116" i="5"/>
  <c r="M2116" i="5" s="1"/>
  <c r="H2116" i="5"/>
  <c r="G2116" i="5"/>
  <c r="F2116" i="5"/>
  <c r="E2116" i="5"/>
  <c r="C2116" i="5"/>
  <c r="B2116" i="5"/>
  <c r="A2116" i="5"/>
  <c r="L2115" i="5"/>
  <c r="M2115" i="5" s="1"/>
  <c r="H2115" i="5"/>
  <c r="G2115" i="5"/>
  <c r="F2115" i="5"/>
  <c r="E2115" i="5"/>
  <c r="C2115" i="5"/>
  <c r="B2115" i="5"/>
  <c r="A2115" i="5"/>
  <c r="L2114" i="5"/>
  <c r="M2114" i="5" s="1"/>
  <c r="H2114" i="5"/>
  <c r="G2114" i="5"/>
  <c r="F2114" i="5"/>
  <c r="E2114" i="5"/>
  <c r="C2114" i="5"/>
  <c r="B2114" i="5"/>
  <c r="A2114" i="5"/>
  <c r="L2113" i="5"/>
  <c r="M2113" i="5" s="1"/>
  <c r="H2113" i="5"/>
  <c r="G2113" i="5"/>
  <c r="F2113" i="5"/>
  <c r="E2113" i="5"/>
  <c r="C2113" i="5"/>
  <c r="B2113" i="5"/>
  <c r="A2113" i="5"/>
  <c r="L2112" i="5"/>
  <c r="M2112" i="5" s="1"/>
  <c r="H2112" i="5"/>
  <c r="G2112" i="5"/>
  <c r="F2112" i="5"/>
  <c r="E2112" i="5"/>
  <c r="C2112" i="5"/>
  <c r="B2112" i="5"/>
  <c r="A2112" i="5"/>
  <c r="L2111" i="5"/>
  <c r="M2111" i="5" s="1"/>
  <c r="H2111" i="5"/>
  <c r="G2111" i="5"/>
  <c r="F2111" i="5"/>
  <c r="E2111" i="5"/>
  <c r="C2111" i="5"/>
  <c r="B2111" i="5"/>
  <c r="A2111" i="5"/>
  <c r="L2110" i="5"/>
  <c r="M2110" i="5" s="1"/>
  <c r="H2110" i="5"/>
  <c r="G2110" i="5"/>
  <c r="F2110" i="5"/>
  <c r="E2110" i="5"/>
  <c r="C2110" i="5"/>
  <c r="B2110" i="5"/>
  <c r="A2110" i="5"/>
  <c r="L2109" i="5"/>
  <c r="M2109" i="5" s="1"/>
  <c r="H2109" i="5"/>
  <c r="G2109" i="5"/>
  <c r="F2109" i="5"/>
  <c r="E2109" i="5"/>
  <c r="C2109" i="5"/>
  <c r="B2109" i="5"/>
  <c r="A2109" i="5"/>
  <c r="L2108" i="5"/>
  <c r="M2108" i="5" s="1"/>
  <c r="H2108" i="5"/>
  <c r="G2108" i="5"/>
  <c r="F2108" i="5"/>
  <c r="E2108" i="5"/>
  <c r="C2108" i="5"/>
  <c r="B2108" i="5"/>
  <c r="A2108" i="5"/>
  <c r="L2107" i="5"/>
  <c r="M2107" i="5" s="1"/>
  <c r="H2107" i="5"/>
  <c r="G2107" i="5"/>
  <c r="F2107" i="5"/>
  <c r="E2107" i="5"/>
  <c r="C2107" i="5"/>
  <c r="B2107" i="5"/>
  <c r="A2107" i="5"/>
  <c r="L2106" i="5"/>
  <c r="M2106" i="5" s="1"/>
  <c r="H2106" i="5"/>
  <c r="G2106" i="5"/>
  <c r="F2106" i="5"/>
  <c r="E2106" i="5"/>
  <c r="C2106" i="5"/>
  <c r="B2106" i="5"/>
  <c r="A2106" i="5"/>
  <c r="L2105" i="5"/>
  <c r="M2105" i="5" s="1"/>
  <c r="H2105" i="5"/>
  <c r="G2105" i="5"/>
  <c r="F2105" i="5"/>
  <c r="E2105" i="5"/>
  <c r="C2105" i="5"/>
  <c r="B2105" i="5"/>
  <c r="A2105" i="5"/>
  <c r="L2104" i="5"/>
  <c r="M2104" i="5" s="1"/>
  <c r="H2104" i="5"/>
  <c r="G2104" i="5"/>
  <c r="F2104" i="5"/>
  <c r="E2104" i="5"/>
  <c r="C2104" i="5"/>
  <c r="B2104" i="5"/>
  <c r="A2104" i="5"/>
  <c r="L2103" i="5"/>
  <c r="M2103" i="5" s="1"/>
  <c r="H2103" i="5"/>
  <c r="G2103" i="5"/>
  <c r="F2103" i="5"/>
  <c r="E2103" i="5"/>
  <c r="C2103" i="5"/>
  <c r="B2103" i="5"/>
  <c r="A2103" i="5"/>
  <c r="L2102" i="5"/>
  <c r="M2102" i="5" s="1"/>
  <c r="H2102" i="5"/>
  <c r="G2102" i="5"/>
  <c r="F2102" i="5"/>
  <c r="E2102" i="5"/>
  <c r="C2102" i="5"/>
  <c r="B2102" i="5"/>
  <c r="A2102" i="5"/>
  <c r="L2101" i="5"/>
  <c r="M2101" i="5" s="1"/>
  <c r="H2101" i="5"/>
  <c r="G2101" i="5"/>
  <c r="F2101" i="5"/>
  <c r="E2101" i="5"/>
  <c r="C2101" i="5"/>
  <c r="B2101" i="5"/>
  <c r="A2101" i="5"/>
  <c r="L2100" i="5"/>
  <c r="M2100" i="5" s="1"/>
  <c r="H2100" i="5"/>
  <c r="G2100" i="5"/>
  <c r="F2100" i="5"/>
  <c r="E2100" i="5"/>
  <c r="C2100" i="5"/>
  <c r="B2100" i="5"/>
  <c r="A2100" i="5"/>
  <c r="L2099" i="5"/>
  <c r="M2099" i="5" s="1"/>
  <c r="H2099" i="5"/>
  <c r="G2099" i="5"/>
  <c r="F2099" i="5"/>
  <c r="E2099" i="5"/>
  <c r="C2099" i="5"/>
  <c r="B2099" i="5"/>
  <c r="A2099" i="5"/>
  <c r="L2098" i="5"/>
  <c r="M2098" i="5" s="1"/>
  <c r="H2098" i="5"/>
  <c r="G2098" i="5"/>
  <c r="F2098" i="5"/>
  <c r="E2098" i="5"/>
  <c r="C2098" i="5"/>
  <c r="B2098" i="5"/>
  <c r="A2098" i="5"/>
  <c r="L2097" i="5"/>
  <c r="M2097" i="5" s="1"/>
  <c r="H2097" i="5"/>
  <c r="G2097" i="5"/>
  <c r="F2097" i="5"/>
  <c r="E2097" i="5"/>
  <c r="C2097" i="5"/>
  <c r="B2097" i="5"/>
  <c r="A2097" i="5"/>
  <c r="L2096" i="5"/>
  <c r="M2096" i="5" s="1"/>
  <c r="H2096" i="5"/>
  <c r="G2096" i="5"/>
  <c r="F2096" i="5"/>
  <c r="E2096" i="5"/>
  <c r="C2096" i="5"/>
  <c r="B2096" i="5"/>
  <c r="A2096" i="5"/>
  <c r="L2095" i="5"/>
  <c r="M2095" i="5" s="1"/>
  <c r="H2095" i="5"/>
  <c r="G2095" i="5"/>
  <c r="F2095" i="5"/>
  <c r="E2095" i="5"/>
  <c r="C2095" i="5"/>
  <c r="B2095" i="5"/>
  <c r="A2095" i="5"/>
  <c r="L2094" i="5"/>
  <c r="M2094" i="5" s="1"/>
  <c r="H2094" i="5"/>
  <c r="G2094" i="5"/>
  <c r="F2094" i="5"/>
  <c r="E2094" i="5"/>
  <c r="C2094" i="5"/>
  <c r="B2094" i="5"/>
  <c r="A2094" i="5"/>
  <c r="L2093" i="5"/>
  <c r="M2093" i="5" s="1"/>
  <c r="H2093" i="5"/>
  <c r="G2093" i="5"/>
  <c r="F2093" i="5"/>
  <c r="E2093" i="5"/>
  <c r="C2093" i="5"/>
  <c r="B2093" i="5"/>
  <c r="A2093" i="5"/>
  <c r="L2092" i="5"/>
  <c r="M2092" i="5" s="1"/>
  <c r="H2092" i="5"/>
  <c r="G2092" i="5"/>
  <c r="F2092" i="5"/>
  <c r="E2092" i="5"/>
  <c r="C2092" i="5"/>
  <c r="B2092" i="5"/>
  <c r="A2092" i="5"/>
  <c r="L2091" i="5"/>
  <c r="M2091" i="5" s="1"/>
  <c r="H2091" i="5"/>
  <c r="G2091" i="5"/>
  <c r="F2091" i="5"/>
  <c r="E2091" i="5"/>
  <c r="C2091" i="5"/>
  <c r="B2091" i="5"/>
  <c r="A2091" i="5"/>
  <c r="L2090" i="5"/>
  <c r="M2090" i="5" s="1"/>
  <c r="H2090" i="5"/>
  <c r="G2090" i="5"/>
  <c r="F2090" i="5"/>
  <c r="E2090" i="5"/>
  <c r="C2090" i="5"/>
  <c r="B2090" i="5"/>
  <c r="A2090" i="5"/>
  <c r="L2089" i="5"/>
  <c r="M2089" i="5" s="1"/>
  <c r="H2089" i="5"/>
  <c r="G2089" i="5"/>
  <c r="F2089" i="5"/>
  <c r="E2089" i="5"/>
  <c r="C2089" i="5"/>
  <c r="B2089" i="5"/>
  <c r="A2089" i="5"/>
  <c r="L2088" i="5"/>
  <c r="M2088" i="5" s="1"/>
  <c r="H2088" i="5"/>
  <c r="G2088" i="5"/>
  <c r="F2088" i="5"/>
  <c r="E2088" i="5"/>
  <c r="C2088" i="5"/>
  <c r="B2088" i="5"/>
  <c r="A2088" i="5"/>
  <c r="L2087" i="5"/>
  <c r="M2087" i="5" s="1"/>
  <c r="H2087" i="5"/>
  <c r="G2087" i="5"/>
  <c r="F2087" i="5"/>
  <c r="E2087" i="5"/>
  <c r="C2087" i="5"/>
  <c r="B2087" i="5"/>
  <c r="A2087" i="5"/>
  <c r="L2086" i="5"/>
  <c r="M2086" i="5" s="1"/>
  <c r="H2086" i="5"/>
  <c r="G2086" i="5"/>
  <c r="F2086" i="5"/>
  <c r="E2086" i="5"/>
  <c r="C2086" i="5"/>
  <c r="B2086" i="5"/>
  <c r="A2086" i="5"/>
  <c r="L2085" i="5"/>
  <c r="M2085" i="5" s="1"/>
  <c r="H2085" i="5"/>
  <c r="G2085" i="5"/>
  <c r="F2085" i="5"/>
  <c r="E2085" i="5"/>
  <c r="C2085" i="5"/>
  <c r="B2085" i="5"/>
  <c r="A2085" i="5"/>
  <c r="L2084" i="5"/>
  <c r="M2084" i="5" s="1"/>
  <c r="H2084" i="5"/>
  <c r="G2084" i="5"/>
  <c r="F2084" i="5"/>
  <c r="E2084" i="5"/>
  <c r="C2084" i="5"/>
  <c r="B2084" i="5"/>
  <c r="A2084" i="5"/>
  <c r="L2083" i="5"/>
  <c r="M2083" i="5" s="1"/>
  <c r="H2083" i="5"/>
  <c r="G2083" i="5"/>
  <c r="F2083" i="5"/>
  <c r="E2083" i="5"/>
  <c r="C2083" i="5"/>
  <c r="B2083" i="5"/>
  <c r="A2083" i="5"/>
  <c r="L2082" i="5"/>
  <c r="M2082" i="5" s="1"/>
  <c r="H2082" i="5"/>
  <c r="G2082" i="5"/>
  <c r="F2082" i="5"/>
  <c r="E2082" i="5"/>
  <c r="C2082" i="5"/>
  <c r="B2082" i="5"/>
  <c r="A2082" i="5"/>
  <c r="L2081" i="5"/>
  <c r="M2081" i="5" s="1"/>
  <c r="H2081" i="5"/>
  <c r="G2081" i="5"/>
  <c r="F2081" i="5"/>
  <c r="E2081" i="5"/>
  <c r="C2081" i="5"/>
  <c r="B2081" i="5"/>
  <c r="A2081" i="5"/>
  <c r="L2080" i="5"/>
  <c r="M2080" i="5" s="1"/>
  <c r="H2080" i="5"/>
  <c r="G2080" i="5"/>
  <c r="F2080" i="5"/>
  <c r="E2080" i="5"/>
  <c r="C2080" i="5"/>
  <c r="B2080" i="5"/>
  <c r="A2080" i="5"/>
  <c r="L2079" i="5"/>
  <c r="M2079" i="5" s="1"/>
  <c r="H2079" i="5"/>
  <c r="G2079" i="5"/>
  <c r="F2079" i="5"/>
  <c r="E2079" i="5"/>
  <c r="C2079" i="5"/>
  <c r="B2079" i="5"/>
  <c r="A2079" i="5"/>
  <c r="L2078" i="5"/>
  <c r="M2078" i="5" s="1"/>
  <c r="H2078" i="5"/>
  <c r="G2078" i="5"/>
  <c r="F2078" i="5"/>
  <c r="E2078" i="5"/>
  <c r="C2078" i="5"/>
  <c r="B2078" i="5"/>
  <c r="A2078" i="5"/>
  <c r="L2077" i="5"/>
  <c r="M2077" i="5" s="1"/>
  <c r="H2077" i="5"/>
  <c r="G2077" i="5"/>
  <c r="F2077" i="5"/>
  <c r="E2077" i="5"/>
  <c r="C2077" i="5"/>
  <c r="B2077" i="5"/>
  <c r="A2077" i="5"/>
  <c r="L2076" i="5"/>
  <c r="M2076" i="5" s="1"/>
  <c r="H2076" i="5"/>
  <c r="G2076" i="5"/>
  <c r="F2076" i="5"/>
  <c r="E2076" i="5"/>
  <c r="C2076" i="5"/>
  <c r="B2076" i="5"/>
  <c r="A2076" i="5"/>
  <c r="L2075" i="5"/>
  <c r="M2075" i="5" s="1"/>
  <c r="H2075" i="5"/>
  <c r="G2075" i="5"/>
  <c r="F2075" i="5"/>
  <c r="E2075" i="5"/>
  <c r="C2075" i="5"/>
  <c r="B2075" i="5"/>
  <c r="A2075" i="5"/>
  <c r="L2074" i="5"/>
  <c r="M2074" i="5" s="1"/>
  <c r="H2074" i="5"/>
  <c r="G2074" i="5"/>
  <c r="F2074" i="5"/>
  <c r="E2074" i="5"/>
  <c r="C2074" i="5"/>
  <c r="B2074" i="5"/>
  <c r="A2074" i="5"/>
  <c r="L2073" i="5"/>
  <c r="M2073" i="5" s="1"/>
  <c r="H2073" i="5"/>
  <c r="G2073" i="5"/>
  <c r="F2073" i="5"/>
  <c r="E2073" i="5"/>
  <c r="C2073" i="5"/>
  <c r="B2073" i="5"/>
  <c r="A2073" i="5"/>
  <c r="L2072" i="5"/>
  <c r="M2072" i="5" s="1"/>
  <c r="H2072" i="5"/>
  <c r="G2072" i="5"/>
  <c r="F2072" i="5"/>
  <c r="E2072" i="5"/>
  <c r="C2072" i="5"/>
  <c r="B2072" i="5"/>
  <c r="A2072" i="5"/>
  <c r="L2071" i="5"/>
  <c r="M2071" i="5" s="1"/>
  <c r="H2071" i="5"/>
  <c r="G2071" i="5"/>
  <c r="F2071" i="5"/>
  <c r="E2071" i="5"/>
  <c r="C2071" i="5"/>
  <c r="B2071" i="5"/>
  <c r="A2071" i="5"/>
  <c r="L2070" i="5"/>
  <c r="M2070" i="5" s="1"/>
  <c r="H2070" i="5"/>
  <c r="G2070" i="5"/>
  <c r="F2070" i="5"/>
  <c r="E2070" i="5"/>
  <c r="C2070" i="5"/>
  <c r="B2070" i="5"/>
  <c r="A2070" i="5"/>
  <c r="L2069" i="5"/>
  <c r="M2069" i="5" s="1"/>
  <c r="H2069" i="5"/>
  <c r="G2069" i="5"/>
  <c r="F2069" i="5"/>
  <c r="E2069" i="5"/>
  <c r="C2069" i="5"/>
  <c r="B2069" i="5"/>
  <c r="A2069" i="5"/>
  <c r="L2068" i="5"/>
  <c r="M2068" i="5" s="1"/>
  <c r="H2068" i="5"/>
  <c r="G2068" i="5"/>
  <c r="F2068" i="5"/>
  <c r="E2068" i="5"/>
  <c r="C2068" i="5"/>
  <c r="B2068" i="5"/>
  <c r="A2068" i="5"/>
  <c r="L2067" i="5"/>
  <c r="M2067" i="5" s="1"/>
  <c r="H2067" i="5"/>
  <c r="G2067" i="5"/>
  <c r="F2067" i="5"/>
  <c r="E2067" i="5"/>
  <c r="C2067" i="5"/>
  <c r="B2067" i="5"/>
  <c r="A2067" i="5"/>
  <c r="L2066" i="5"/>
  <c r="M2066" i="5" s="1"/>
  <c r="H2066" i="5"/>
  <c r="G2066" i="5"/>
  <c r="F2066" i="5"/>
  <c r="E2066" i="5"/>
  <c r="C2066" i="5"/>
  <c r="B2066" i="5"/>
  <c r="A2066" i="5"/>
  <c r="L2065" i="5"/>
  <c r="M2065" i="5" s="1"/>
  <c r="H2065" i="5"/>
  <c r="G2065" i="5"/>
  <c r="F2065" i="5"/>
  <c r="E2065" i="5"/>
  <c r="C2065" i="5"/>
  <c r="B2065" i="5"/>
  <c r="A2065" i="5"/>
  <c r="L2064" i="5"/>
  <c r="M2064" i="5" s="1"/>
  <c r="H2064" i="5"/>
  <c r="G2064" i="5"/>
  <c r="F2064" i="5"/>
  <c r="E2064" i="5"/>
  <c r="C2064" i="5"/>
  <c r="B2064" i="5"/>
  <c r="A2064" i="5"/>
  <c r="L2063" i="5"/>
  <c r="M2063" i="5" s="1"/>
  <c r="H2063" i="5"/>
  <c r="G2063" i="5"/>
  <c r="F2063" i="5"/>
  <c r="E2063" i="5"/>
  <c r="C2063" i="5"/>
  <c r="B2063" i="5"/>
  <c r="A2063" i="5"/>
  <c r="L2062" i="5"/>
  <c r="M2062" i="5" s="1"/>
  <c r="H2062" i="5"/>
  <c r="G2062" i="5"/>
  <c r="F2062" i="5"/>
  <c r="E2062" i="5"/>
  <c r="C2062" i="5"/>
  <c r="B2062" i="5"/>
  <c r="A2062" i="5"/>
  <c r="L2061" i="5"/>
  <c r="M2061" i="5" s="1"/>
  <c r="H2061" i="5"/>
  <c r="G2061" i="5"/>
  <c r="F2061" i="5"/>
  <c r="E2061" i="5"/>
  <c r="C2061" i="5"/>
  <c r="B2061" i="5"/>
  <c r="A2061" i="5"/>
  <c r="L2060" i="5"/>
  <c r="M2060" i="5" s="1"/>
  <c r="H2060" i="5"/>
  <c r="G2060" i="5"/>
  <c r="F2060" i="5"/>
  <c r="E2060" i="5"/>
  <c r="C2060" i="5"/>
  <c r="B2060" i="5"/>
  <c r="A2060" i="5"/>
  <c r="L2059" i="5"/>
  <c r="M2059" i="5" s="1"/>
  <c r="H2059" i="5"/>
  <c r="G2059" i="5"/>
  <c r="F2059" i="5"/>
  <c r="E2059" i="5"/>
  <c r="C2059" i="5"/>
  <c r="B2059" i="5"/>
  <c r="A2059" i="5"/>
  <c r="L2058" i="5"/>
  <c r="M2058" i="5" s="1"/>
  <c r="H2058" i="5"/>
  <c r="G2058" i="5"/>
  <c r="F2058" i="5"/>
  <c r="E2058" i="5"/>
  <c r="C2058" i="5"/>
  <c r="B2058" i="5"/>
  <c r="A2058" i="5"/>
  <c r="L2057" i="5"/>
  <c r="M2057" i="5" s="1"/>
  <c r="H2057" i="5"/>
  <c r="G2057" i="5"/>
  <c r="F2057" i="5"/>
  <c r="E2057" i="5"/>
  <c r="C2057" i="5"/>
  <c r="B2057" i="5"/>
  <c r="A2057" i="5"/>
  <c r="L2056" i="5"/>
  <c r="M2056" i="5" s="1"/>
  <c r="H2056" i="5"/>
  <c r="G2056" i="5"/>
  <c r="F2056" i="5"/>
  <c r="E2056" i="5"/>
  <c r="C2056" i="5"/>
  <c r="B2056" i="5"/>
  <c r="A2056" i="5"/>
  <c r="L2055" i="5"/>
  <c r="M2055" i="5" s="1"/>
  <c r="H2055" i="5"/>
  <c r="G2055" i="5"/>
  <c r="F2055" i="5"/>
  <c r="E2055" i="5"/>
  <c r="C2055" i="5"/>
  <c r="B2055" i="5"/>
  <c r="A2055" i="5"/>
  <c r="L2054" i="5"/>
  <c r="M2054" i="5" s="1"/>
  <c r="H2054" i="5"/>
  <c r="G2054" i="5"/>
  <c r="F2054" i="5"/>
  <c r="E2054" i="5"/>
  <c r="C2054" i="5"/>
  <c r="B2054" i="5"/>
  <c r="A2054" i="5"/>
  <c r="L2053" i="5"/>
  <c r="M2053" i="5" s="1"/>
  <c r="H2053" i="5"/>
  <c r="G2053" i="5"/>
  <c r="F2053" i="5"/>
  <c r="E2053" i="5"/>
  <c r="C2053" i="5"/>
  <c r="B2053" i="5"/>
  <c r="A2053" i="5"/>
  <c r="L2052" i="5"/>
  <c r="M2052" i="5" s="1"/>
  <c r="H2052" i="5"/>
  <c r="G2052" i="5"/>
  <c r="F2052" i="5"/>
  <c r="E2052" i="5"/>
  <c r="C2052" i="5"/>
  <c r="B2052" i="5"/>
  <c r="A2052" i="5"/>
  <c r="L2051" i="5"/>
  <c r="M2051" i="5" s="1"/>
  <c r="H2051" i="5"/>
  <c r="G2051" i="5"/>
  <c r="F2051" i="5"/>
  <c r="E2051" i="5"/>
  <c r="C2051" i="5"/>
  <c r="B2051" i="5"/>
  <c r="A2051" i="5"/>
  <c r="L2050" i="5"/>
  <c r="M2050" i="5" s="1"/>
  <c r="H2050" i="5"/>
  <c r="G2050" i="5"/>
  <c r="F2050" i="5"/>
  <c r="E2050" i="5"/>
  <c r="C2050" i="5"/>
  <c r="B2050" i="5"/>
  <c r="A2050" i="5"/>
  <c r="L2049" i="5"/>
  <c r="M2049" i="5" s="1"/>
  <c r="H2049" i="5"/>
  <c r="G2049" i="5"/>
  <c r="F2049" i="5"/>
  <c r="E2049" i="5"/>
  <c r="C2049" i="5"/>
  <c r="B2049" i="5"/>
  <c r="A2049" i="5"/>
  <c r="L2048" i="5"/>
  <c r="M2048" i="5" s="1"/>
  <c r="H2048" i="5"/>
  <c r="G2048" i="5"/>
  <c r="F2048" i="5"/>
  <c r="E2048" i="5"/>
  <c r="C2048" i="5"/>
  <c r="B2048" i="5"/>
  <c r="A2048" i="5"/>
  <c r="L2047" i="5"/>
  <c r="M2047" i="5" s="1"/>
  <c r="H2047" i="5"/>
  <c r="G2047" i="5"/>
  <c r="F2047" i="5"/>
  <c r="E2047" i="5"/>
  <c r="C2047" i="5"/>
  <c r="B2047" i="5"/>
  <c r="A2047" i="5"/>
  <c r="L2046" i="5"/>
  <c r="M2046" i="5" s="1"/>
  <c r="H2046" i="5"/>
  <c r="G2046" i="5"/>
  <c r="F2046" i="5"/>
  <c r="E2046" i="5"/>
  <c r="C2046" i="5"/>
  <c r="B2046" i="5"/>
  <c r="A2046" i="5"/>
  <c r="L2045" i="5"/>
  <c r="M2045" i="5" s="1"/>
  <c r="H2045" i="5"/>
  <c r="G2045" i="5"/>
  <c r="F2045" i="5"/>
  <c r="E2045" i="5"/>
  <c r="C2045" i="5"/>
  <c r="B2045" i="5"/>
  <c r="A2045" i="5"/>
  <c r="L2044" i="5"/>
  <c r="M2044" i="5" s="1"/>
  <c r="H2044" i="5"/>
  <c r="G2044" i="5"/>
  <c r="F2044" i="5"/>
  <c r="E2044" i="5"/>
  <c r="C2044" i="5"/>
  <c r="B2044" i="5"/>
  <c r="A2044" i="5"/>
  <c r="L2043" i="5"/>
  <c r="M2043" i="5" s="1"/>
  <c r="H2043" i="5"/>
  <c r="G2043" i="5"/>
  <c r="F2043" i="5"/>
  <c r="E2043" i="5"/>
  <c r="C2043" i="5"/>
  <c r="B2043" i="5"/>
  <c r="A2043" i="5"/>
  <c r="L2042" i="5"/>
  <c r="M2042" i="5" s="1"/>
  <c r="H2042" i="5"/>
  <c r="G2042" i="5"/>
  <c r="F2042" i="5"/>
  <c r="E2042" i="5"/>
  <c r="C2042" i="5"/>
  <c r="B2042" i="5"/>
  <c r="A2042" i="5"/>
  <c r="L2041" i="5"/>
  <c r="M2041" i="5" s="1"/>
  <c r="H2041" i="5"/>
  <c r="G2041" i="5"/>
  <c r="F2041" i="5"/>
  <c r="E2041" i="5"/>
  <c r="C2041" i="5"/>
  <c r="B2041" i="5"/>
  <c r="A2041" i="5"/>
  <c r="L2040" i="5"/>
  <c r="M2040" i="5" s="1"/>
  <c r="H2040" i="5"/>
  <c r="G2040" i="5"/>
  <c r="F2040" i="5"/>
  <c r="E2040" i="5"/>
  <c r="C2040" i="5"/>
  <c r="B2040" i="5"/>
  <c r="A2040" i="5"/>
  <c r="L2039" i="5"/>
  <c r="M2039" i="5" s="1"/>
  <c r="H2039" i="5"/>
  <c r="G2039" i="5"/>
  <c r="F2039" i="5"/>
  <c r="E2039" i="5"/>
  <c r="C2039" i="5"/>
  <c r="B2039" i="5"/>
  <c r="A2039" i="5"/>
  <c r="L2038" i="5"/>
  <c r="M2038" i="5" s="1"/>
  <c r="H2038" i="5"/>
  <c r="G2038" i="5"/>
  <c r="F2038" i="5"/>
  <c r="E2038" i="5"/>
  <c r="C2038" i="5"/>
  <c r="B2038" i="5"/>
  <c r="A2038" i="5"/>
  <c r="L2037" i="5"/>
  <c r="M2037" i="5" s="1"/>
  <c r="H2037" i="5"/>
  <c r="G2037" i="5"/>
  <c r="F2037" i="5"/>
  <c r="E2037" i="5"/>
  <c r="C2037" i="5"/>
  <c r="B2037" i="5"/>
  <c r="A2037" i="5"/>
  <c r="L2036" i="5"/>
  <c r="M2036" i="5" s="1"/>
  <c r="H2036" i="5"/>
  <c r="G2036" i="5"/>
  <c r="F2036" i="5"/>
  <c r="E2036" i="5"/>
  <c r="C2036" i="5"/>
  <c r="B2036" i="5"/>
  <c r="A2036" i="5"/>
  <c r="L2035" i="5"/>
  <c r="M2035" i="5" s="1"/>
  <c r="H2035" i="5"/>
  <c r="G2035" i="5"/>
  <c r="F2035" i="5"/>
  <c r="E2035" i="5"/>
  <c r="C2035" i="5"/>
  <c r="B2035" i="5"/>
  <c r="A2035" i="5"/>
  <c r="L2034" i="5"/>
  <c r="M2034" i="5" s="1"/>
  <c r="H2034" i="5"/>
  <c r="G2034" i="5"/>
  <c r="F2034" i="5"/>
  <c r="E2034" i="5"/>
  <c r="C2034" i="5"/>
  <c r="B2034" i="5"/>
  <c r="A2034" i="5"/>
  <c r="L2033" i="5"/>
  <c r="M2033" i="5" s="1"/>
  <c r="H2033" i="5"/>
  <c r="G2033" i="5"/>
  <c r="F2033" i="5"/>
  <c r="E2033" i="5"/>
  <c r="C2033" i="5"/>
  <c r="B2033" i="5"/>
  <c r="A2033" i="5"/>
  <c r="L2032" i="5"/>
  <c r="M2032" i="5" s="1"/>
  <c r="H2032" i="5"/>
  <c r="G2032" i="5"/>
  <c r="F2032" i="5"/>
  <c r="E2032" i="5"/>
  <c r="C2032" i="5"/>
  <c r="B2032" i="5"/>
  <c r="A2032" i="5"/>
  <c r="L2031" i="5"/>
  <c r="M2031" i="5" s="1"/>
  <c r="H2031" i="5"/>
  <c r="G2031" i="5"/>
  <c r="F2031" i="5"/>
  <c r="E2031" i="5"/>
  <c r="C2031" i="5"/>
  <c r="B2031" i="5"/>
  <c r="A2031" i="5"/>
  <c r="L2030" i="5"/>
  <c r="M2030" i="5" s="1"/>
  <c r="H2030" i="5"/>
  <c r="G2030" i="5"/>
  <c r="F2030" i="5"/>
  <c r="E2030" i="5"/>
  <c r="C2030" i="5"/>
  <c r="B2030" i="5"/>
  <c r="A2030" i="5"/>
  <c r="L2029" i="5"/>
  <c r="M2029" i="5" s="1"/>
  <c r="H2029" i="5"/>
  <c r="G2029" i="5"/>
  <c r="F2029" i="5"/>
  <c r="E2029" i="5"/>
  <c r="C2029" i="5"/>
  <c r="B2029" i="5"/>
  <c r="A2029" i="5"/>
  <c r="L2028" i="5"/>
  <c r="M2028" i="5" s="1"/>
  <c r="H2028" i="5"/>
  <c r="G2028" i="5"/>
  <c r="F2028" i="5"/>
  <c r="E2028" i="5"/>
  <c r="C2028" i="5"/>
  <c r="B2028" i="5"/>
  <c r="A2028" i="5"/>
  <c r="L2027" i="5"/>
  <c r="M2027" i="5" s="1"/>
  <c r="H2027" i="5"/>
  <c r="G2027" i="5"/>
  <c r="F2027" i="5"/>
  <c r="E2027" i="5"/>
  <c r="C2027" i="5"/>
  <c r="B2027" i="5"/>
  <c r="A2027" i="5"/>
  <c r="L2026" i="5"/>
  <c r="M2026" i="5" s="1"/>
  <c r="H2026" i="5"/>
  <c r="G2026" i="5"/>
  <c r="F2026" i="5"/>
  <c r="E2026" i="5"/>
  <c r="C2026" i="5"/>
  <c r="B2026" i="5"/>
  <c r="A2026" i="5"/>
  <c r="L2025" i="5"/>
  <c r="M2025" i="5" s="1"/>
  <c r="H2025" i="5"/>
  <c r="G2025" i="5"/>
  <c r="F2025" i="5"/>
  <c r="E2025" i="5"/>
  <c r="C2025" i="5"/>
  <c r="B2025" i="5"/>
  <c r="A2025" i="5"/>
  <c r="L2024" i="5"/>
  <c r="M2024" i="5" s="1"/>
  <c r="H2024" i="5"/>
  <c r="G2024" i="5"/>
  <c r="F2024" i="5"/>
  <c r="E2024" i="5"/>
  <c r="C2024" i="5"/>
  <c r="B2024" i="5"/>
  <c r="A2024" i="5"/>
  <c r="L2023" i="5"/>
  <c r="M2023" i="5" s="1"/>
  <c r="H2023" i="5"/>
  <c r="G2023" i="5"/>
  <c r="F2023" i="5"/>
  <c r="E2023" i="5"/>
  <c r="C2023" i="5"/>
  <c r="B2023" i="5"/>
  <c r="A2023" i="5"/>
  <c r="L2022" i="5"/>
  <c r="M2022" i="5" s="1"/>
  <c r="H2022" i="5"/>
  <c r="G2022" i="5"/>
  <c r="F2022" i="5"/>
  <c r="E2022" i="5"/>
  <c r="C2022" i="5"/>
  <c r="B2022" i="5"/>
  <c r="A2022" i="5"/>
  <c r="L2021" i="5"/>
  <c r="M2021" i="5" s="1"/>
  <c r="H2021" i="5"/>
  <c r="G2021" i="5"/>
  <c r="F2021" i="5"/>
  <c r="E2021" i="5"/>
  <c r="C2021" i="5"/>
  <c r="B2021" i="5"/>
  <c r="A2021" i="5"/>
  <c r="L2020" i="5"/>
  <c r="M2020" i="5" s="1"/>
  <c r="H2020" i="5"/>
  <c r="G2020" i="5"/>
  <c r="F2020" i="5"/>
  <c r="E2020" i="5"/>
  <c r="C2020" i="5"/>
  <c r="B2020" i="5"/>
  <c r="A2020" i="5"/>
  <c r="L2019" i="5"/>
  <c r="M2019" i="5" s="1"/>
  <c r="H2019" i="5"/>
  <c r="G2019" i="5"/>
  <c r="F2019" i="5"/>
  <c r="E2019" i="5"/>
  <c r="C2019" i="5"/>
  <c r="B2019" i="5"/>
  <c r="A2019" i="5"/>
  <c r="L2018" i="5"/>
  <c r="M2018" i="5" s="1"/>
  <c r="H2018" i="5"/>
  <c r="G2018" i="5"/>
  <c r="F2018" i="5"/>
  <c r="E2018" i="5"/>
  <c r="C2018" i="5"/>
  <c r="B2018" i="5"/>
  <c r="A2018" i="5"/>
  <c r="L2017" i="5"/>
  <c r="M2017" i="5" s="1"/>
  <c r="H2017" i="5"/>
  <c r="G2017" i="5"/>
  <c r="F2017" i="5"/>
  <c r="E2017" i="5"/>
  <c r="C2017" i="5"/>
  <c r="B2017" i="5"/>
  <c r="A2017" i="5"/>
  <c r="L2016" i="5"/>
  <c r="M2016" i="5" s="1"/>
  <c r="H2016" i="5"/>
  <c r="G2016" i="5"/>
  <c r="F2016" i="5"/>
  <c r="E2016" i="5"/>
  <c r="C2016" i="5"/>
  <c r="B2016" i="5"/>
  <c r="A2016" i="5"/>
  <c r="L2015" i="5"/>
  <c r="M2015" i="5" s="1"/>
  <c r="H2015" i="5"/>
  <c r="G2015" i="5"/>
  <c r="F2015" i="5"/>
  <c r="E2015" i="5"/>
  <c r="C2015" i="5"/>
  <c r="B2015" i="5"/>
  <c r="A2015" i="5"/>
  <c r="L2014" i="5"/>
  <c r="M2014" i="5" s="1"/>
  <c r="H2014" i="5"/>
  <c r="G2014" i="5"/>
  <c r="F2014" i="5"/>
  <c r="E2014" i="5"/>
  <c r="C2014" i="5"/>
  <c r="B2014" i="5"/>
  <c r="A2014" i="5"/>
  <c r="L2013" i="5"/>
  <c r="M2013" i="5" s="1"/>
  <c r="H2013" i="5"/>
  <c r="G2013" i="5"/>
  <c r="F2013" i="5"/>
  <c r="E2013" i="5"/>
  <c r="C2013" i="5"/>
  <c r="B2013" i="5"/>
  <c r="A2013" i="5"/>
  <c r="L2012" i="5"/>
  <c r="M2012" i="5" s="1"/>
  <c r="H2012" i="5"/>
  <c r="G2012" i="5"/>
  <c r="F2012" i="5"/>
  <c r="E2012" i="5"/>
  <c r="C2012" i="5"/>
  <c r="B2012" i="5"/>
  <c r="A2012" i="5"/>
  <c r="L2011" i="5"/>
  <c r="M2011" i="5" s="1"/>
  <c r="H2011" i="5"/>
  <c r="G2011" i="5"/>
  <c r="F2011" i="5"/>
  <c r="E2011" i="5"/>
  <c r="C2011" i="5"/>
  <c r="B2011" i="5"/>
  <c r="A2011" i="5"/>
  <c r="L2010" i="5"/>
  <c r="M2010" i="5" s="1"/>
  <c r="H2010" i="5"/>
  <c r="G2010" i="5"/>
  <c r="F2010" i="5"/>
  <c r="E2010" i="5"/>
  <c r="C2010" i="5"/>
  <c r="B2010" i="5"/>
  <c r="A2010" i="5"/>
  <c r="L2009" i="5"/>
  <c r="M2009" i="5" s="1"/>
  <c r="H2009" i="5"/>
  <c r="G2009" i="5"/>
  <c r="F2009" i="5"/>
  <c r="E2009" i="5"/>
  <c r="C2009" i="5"/>
  <c r="B2009" i="5"/>
  <c r="A2009" i="5"/>
  <c r="L2008" i="5"/>
  <c r="M2008" i="5" s="1"/>
  <c r="H2008" i="5"/>
  <c r="G2008" i="5"/>
  <c r="F2008" i="5"/>
  <c r="E2008" i="5"/>
  <c r="C2008" i="5"/>
  <c r="B2008" i="5"/>
  <c r="A2008" i="5"/>
  <c r="L2007" i="5"/>
  <c r="M2007" i="5" s="1"/>
  <c r="H2007" i="5"/>
  <c r="G2007" i="5"/>
  <c r="F2007" i="5"/>
  <c r="E2007" i="5"/>
  <c r="C2007" i="5"/>
  <c r="B2007" i="5"/>
  <c r="A2007" i="5"/>
  <c r="L2006" i="5"/>
  <c r="M2006" i="5" s="1"/>
  <c r="H2006" i="5"/>
  <c r="G2006" i="5"/>
  <c r="F2006" i="5"/>
  <c r="E2006" i="5"/>
  <c r="C2006" i="5"/>
  <c r="B2006" i="5"/>
  <c r="A2006" i="5"/>
  <c r="L2005" i="5"/>
  <c r="M2005" i="5" s="1"/>
  <c r="H2005" i="5"/>
  <c r="G2005" i="5"/>
  <c r="F2005" i="5"/>
  <c r="E2005" i="5"/>
  <c r="C2005" i="5"/>
  <c r="B2005" i="5"/>
  <c r="A2005" i="5"/>
  <c r="L2004" i="5"/>
  <c r="M2004" i="5" s="1"/>
  <c r="H2004" i="5"/>
  <c r="G2004" i="5"/>
  <c r="F2004" i="5"/>
  <c r="E2004" i="5"/>
  <c r="C2004" i="5"/>
  <c r="B2004" i="5"/>
  <c r="A2004" i="5"/>
  <c r="L2003" i="5"/>
  <c r="M2003" i="5" s="1"/>
  <c r="H2003" i="5"/>
  <c r="G2003" i="5"/>
  <c r="F2003" i="5"/>
  <c r="E2003" i="5"/>
  <c r="C2003" i="5"/>
  <c r="B2003" i="5"/>
  <c r="A2003" i="5"/>
  <c r="L2002" i="5"/>
  <c r="M2002" i="5" s="1"/>
  <c r="H2002" i="5"/>
  <c r="G2002" i="5"/>
  <c r="F2002" i="5"/>
  <c r="E2002" i="5"/>
  <c r="C2002" i="5"/>
  <c r="B2002" i="5"/>
  <c r="A2002" i="5"/>
  <c r="L2001" i="5"/>
  <c r="M2001" i="5" s="1"/>
  <c r="H2001" i="5"/>
  <c r="G2001" i="5"/>
  <c r="F2001" i="5"/>
  <c r="E2001" i="5"/>
  <c r="C2001" i="5"/>
  <c r="B2001" i="5"/>
  <c r="A2001" i="5"/>
  <c r="L2000" i="5"/>
  <c r="M2000" i="5" s="1"/>
  <c r="H2000" i="5"/>
  <c r="G2000" i="5"/>
  <c r="F2000" i="5"/>
  <c r="E2000" i="5"/>
  <c r="C2000" i="5"/>
  <c r="B2000" i="5"/>
  <c r="A2000" i="5"/>
  <c r="L1999" i="5"/>
  <c r="M1999" i="5" s="1"/>
  <c r="H1999" i="5"/>
  <c r="G1999" i="5"/>
  <c r="F1999" i="5"/>
  <c r="E1999" i="5"/>
  <c r="C1999" i="5"/>
  <c r="B1999" i="5"/>
  <c r="A1999" i="5"/>
  <c r="L1998" i="5"/>
  <c r="M1998" i="5" s="1"/>
  <c r="H1998" i="5"/>
  <c r="G1998" i="5"/>
  <c r="F1998" i="5"/>
  <c r="E1998" i="5"/>
  <c r="C1998" i="5"/>
  <c r="B1998" i="5"/>
  <c r="A1998" i="5"/>
  <c r="L1997" i="5"/>
  <c r="M1997" i="5" s="1"/>
  <c r="H1997" i="5"/>
  <c r="G1997" i="5"/>
  <c r="F1997" i="5"/>
  <c r="E1997" i="5"/>
  <c r="C1997" i="5"/>
  <c r="B1997" i="5"/>
  <c r="A1997" i="5"/>
  <c r="L1996" i="5"/>
  <c r="M1996" i="5" s="1"/>
  <c r="H1996" i="5"/>
  <c r="G1996" i="5"/>
  <c r="F1996" i="5"/>
  <c r="E1996" i="5"/>
  <c r="C1996" i="5"/>
  <c r="B1996" i="5"/>
  <c r="A1996" i="5"/>
  <c r="L1995" i="5"/>
  <c r="M1995" i="5" s="1"/>
  <c r="H1995" i="5"/>
  <c r="G1995" i="5"/>
  <c r="F1995" i="5"/>
  <c r="E1995" i="5"/>
  <c r="C1995" i="5"/>
  <c r="B1995" i="5"/>
  <c r="A1995" i="5"/>
  <c r="L1994" i="5"/>
  <c r="M1994" i="5" s="1"/>
  <c r="H1994" i="5"/>
  <c r="G1994" i="5"/>
  <c r="F1994" i="5"/>
  <c r="E1994" i="5"/>
  <c r="C1994" i="5"/>
  <c r="B1994" i="5"/>
  <c r="A1994" i="5"/>
  <c r="L1993" i="5"/>
  <c r="M1993" i="5" s="1"/>
  <c r="H1993" i="5"/>
  <c r="G1993" i="5"/>
  <c r="F1993" i="5"/>
  <c r="E1993" i="5"/>
  <c r="C1993" i="5"/>
  <c r="B1993" i="5"/>
  <c r="A1993" i="5"/>
  <c r="L1992" i="5"/>
  <c r="M1992" i="5" s="1"/>
  <c r="H1992" i="5"/>
  <c r="G1992" i="5"/>
  <c r="F1992" i="5"/>
  <c r="E1992" i="5"/>
  <c r="C1992" i="5"/>
  <c r="B1992" i="5"/>
  <c r="A1992" i="5"/>
  <c r="L1991" i="5"/>
  <c r="M1991" i="5" s="1"/>
  <c r="H1991" i="5"/>
  <c r="G1991" i="5"/>
  <c r="F1991" i="5"/>
  <c r="E1991" i="5"/>
  <c r="C1991" i="5"/>
  <c r="B1991" i="5"/>
  <c r="A1991" i="5"/>
  <c r="L1990" i="5"/>
  <c r="M1990" i="5" s="1"/>
  <c r="H1990" i="5"/>
  <c r="G1990" i="5"/>
  <c r="F1990" i="5"/>
  <c r="E1990" i="5"/>
  <c r="C1990" i="5"/>
  <c r="B1990" i="5"/>
  <c r="A1990" i="5"/>
  <c r="L1989" i="5"/>
  <c r="M1989" i="5" s="1"/>
  <c r="H1989" i="5"/>
  <c r="G1989" i="5"/>
  <c r="F1989" i="5"/>
  <c r="E1989" i="5"/>
  <c r="C1989" i="5"/>
  <c r="B1989" i="5"/>
  <c r="A1989" i="5"/>
  <c r="L1988" i="5"/>
  <c r="M1988" i="5" s="1"/>
  <c r="H1988" i="5"/>
  <c r="G1988" i="5"/>
  <c r="F1988" i="5"/>
  <c r="E1988" i="5"/>
  <c r="C1988" i="5"/>
  <c r="B1988" i="5"/>
  <c r="A1988" i="5"/>
  <c r="L1987" i="5"/>
  <c r="M1987" i="5" s="1"/>
  <c r="H1987" i="5"/>
  <c r="G1987" i="5"/>
  <c r="F1987" i="5"/>
  <c r="E1987" i="5"/>
  <c r="C1987" i="5"/>
  <c r="B1987" i="5"/>
  <c r="A1987" i="5"/>
  <c r="L1986" i="5"/>
  <c r="M1986" i="5" s="1"/>
  <c r="H1986" i="5"/>
  <c r="G1986" i="5"/>
  <c r="F1986" i="5"/>
  <c r="E1986" i="5"/>
  <c r="C1986" i="5"/>
  <c r="B1986" i="5"/>
  <c r="A1986" i="5"/>
  <c r="L1985" i="5"/>
  <c r="M1985" i="5" s="1"/>
  <c r="H1985" i="5"/>
  <c r="G1985" i="5"/>
  <c r="F1985" i="5"/>
  <c r="E1985" i="5"/>
  <c r="C1985" i="5"/>
  <c r="B1985" i="5"/>
  <c r="A1985" i="5"/>
  <c r="L1984" i="5"/>
  <c r="M1984" i="5" s="1"/>
  <c r="H1984" i="5"/>
  <c r="G1984" i="5"/>
  <c r="F1984" i="5"/>
  <c r="E1984" i="5"/>
  <c r="C1984" i="5"/>
  <c r="B1984" i="5"/>
  <c r="A1984" i="5"/>
  <c r="L1983" i="5"/>
  <c r="M1983" i="5" s="1"/>
  <c r="H1983" i="5"/>
  <c r="G1983" i="5"/>
  <c r="F1983" i="5"/>
  <c r="E1983" i="5"/>
  <c r="C1983" i="5"/>
  <c r="B1983" i="5"/>
  <c r="A1983" i="5"/>
  <c r="L1982" i="5"/>
  <c r="M1982" i="5" s="1"/>
  <c r="H1982" i="5"/>
  <c r="G1982" i="5"/>
  <c r="F1982" i="5"/>
  <c r="E1982" i="5"/>
  <c r="C1982" i="5"/>
  <c r="B1982" i="5"/>
  <c r="A1982" i="5"/>
  <c r="L1981" i="5"/>
  <c r="M1981" i="5" s="1"/>
  <c r="H1981" i="5"/>
  <c r="G1981" i="5"/>
  <c r="F1981" i="5"/>
  <c r="E1981" i="5"/>
  <c r="C1981" i="5"/>
  <c r="B1981" i="5"/>
  <c r="A1981" i="5"/>
  <c r="L1980" i="5"/>
  <c r="M1980" i="5" s="1"/>
  <c r="H1980" i="5"/>
  <c r="G1980" i="5"/>
  <c r="F1980" i="5"/>
  <c r="E1980" i="5"/>
  <c r="C1980" i="5"/>
  <c r="B1980" i="5"/>
  <c r="A1980" i="5"/>
  <c r="L1979" i="5"/>
  <c r="M1979" i="5" s="1"/>
  <c r="H1979" i="5"/>
  <c r="G1979" i="5"/>
  <c r="F1979" i="5"/>
  <c r="E1979" i="5"/>
  <c r="C1979" i="5"/>
  <c r="B1979" i="5"/>
  <c r="A1979" i="5"/>
  <c r="L1978" i="5"/>
  <c r="M1978" i="5" s="1"/>
  <c r="H1978" i="5"/>
  <c r="G1978" i="5"/>
  <c r="F1978" i="5"/>
  <c r="E1978" i="5"/>
  <c r="C1978" i="5"/>
  <c r="B1978" i="5"/>
  <c r="A1978" i="5"/>
  <c r="L1977" i="5"/>
  <c r="M1977" i="5" s="1"/>
  <c r="H1977" i="5"/>
  <c r="G1977" i="5"/>
  <c r="F1977" i="5"/>
  <c r="E1977" i="5"/>
  <c r="C1977" i="5"/>
  <c r="B1977" i="5"/>
  <c r="A1977" i="5"/>
  <c r="L1976" i="5"/>
  <c r="M1976" i="5" s="1"/>
  <c r="H1976" i="5"/>
  <c r="G1976" i="5"/>
  <c r="F1976" i="5"/>
  <c r="E1976" i="5"/>
  <c r="C1976" i="5"/>
  <c r="B1976" i="5"/>
  <c r="A1976" i="5"/>
  <c r="L1975" i="5"/>
  <c r="M1975" i="5" s="1"/>
  <c r="H1975" i="5"/>
  <c r="G1975" i="5"/>
  <c r="F1975" i="5"/>
  <c r="E1975" i="5"/>
  <c r="C1975" i="5"/>
  <c r="B1975" i="5"/>
  <c r="A1975" i="5"/>
  <c r="L1974" i="5"/>
  <c r="M1974" i="5" s="1"/>
  <c r="H1974" i="5"/>
  <c r="G1974" i="5"/>
  <c r="F1974" i="5"/>
  <c r="E1974" i="5"/>
  <c r="C1974" i="5"/>
  <c r="B1974" i="5"/>
  <c r="A1974" i="5"/>
  <c r="L1973" i="5"/>
  <c r="M1973" i="5" s="1"/>
  <c r="H1973" i="5"/>
  <c r="G1973" i="5"/>
  <c r="F1973" i="5"/>
  <c r="E1973" i="5"/>
  <c r="C1973" i="5"/>
  <c r="B1973" i="5"/>
  <c r="A1973" i="5"/>
  <c r="L1972" i="5"/>
  <c r="M1972" i="5" s="1"/>
  <c r="H1972" i="5"/>
  <c r="G1972" i="5"/>
  <c r="F1972" i="5"/>
  <c r="E1972" i="5"/>
  <c r="C1972" i="5"/>
  <c r="B1972" i="5"/>
  <c r="A1972" i="5"/>
  <c r="L1971" i="5"/>
  <c r="M1971" i="5" s="1"/>
  <c r="H1971" i="5"/>
  <c r="G1971" i="5"/>
  <c r="F1971" i="5"/>
  <c r="E1971" i="5"/>
  <c r="C1971" i="5"/>
  <c r="B1971" i="5"/>
  <c r="A1971" i="5"/>
  <c r="L1970" i="5"/>
  <c r="M1970" i="5" s="1"/>
  <c r="H1970" i="5"/>
  <c r="G1970" i="5"/>
  <c r="F1970" i="5"/>
  <c r="E1970" i="5"/>
  <c r="C1970" i="5"/>
  <c r="B1970" i="5"/>
  <c r="A1970" i="5"/>
  <c r="L1969" i="5"/>
  <c r="M1969" i="5" s="1"/>
  <c r="H1969" i="5"/>
  <c r="G1969" i="5"/>
  <c r="F1969" i="5"/>
  <c r="E1969" i="5"/>
  <c r="C1969" i="5"/>
  <c r="B1969" i="5"/>
  <c r="A1969" i="5"/>
  <c r="L1968" i="5"/>
  <c r="M1968" i="5" s="1"/>
  <c r="H1968" i="5"/>
  <c r="G1968" i="5"/>
  <c r="F1968" i="5"/>
  <c r="E1968" i="5"/>
  <c r="C1968" i="5"/>
  <c r="B1968" i="5"/>
  <c r="A1968" i="5"/>
  <c r="L1967" i="5"/>
  <c r="M1967" i="5" s="1"/>
  <c r="H1967" i="5"/>
  <c r="G1967" i="5"/>
  <c r="F1967" i="5"/>
  <c r="E1967" i="5"/>
  <c r="C1967" i="5"/>
  <c r="B1967" i="5"/>
  <c r="A1967" i="5"/>
  <c r="L1966" i="5"/>
  <c r="M1966" i="5" s="1"/>
  <c r="H1966" i="5"/>
  <c r="G1966" i="5"/>
  <c r="F1966" i="5"/>
  <c r="E1966" i="5"/>
  <c r="C1966" i="5"/>
  <c r="B1966" i="5"/>
  <c r="A1966" i="5"/>
  <c r="L1965" i="5"/>
  <c r="M1965" i="5" s="1"/>
  <c r="H1965" i="5"/>
  <c r="G1965" i="5"/>
  <c r="F1965" i="5"/>
  <c r="E1965" i="5"/>
  <c r="C1965" i="5"/>
  <c r="B1965" i="5"/>
  <c r="A1965" i="5"/>
  <c r="L1964" i="5"/>
  <c r="M1964" i="5" s="1"/>
  <c r="H1964" i="5"/>
  <c r="G1964" i="5"/>
  <c r="F1964" i="5"/>
  <c r="E1964" i="5"/>
  <c r="C1964" i="5"/>
  <c r="B1964" i="5"/>
  <c r="A1964" i="5"/>
  <c r="L1963" i="5"/>
  <c r="M1963" i="5" s="1"/>
  <c r="H1963" i="5"/>
  <c r="G1963" i="5"/>
  <c r="F1963" i="5"/>
  <c r="E1963" i="5"/>
  <c r="C1963" i="5"/>
  <c r="B1963" i="5"/>
  <c r="A1963" i="5"/>
  <c r="L1962" i="5"/>
  <c r="M1962" i="5" s="1"/>
  <c r="H1962" i="5"/>
  <c r="G1962" i="5"/>
  <c r="F1962" i="5"/>
  <c r="E1962" i="5"/>
  <c r="C1962" i="5"/>
  <c r="B1962" i="5"/>
  <c r="A1962" i="5"/>
  <c r="L1961" i="5"/>
  <c r="M1961" i="5" s="1"/>
  <c r="H1961" i="5"/>
  <c r="G1961" i="5"/>
  <c r="F1961" i="5"/>
  <c r="E1961" i="5"/>
  <c r="C1961" i="5"/>
  <c r="B1961" i="5"/>
  <c r="A1961" i="5"/>
  <c r="L1960" i="5"/>
  <c r="M1960" i="5" s="1"/>
  <c r="H1960" i="5"/>
  <c r="G1960" i="5"/>
  <c r="F1960" i="5"/>
  <c r="E1960" i="5"/>
  <c r="C1960" i="5"/>
  <c r="B1960" i="5"/>
  <c r="A1960" i="5"/>
  <c r="L1959" i="5"/>
  <c r="M1959" i="5" s="1"/>
  <c r="H1959" i="5"/>
  <c r="G1959" i="5"/>
  <c r="F1959" i="5"/>
  <c r="E1959" i="5"/>
  <c r="C1959" i="5"/>
  <c r="B1959" i="5"/>
  <c r="A1959" i="5"/>
  <c r="L1958" i="5"/>
  <c r="M1958" i="5" s="1"/>
  <c r="H1958" i="5"/>
  <c r="G1958" i="5"/>
  <c r="F1958" i="5"/>
  <c r="E1958" i="5"/>
  <c r="C1958" i="5"/>
  <c r="B1958" i="5"/>
  <c r="A1958" i="5"/>
  <c r="L1957" i="5"/>
  <c r="M1957" i="5" s="1"/>
  <c r="H1957" i="5"/>
  <c r="G1957" i="5"/>
  <c r="F1957" i="5"/>
  <c r="E1957" i="5"/>
  <c r="C1957" i="5"/>
  <c r="B1957" i="5"/>
  <c r="A1957" i="5"/>
  <c r="L1956" i="5"/>
  <c r="M1956" i="5" s="1"/>
  <c r="H1956" i="5"/>
  <c r="G1956" i="5"/>
  <c r="F1956" i="5"/>
  <c r="E1956" i="5"/>
  <c r="C1956" i="5"/>
  <c r="B1956" i="5"/>
  <c r="A1956" i="5"/>
  <c r="L1955" i="5"/>
  <c r="M1955" i="5" s="1"/>
  <c r="H1955" i="5"/>
  <c r="G1955" i="5"/>
  <c r="F1955" i="5"/>
  <c r="E1955" i="5"/>
  <c r="C1955" i="5"/>
  <c r="B1955" i="5"/>
  <c r="A1955" i="5"/>
  <c r="L1954" i="5"/>
  <c r="M1954" i="5" s="1"/>
  <c r="H1954" i="5"/>
  <c r="G1954" i="5"/>
  <c r="F1954" i="5"/>
  <c r="E1954" i="5"/>
  <c r="C1954" i="5"/>
  <c r="B1954" i="5"/>
  <c r="A1954" i="5"/>
  <c r="L1953" i="5"/>
  <c r="M1953" i="5" s="1"/>
  <c r="H1953" i="5"/>
  <c r="G1953" i="5"/>
  <c r="F1953" i="5"/>
  <c r="E1953" i="5"/>
  <c r="C1953" i="5"/>
  <c r="B1953" i="5"/>
  <c r="A1953" i="5"/>
  <c r="L1952" i="5"/>
  <c r="M1952" i="5" s="1"/>
  <c r="H1952" i="5"/>
  <c r="G1952" i="5"/>
  <c r="F1952" i="5"/>
  <c r="E1952" i="5"/>
  <c r="C1952" i="5"/>
  <c r="B1952" i="5"/>
  <c r="A1952" i="5"/>
  <c r="L1951" i="5"/>
  <c r="M1951" i="5" s="1"/>
  <c r="H1951" i="5"/>
  <c r="G1951" i="5"/>
  <c r="F1951" i="5"/>
  <c r="E1951" i="5"/>
  <c r="C1951" i="5"/>
  <c r="B1951" i="5"/>
  <c r="A1951" i="5"/>
  <c r="L1950" i="5"/>
  <c r="M1950" i="5" s="1"/>
  <c r="H1950" i="5"/>
  <c r="G1950" i="5"/>
  <c r="F1950" i="5"/>
  <c r="E1950" i="5"/>
  <c r="C1950" i="5"/>
  <c r="B1950" i="5"/>
  <c r="A1950" i="5"/>
  <c r="L1949" i="5"/>
  <c r="M1949" i="5" s="1"/>
  <c r="H1949" i="5"/>
  <c r="G1949" i="5"/>
  <c r="F1949" i="5"/>
  <c r="E1949" i="5"/>
  <c r="C1949" i="5"/>
  <c r="B1949" i="5"/>
  <c r="A1949" i="5"/>
  <c r="L1948" i="5"/>
  <c r="M1948" i="5" s="1"/>
  <c r="H1948" i="5"/>
  <c r="G1948" i="5"/>
  <c r="F1948" i="5"/>
  <c r="E1948" i="5"/>
  <c r="C1948" i="5"/>
  <c r="B1948" i="5"/>
  <c r="A1948" i="5"/>
  <c r="L1947" i="5"/>
  <c r="M1947" i="5" s="1"/>
  <c r="H1947" i="5"/>
  <c r="G1947" i="5"/>
  <c r="F1947" i="5"/>
  <c r="E1947" i="5"/>
  <c r="C1947" i="5"/>
  <c r="B1947" i="5"/>
  <c r="A1947" i="5"/>
  <c r="L1946" i="5"/>
  <c r="M1946" i="5" s="1"/>
  <c r="H1946" i="5"/>
  <c r="G1946" i="5"/>
  <c r="F1946" i="5"/>
  <c r="E1946" i="5"/>
  <c r="C1946" i="5"/>
  <c r="B1946" i="5"/>
  <c r="A1946" i="5"/>
  <c r="L1945" i="5"/>
  <c r="M1945" i="5" s="1"/>
  <c r="H1945" i="5"/>
  <c r="G1945" i="5"/>
  <c r="F1945" i="5"/>
  <c r="E1945" i="5"/>
  <c r="C1945" i="5"/>
  <c r="B1945" i="5"/>
  <c r="A1945" i="5"/>
  <c r="L1944" i="5"/>
  <c r="M1944" i="5" s="1"/>
  <c r="H1944" i="5"/>
  <c r="G1944" i="5"/>
  <c r="F1944" i="5"/>
  <c r="E1944" i="5"/>
  <c r="C1944" i="5"/>
  <c r="B1944" i="5"/>
  <c r="A1944" i="5"/>
  <c r="L1943" i="5"/>
  <c r="M1943" i="5" s="1"/>
  <c r="H1943" i="5"/>
  <c r="G1943" i="5"/>
  <c r="F1943" i="5"/>
  <c r="E1943" i="5"/>
  <c r="C1943" i="5"/>
  <c r="B1943" i="5"/>
  <c r="A1943" i="5"/>
  <c r="L1942" i="5"/>
  <c r="M1942" i="5" s="1"/>
  <c r="H1942" i="5"/>
  <c r="G1942" i="5"/>
  <c r="F1942" i="5"/>
  <c r="E1942" i="5"/>
  <c r="C1942" i="5"/>
  <c r="B1942" i="5"/>
  <c r="A1942" i="5"/>
  <c r="L1941" i="5"/>
  <c r="M1941" i="5" s="1"/>
  <c r="H1941" i="5"/>
  <c r="G1941" i="5"/>
  <c r="F1941" i="5"/>
  <c r="E1941" i="5"/>
  <c r="C1941" i="5"/>
  <c r="B1941" i="5"/>
  <c r="A1941" i="5"/>
  <c r="L1940" i="5"/>
  <c r="M1940" i="5" s="1"/>
  <c r="H1940" i="5"/>
  <c r="G1940" i="5"/>
  <c r="F1940" i="5"/>
  <c r="E1940" i="5"/>
  <c r="C1940" i="5"/>
  <c r="B1940" i="5"/>
  <c r="A1940" i="5"/>
  <c r="L1939" i="5"/>
  <c r="M1939" i="5" s="1"/>
  <c r="H1939" i="5"/>
  <c r="G1939" i="5"/>
  <c r="F1939" i="5"/>
  <c r="E1939" i="5"/>
  <c r="C1939" i="5"/>
  <c r="B1939" i="5"/>
  <c r="A1939" i="5"/>
  <c r="L1938" i="5"/>
  <c r="M1938" i="5" s="1"/>
  <c r="H1938" i="5"/>
  <c r="G1938" i="5"/>
  <c r="F1938" i="5"/>
  <c r="E1938" i="5"/>
  <c r="C1938" i="5"/>
  <c r="B1938" i="5"/>
  <c r="A1938" i="5"/>
  <c r="L1937" i="5"/>
  <c r="M1937" i="5" s="1"/>
  <c r="H1937" i="5"/>
  <c r="G1937" i="5"/>
  <c r="F1937" i="5"/>
  <c r="E1937" i="5"/>
  <c r="C1937" i="5"/>
  <c r="B1937" i="5"/>
  <c r="A1937" i="5"/>
  <c r="L1936" i="5"/>
  <c r="M1936" i="5" s="1"/>
  <c r="H1936" i="5"/>
  <c r="G1936" i="5"/>
  <c r="F1936" i="5"/>
  <c r="E1936" i="5"/>
  <c r="C1936" i="5"/>
  <c r="B1936" i="5"/>
  <c r="A1936" i="5"/>
  <c r="L1935" i="5"/>
  <c r="M1935" i="5" s="1"/>
  <c r="H1935" i="5"/>
  <c r="G1935" i="5"/>
  <c r="F1935" i="5"/>
  <c r="E1935" i="5"/>
  <c r="C1935" i="5"/>
  <c r="B1935" i="5"/>
  <c r="A1935" i="5"/>
  <c r="L1934" i="5"/>
  <c r="M1934" i="5" s="1"/>
  <c r="H1934" i="5"/>
  <c r="G1934" i="5"/>
  <c r="F1934" i="5"/>
  <c r="E1934" i="5"/>
  <c r="C1934" i="5"/>
  <c r="B1934" i="5"/>
  <c r="A1934" i="5"/>
  <c r="L1933" i="5"/>
  <c r="M1933" i="5" s="1"/>
  <c r="H1933" i="5"/>
  <c r="G1933" i="5"/>
  <c r="F1933" i="5"/>
  <c r="E1933" i="5"/>
  <c r="C1933" i="5"/>
  <c r="B1933" i="5"/>
  <c r="A1933" i="5"/>
  <c r="L1932" i="5"/>
  <c r="M1932" i="5" s="1"/>
  <c r="H1932" i="5"/>
  <c r="G1932" i="5"/>
  <c r="F1932" i="5"/>
  <c r="E1932" i="5"/>
  <c r="C1932" i="5"/>
  <c r="B1932" i="5"/>
  <c r="A1932" i="5"/>
  <c r="L1931" i="5"/>
  <c r="M1931" i="5" s="1"/>
  <c r="H1931" i="5"/>
  <c r="G1931" i="5"/>
  <c r="F1931" i="5"/>
  <c r="E1931" i="5"/>
  <c r="C1931" i="5"/>
  <c r="B1931" i="5"/>
  <c r="A1931" i="5"/>
  <c r="L1930" i="5"/>
  <c r="M1930" i="5" s="1"/>
  <c r="H1930" i="5"/>
  <c r="G1930" i="5"/>
  <c r="F1930" i="5"/>
  <c r="E1930" i="5"/>
  <c r="C1930" i="5"/>
  <c r="B1930" i="5"/>
  <c r="A1930" i="5"/>
  <c r="L1929" i="5"/>
  <c r="M1929" i="5" s="1"/>
  <c r="H1929" i="5"/>
  <c r="G1929" i="5"/>
  <c r="F1929" i="5"/>
  <c r="E1929" i="5"/>
  <c r="C1929" i="5"/>
  <c r="B1929" i="5"/>
  <c r="A1929" i="5"/>
  <c r="L1928" i="5"/>
  <c r="M1928" i="5" s="1"/>
  <c r="H1928" i="5"/>
  <c r="G1928" i="5"/>
  <c r="F1928" i="5"/>
  <c r="E1928" i="5"/>
  <c r="C1928" i="5"/>
  <c r="B1928" i="5"/>
  <c r="A1928" i="5"/>
  <c r="L1927" i="5"/>
  <c r="M1927" i="5" s="1"/>
  <c r="H1927" i="5"/>
  <c r="G1927" i="5"/>
  <c r="F1927" i="5"/>
  <c r="E1927" i="5"/>
  <c r="C1927" i="5"/>
  <c r="B1927" i="5"/>
  <c r="A1927" i="5"/>
  <c r="L1926" i="5"/>
  <c r="M1926" i="5" s="1"/>
  <c r="H1926" i="5"/>
  <c r="G1926" i="5"/>
  <c r="F1926" i="5"/>
  <c r="E1926" i="5"/>
  <c r="C1926" i="5"/>
  <c r="B1926" i="5"/>
  <c r="A1926" i="5"/>
  <c r="L1925" i="5"/>
  <c r="M1925" i="5" s="1"/>
  <c r="H1925" i="5"/>
  <c r="G1925" i="5"/>
  <c r="F1925" i="5"/>
  <c r="E1925" i="5"/>
  <c r="C1925" i="5"/>
  <c r="B1925" i="5"/>
  <c r="A1925" i="5"/>
  <c r="L1924" i="5"/>
  <c r="M1924" i="5" s="1"/>
  <c r="H1924" i="5"/>
  <c r="G1924" i="5"/>
  <c r="F1924" i="5"/>
  <c r="E1924" i="5"/>
  <c r="C1924" i="5"/>
  <c r="B1924" i="5"/>
  <c r="A1924" i="5"/>
  <c r="L1923" i="5"/>
  <c r="M1923" i="5" s="1"/>
  <c r="H1923" i="5"/>
  <c r="G1923" i="5"/>
  <c r="F1923" i="5"/>
  <c r="E1923" i="5"/>
  <c r="C1923" i="5"/>
  <c r="B1923" i="5"/>
  <c r="A1923" i="5"/>
  <c r="L1922" i="5"/>
  <c r="M1922" i="5" s="1"/>
  <c r="H1922" i="5"/>
  <c r="G1922" i="5"/>
  <c r="F1922" i="5"/>
  <c r="E1922" i="5"/>
  <c r="C1922" i="5"/>
  <c r="B1922" i="5"/>
  <c r="A1922" i="5"/>
  <c r="L1921" i="5"/>
  <c r="M1921" i="5" s="1"/>
  <c r="H1921" i="5"/>
  <c r="G1921" i="5"/>
  <c r="F1921" i="5"/>
  <c r="E1921" i="5"/>
  <c r="C1921" i="5"/>
  <c r="B1921" i="5"/>
  <c r="A1921" i="5"/>
  <c r="L1920" i="5"/>
  <c r="M1920" i="5" s="1"/>
  <c r="H1920" i="5"/>
  <c r="G1920" i="5"/>
  <c r="F1920" i="5"/>
  <c r="E1920" i="5"/>
  <c r="C1920" i="5"/>
  <c r="B1920" i="5"/>
  <c r="A1920" i="5"/>
  <c r="L1919" i="5"/>
  <c r="M1919" i="5" s="1"/>
  <c r="H1919" i="5"/>
  <c r="G1919" i="5"/>
  <c r="F1919" i="5"/>
  <c r="E1919" i="5"/>
  <c r="C1919" i="5"/>
  <c r="B1919" i="5"/>
  <c r="A1919" i="5"/>
  <c r="L1918" i="5"/>
  <c r="M1918" i="5" s="1"/>
  <c r="H1918" i="5"/>
  <c r="G1918" i="5"/>
  <c r="F1918" i="5"/>
  <c r="E1918" i="5"/>
  <c r="C1918" i="5"/>
  <c r="B1918" i="5"/>
  <c r="A1918" i="5"/>
  <c r="L1917" i="5"/>
  <c r="M1917" i="5" s="1"/>
  <c r="H1917" i="5"/>
  <c r="G1917" i="5"/>
  <c r="F1917" i="5"/>
  <c r="E1917" i="5"/>
  <c r="C1917" i="5"/>
  <c r="B1917" i="5"/>
  <c r="A1917" i="5"/>
  <c r="L1916" i="5"/>
  <c r="M1916" i="5" s="1"/>
  <c r="H1916" i="5"/>
  <c r="G1916" i="5"/>
  <c r="F1916" i="5"/>
  <c r="E1916" i="5"/>
  <c r="C1916" i="5"/>
  <c r="B1916" i="5"/>
  <c r="A1916" i="5"/>
  <c r="L1915" i="5"/>
  <c r="M1915" i="5" s="1"/>
  <c r="H1915" i="5"/>
  <c r="G1915" i="5"/>
  <c r="F1915" i="5"/>
  <c r="E1915" i="5"/>
  <c r="C1915" i="5"/>
  <c r="B1915" i="5"/>
  <c r="A1915" i="5"/>
  <c r="L1914" i="5"/>
  <c r="M1914" i="5" s="1"/>
  <c r="H1914" i="5"/>
  <c r="G1914" i="5"/>
  <c r="F1914" i="5"/>
  <c r="E1914" i="5"/>
  <c r="C1914" i="5"/>
  <c r="B1914" i="5"/>
  <c r="A1914" i="5"/>
  <c r="L1913" i="5"/>
  <c r="M1913" i="5" s="1"/>
  <c r="H1913" i="5"/>
  <c r="G1913" i="5"/>
  <c r="F1913" i="5"/>
  <c r="E1913" i="5"/>
  <c r="C1913" i="5"/>
  <c r="B1913" i="5"/>
  <c r="A1913" i="5"/>
  <c r="L1912" i="5"/>
  <c r="M1912" i="5" s="1"/>
  <c r="H1912" i="5"/>
  <c r="G1912" i="5"/>
  <c r="F1912" i="5"/>
  <c r="E1912" i="5"/>
  <c r="C1912" i="5"/>
  <c r="B1912" i="5"/>
  <c r="A1912" i="5"/>
  <c r="L1911" i="5"/>
  <c r="M1911" i="5" s="1"/>
  <c r="H1911" i="5"/>
  <c r="G1911" i="5"/>
  <c r="F1911" i="5"/>
  <c r="E1911" i="5"/>
  <c r="C1911" i="5"/>
  <c r="B1911" i="5"/>
  <c r="A1911" i="5"/>
  <c r="L1910" i="5"/>
  <c r="M1910" i="5" s="1"/>
  <c r="H1910" i="5"/>
  <c r="G1910" i="5"/>
  <c r="F1910" i="5"/>
  <c r="E1910" i="5"/>
  <c r="C1910" i="5"/>
  <c r="B1910" i="5"/>
  <c r="A1910" i="5"/>
  <c r="L1909" i="5"/>
  <c r="M1909" i="5" s="1"/>
  <c r="H1909" i="5"/>
  <c r="G1909" i="5"/>
  <c r="F1909" i="5"/>
  <c r="E1909" i="5"/>
  <c r="C1909" i="5"/>
  <c r="B1909" i="5"/>
  <c r="A1909" i="5"/>
  <c r="L1908" i="5"/>
  <c r="M1908" i="5" s="1"/>
  <c r="H1908" i="5"/>
  <c r="G1908" i="5"/>
  <c r="F1908" i="5"/>
  <c r="E1908" i="5"/>
  <c r="C1908" i="5"/>
  <c r="B1908" i="5"/>
  <c r="A1908" i="5"/>
  <c r="L1907" i="5"/>
  <c r="M1907" i="5" s="1"/>
  <c r="H1907" i="5"/>
  <c r="G1907" i="5"/>
  <c r="F1907" i="5"/>
  <c r="E1907" i="5"/>
  <c r="C1907" i="5"/>
  <c r="B1907" i="5"/>
  <c r="A1907" i="5"/>
  <c r="L1906" i="5"/>
  <c r="M1906" i="5" s="1"/>
  <c r="H1906" i="5"/>
  <c r="G1906" i="5"/>
  <c r="F1906" i="5"/>
  <c r="E1906" i="5"/>
  <c r="C1906" i="5"/>
  <c r="B1906" i="5"/>
  <c r="A1906" i="5"/>
  <c r="L1905" i="5"/>
  <c r="M1905" i="5" s="1"/>
  <c r="H1905" i="5"/>
  <c r="G1905" i="5"/>
  <c r="F1905" i="5"/>
  <c r="E1905" i="5"/>
  <c r="C1905" i="5"/>
  <c r="B1905" i="5"/>
  <c r="A1905" i="5"/>
  <c r="L1904" i="5"/>
  <c r="M1904" i="5" s="1"/>
  <c r="H1904" i="5"/>
  <c r="G1904" i="5"/>
  <c r="F1904" i="5"/>
  <c r="E1904" i="5"/>
  <c r="C1904" i="5"/>
  <c r="B1904" i="5"/>
  <c r="A1904" i="5"/>
  <c r="L1903" i="5"/>
  <c r="M1903" i="5" s="1"/>
  <c r="H1903" i="5"/>
  <c r="G1903" i="5"/>
  <c r="F1903" i="5"/>
  <c r="E1903" i="5"/>
  <c r="C1903" i="5"/>
  <c r="B1903" i="5"/>
  <c r="A1903" i="5"/>
  <c r="L1902" i="5"/>
  <c r="M1902" i="5" s="1"/>
  <c r="H1902" i="5"/>
  <c r="G1902" i="5"/>
  <c r="F1902" i="5"/>
  <c r="E1902" i="5"/>
  <c r="C1902" i="5"/>
  <c r="B1902" i="5"/>
  <c r="A1902" i="5"/>
  <c r="L1901" i="5"/>
  <c r="M1901" i="5" s="1"/>
  <c r="H1901" i="5"/>
  <c r="G1901" i="5"/>
  <c r="F1901" i="5"/>
  <c r="E1901" i="5"/>
  <c r="C1901" i="5"/>
  <c r="B1901" i="5"/>
  <c r="A1901" i="5"/>
  <c r="L1900" i="5"/>
  <c r="M1900" i="5" s="1"/>
  <c r="H1900" i="5"/>
  <c r="G1900" i="5"/>
  <c r="F1900" i="5"/>
  <c r="E1900" i="5"/>
  <c r="C1900" i="5"/>
  <c r="B1900" i="5"/>
  <c r="A1900" i="5"/>
  <c r="L1899" i="5"/>
  <c r="M1899" i="5" s="1"/>
  <c r="H1899" i="5"/>
  <c r="G1899" i="5"/>
  <c r="F1899" i="5"/>
  <c r="E1899" i="5"/>
  <c r="C1899" i="5"/>
  <c r="B1899" i="5"/>
  <c r="A1899" i="5"/>
  <c r="L1898" i="5"/>
  <c r="M1898" i="5" s="1"/>
  <c r="H1898" i="5"/>
  <c r="G1898" i="5"/>
  <c r="F1898" i="5"/>
  <c r="E1898" i="5"/>
  <c r="C1898" i="5"/>
  <c r="B1898" i="5"/>
  <c r="A1898" i="5"/>
  <c r="H1897" i="5"/>
  <c r="G1897" i="5"/>
  <c r="F1897" i="5"/>
  <c r="E1897" i="5"/>
  <c r="C1897" i="5"/>
  <c r="B1897" i="5"/>
  <c r="A1897" i="5"/>
  <c r="H1896" i="5"/>
  <c r="G1896" i="5"/>
  <c r="F1896" i="5"/>
  <c r="E1896" i="5"/>
  <c r="C1896" i="5"/>
  <c r="B1896" i="5"/>
  <c r="A1896" i="5"/>
  <c r="H1895" i="5"/>
  <c r="G1895" i="5"/>
  <c r="F1895" i="5"/>
  <c r="E1895" i="5"/>
  <c r="C1895" i="5"/>
  <c r="B1895" i="5"/>
  <c r="A1895" i="5"/>
  <c r="H1894" i="5"/>
  <c r="G1894" i="5"/>
  <c r="F1894" i="5"/>
  <c r="E1894" i="5"/>
  <c r="C1894" i="5"/>
  <c r="B1894" i="5"/>
  <c r="A1894" i="5"/>
  <c r="H1893" i="5"/>
  <c r="G1893" i="5"/>
  <c r="F1893" i="5"/>
  <c r="E1893" i="5"/>
  <c r="C1893" i="5"/>
  <c r="B1893" i="5"/>
  <c r="A1893" i="5"/>
  <c r="H1892" i="5"/>
  <c r="G1892" i="5"/>
  <c r="F1892" i="5"/>
  <c r="E1892" i="5"/>
  <c r="C1892" i="5"/>
  <c r="B1892" i="5"/>
  <c r="A1892" i="5"/>
  <c r="H1891" i="5"/>
  <c r="G1891" i="5"/>
  <c r="F1891" i="5"/>
  <c r="E1891" i="5"/>
  <c r="C1891" i="5"/>
  <c r="B1891" i="5"/>
  <c r="A1891" i="5"/>
  <c r="H1890" i="5"/>
  <c r="G1890" i="5"/>
  <c r="F1890" i="5"/>
  <c r="E1890" i="5"/>
  <c r="C1890" i="5"/>
  <c r="B1890" i="5"/>
  <c r="A1890" i="5"/>
  <c r="H1889" i="5"/>
  <c r="G1889" i="5"/>
  <c r="F1889" i="5"/>
  <c r="E1889" i="5"/>
  <c r="C1889" i="5"/>
  <c r="B1889" i="5"/>
  <c r="A1889" i="5"/>
  <c r="H1888" i="5"/>
  <c r="G1888" i="5"/>
  <c r="F1888" i="5"/>
  <c r="E1888" i="5"/>
  <c r="C1888" i="5"/>
  <c r="B1888" i="5"/>
  <c r="A1888" i="5"/>
  <c r="H1887" i="5"/>
  <c r="G1887" i="5"/>
  <c r="F1887" i="5"/>
  <c r="E1887" i="5"/>
  <c r="C1887" i="5"/>
  <c r="B1887" i="5"/>
  <c r="A1887" i="5"/>
  <c r="H1886" i="5"/>
  <c r="G1886" i="5"/>
  <c r="F1886" i="5"/>
  <c r="E1886" i="5"/>
  <c r="C1886" i="5"/>
  <c r="B1886" i="5"/>
  <c r="A1886" i="5"/>
  <c r="H1885" i="5"/>
  <c r="G1885" i="5"/>
  <c r="F1885" i="5"/>
  <c r="E1885" i="5"/>
  <c r="C1885" i="5"/>
  <c r="B1885" i="5"/>
  <c r="A1885" i="5"/>
  <c r="H1884" i="5"/>
  <c r="G1884" i="5"/>
  <c r="F1884" i="5"/>
  <c r="E1884" i="5"/>
  <c r="C1884" i="5"/>
  <c r="B1884" i="5"/>
  <c r="A1884" i="5"/>
  <c r="H1883" i="5"/>
  <c r="G1883" i="5"/>
  <c r="F1883" i="5"/>
  <c r="E1883" i="5"/>
  <c r="C1883" i="5"/>
  <c r="B1883" i="5"/>
  <c r="A1883" i="5"/>
  <c r="H1882" i="5"/>
  <c r="G1882" i="5"/>
  <c r="F1882" i="5"/>
  <c r="E1882" i="5"/>
  <c r="C1882" i="5"/>
  <c r="B1882" i="5"/>
  <c r="A1882" i="5"/>
  <c r="H1881" i="5"/>
  <c r="G1881" i="5"/>
  <c r="F1881" i="5"/>
  <c r="E1881" i="5"/>
  <c r="C1881" i="5"/>
  <c r="B1881" i="5"/>
  <c r="A1881" i="5"/>
  <c r="H1880" i="5"/>
  <c r="G1880" i="5"/>
  <c r="F1880" i="5"/>
  <c r="E1880" i="5"/>
  <c r="C1880" i="5"/>
  <c r="B1880" i="5"/>
  <c r="A1880" i="5"/>
  <c r="H1879" i="5"/>
  <c r="G1879" i="5"/>
  <c r="F1879" i="5"/>
  <c r="E1879" i="5"/>
  <c r="C1879" i="5"/>
  <c r="B1879" i="5"/>
  <c r="A1879" i="5"/>
  <c r="H1878" i="5"/>
  <c r="G1878" i="5"/>
  <c r="F1878" i="5"/>
  <c r="E1878" i="5"/>
  <c r="C1878" i="5"/>
  <c r="B1878" i="5"/>
  <c r="A1878" i="5"/>
  <c r="H1877" i="5"/>
  <c r="G1877" i="5"/>
  <c r="F1877" i="5"/>
  <c r="E1877" i="5"/>
  <c r="C1877" i="5"/>
  <c r="B1877" i="5"/>
  <c r="A1877" i="5"/>
  <c r="H1876" i="5"/>
  <c r="G1876" i="5"/>
  <c r="F1876" i="5"/>
  <c r="E1876" i="5"/>
  <c r="C1876" i="5"/>
  <c r="B1876" i="5"/>
  <c r="A1876" i="5"/>
  <c r="H1875" i="5"/>
  <c r="G1875" i="5"/>
  <c r="F1875" i="5"/>
  <c r="E1875" i="5"/>
  <c r="C1875" i="5"/>
  <c r="B1875" i="5"/>
  <c r="A1875" i="5"/>
  <c r="H1874" i="5"/>
  <c r="G1874" i="5"/>
  <c r="F1874" i="5"/>
  <c r="E1874" i="5"/>
  <c r="C1874" i="5"/>
  <c r="B1874" i="5"/>
  <c r="A1874" i="5"/>
  <c r="H1873" i="5"/>
  <c r="G1873" i="5"/>
  <c r="F1873" i="5"/>
  <c r="E1873" i="5"/>
  <c r="C1873" i="5"/>
  <c r="B1873" i="5"/>
  <c r="A1873" i="5"/>
  <c r="H1872" i="5"/>
  <c r="G1872" i="5"/>
  <c r="F1872" i="5"/>
  <c r="E1872" i="5"/>
  <c r="C1872" i="5"/>
  <c r="B1872" i="5"/>
  <c r="A1872" i="5"/>
  <c r="H1871" i="5"/>
  <c r="G1871" i="5"/>
  <c r="F1871" i="5"/>
  <c r="E1871" i="5"/>
  <c r="C1871" i="5"/>
  <c r="B1871" i="5"/>
  <c r="A1871" i="5"/>
  <c r="H1870" i="5"/>
  <c r="G1870" i="5"/>
  <c r="F1870" i="5"/>
  <c r="E1870" i="5"/>
  <c r="C1870" i="5"/>
  <c r="B1870" i="5"/>
  <c r="A1870" i="5"/>
  <c r="H1869" i="5"/>
  <c r="G1869" i="5"/>
  <c r="F1869" i="5"/>
  <c r="E1869" i="5"/>
  <c r="C1869" i="5"/>
  <c r="B1869" i="5"/>
  <c r="A1869" i="5"/>
  <c r="H1868" i="5"/>
  <c r="G1868" i="5"/>
  <c r="F1868" i="5"/>
  <c r="E1868" i="5"/>
  <c r="C1868" i="5"/>
  <c r="B1868" i="5"/>
  <c r="A1868" i="5"/>
  <c r="H1867" i="5"/>
  <c r="G1867" i="5"/>
  <c r="F1867" i="5"/>
  <c r="E1867" i="5"/>
  <c r="C1867" i="5"/>
  <c r="B1867" i="5"/>
  <c r="A1867" i="5"/>
  <c r="H1866" i="5"/>
  <c r="G1866" i="5"/>
  <c r="F1866" i="5"/>
  <c r="E1866" i="5"/>
  <c r="C1866" i="5"/>
  <c r="B1866" i="5"/>
  <c r="A1866" i="5"/>
  <c r="H1865" i="5"/>
  <c r="G1865" i="5"/>
  <c r="F1865" i="5"/>
  <c r="E1865" i="5"/>
  <c r="C1865" i="5"/>
  <c r="B1865" i="5"/>
  <c r="A1865" i="5"/>
  <c r="H1864" i="5"/>
  <c r="G1864" i="5"/>
  <c r="F1864" i="5"/>
  <c r="E1864" i="5"/>
  <c r="C1864" i="5"/>
  <c r="B1864" i="5"/>
  <c r="A1864" i="5"/>
  <c r="H1863" i="5"/>
  <c r="G1863" i="5"/>
  <c r="F1863" i="5"/>
  <c r="E1863" i="5"/>
  <c r="C1863" i="5"/>
  <c r="B1863" i="5"/>
  <c r="A1863" i="5"/>
  <c r="H1862" i="5"/>
  <c r="G1862" i="5"/>
  <c r="F1862" i="5"/>
  <c r="E1862" i="5"/>
  <c r="C1862" i="5"/>
  <c r="B1862" i="5"/>
  <c r="A1862" i="5"/>
  <c r="H1861" i="5"/>
  <c r="G1861" i="5"/>
  <c r="F1861" i="5"/>
  <c r="E1861" i="5"/>
  <c r="C1861" i="5"/>
  <c r="B1861" i="5"/>
  <c r="A1861" i="5"/>
  <c r="H1860" i="5"/>
  <c r="G1860" i="5"/>
  <c r="F1860" i="5"/>
  <c r="E1860" i="5"/>
  <c r="C1860" i="5"/>
  <c r="B1860" i="5"/>
  <c r="A1860" i="5"/>
  <c r="H1859" i="5"/>
  <c r="G1859" i="5"/>
  <c r="F1859" i="5"/>
  <c r="E1859" i="5"/>
  <c r="C1859" i="5"/>
  <c r="B1859" i="5"/>
  <c r="A1859" i="5"/>
  <c r="H1858" i="5"/>
  <c r="G1858" i="5"/>
  <c r="F1858" i="5"/>
  <c r="E1858" i="5"/>
  <c r="C1858" i="5"/>
  <c r="B1858" i="5"/>
  <c r="A1858" i="5"/>
  <c r="H1857" i="5"/>
  <c r="G1857" i="5"/>
  <c r="F1857" i="5"/>
  <c r="E1857" i="5"/>
  <c r="C1857" i="5"/>
  <c r="B1857" i="5"/>
  <c r="A1857" i="5"/>
  <c r="H1856" i="5"/>
  <c r="G1856" i="5"/>
  <c r="F1856" i="5"/>
  <c r="E1856" i="5"/>
  <c r="C1856" i="5"/>
  <c r="B1856" i="5"/>
  <c r="A1856" i="5"/>
  <c r="H1855" i="5"/>
  <c r="G1855" i="5"/>
  <c r="F1855" i="5"/>
  <c r="E1855" i="5"/>
  <c r="C1855" i="5"/>
  <c r="B1855" i="5"/>
  <c r="A1855" i="5"/>
  <c r="H1854" i="5"/>
  <c r="G1854" i="5"/>
  <c r="F1854" i="5"/>
  <c r="E1854" i="5"/>
  <c r="C1854" i="5"/>
  <c r="B1854" i="5"/>
  <c r="A1854" i="5"/>
  <c r="H1853" i="5"/>
  <c r="G1853" i="5"/>
  <c r="F1853" i="5"/>
  <c r="E1853" i="5"/>
  <c r="C1853" i="5"/>
  <c r="B1853" i="5"/>
  <c r="A1853" i="5"/>
  <c r="H1852" i="5"/>
  <c r="G1852" i="5"/>
  <c r="F1852" i="5"/>
  <c r="E1852" i="5"/>
  <c r="C1852" i="5"/>
  <c r="B1852" i="5"/>
  <c r="A1852" i="5"/>
  <c r="H1851" i="5"/>
  <c r="G1851" i="5"/>
  <c r="F1851" i="5"/>
  <c r="E1851" i="5"/>
  <c r="C1851" i="5"/>
  <c r="B1851" i="5"/>
  <c r="A1851" i="5"/>
  <c r="H1850" i="5"/>
  <c r="G1850" i="5"/>
  <c r="F1850" i="5"/>
  <c r="E1850" i="5"/>
  <c r="C1850" i="5"/>
  <c r="B1850" i="5"/>
  <c r="A1850" i="5"/>
  <c r="H1849" i="5"/>
  <c r="G1849" i="5"/>
  <c r="F1849" i="5"/>
  <c r="E1849" i="5"/>
  <c r="C1849" i="5"/>
  <c r="B1849" i="5"/>
  <c r="A1849" i="5"/>
  <c r="H1848" i="5"/>
  <c r="G1848" i="5"/>
  <c r="F1848" i="5"/>
  <c r="E1848" i="5"/>
  <c r="C1848" i="5"/>
  <c r="B1848" i="5"/>
  <c r="A1848" i="5"/>
  <c r="H1847" i="5"/>
  <c r="G1847" i="5"/>
  <c r="F1847" i="5"/>
  <c r="E1847" i="5"/>
  <c r="C1847" i="5"/>
  <c r="B1847" i="5"/>
  <c r="A1847" i="5"/>
  <c r="H1846" i="5"/>
  <c r="G1846" i="5"/>
  <c r="F1846" i="5"/>
  <c r="E1846" i="5"/>
  <c r="C1846" i="5"/>
  <c r="B1846" i="5"/>
  <c r="A1846" i="5"/>
  <c r="H1845" i="5"/>
  <c r="G1845" i="5"/>
  <c r="F1845" i="5"/>
  <c r="E1845" i="5"/>
  <c r="C1845" i="5"/>
  <c r="B1845" i="5"/>
  <c r="A1845" i="5"/>
  <c r="H1844" i="5"/>
  <c r="G1844" i="5"/>
  <c r="F1844" i="5"/>
  <c r="E1844" i="5"/>
  <c r="C1844" i="5"/>
  <c r="B1844" i="5"/>
  <c r="A1844" i="5"/>
  <c r="H1843" i="5"/>
  <c r="G1843" i="5"/>
  <c r="F1843" i="5"/>
  <c r="E1843" i="5"/>
  <c r="C1843" i="5"/>
  <c r="B1843" i="5"/>
  <c r="A1843" i="5"/>
  <c r="H1842" i="5"/>
  <c r="G1842" i="5"/>
  <c r="F1842" i="5"/>
  <c r="E1842" i="5"/>
  <c r="C1842" i="5"/>
  <c r="B1842" i="5"/>
  <c r="A1842" i="5"/>
  <c r="H1841" i="5"/>
  <c r="G1841" i="5"/>
  <c r="F1841" i="5"/>
  <c r="E1841" i="5"/>
  <c r="C1841" i="5"/>
  <c r="B1841" i="5"/>
  <c r="A1841" i="5"/>
  <c r="H1840" i="5"/>
  <c r="G1840" i="5"/>
  <c r="F1840" i="5"/>
  <c r="E1840" i="5"/>
  <c r="C1840" i="5"/>
  <c r="B1840" i="5"/>
  <c r="A1840" i="5"/>
  <c r="H1839" i="5"/>
  <c r="G1839" i="5"/>
  <c r="F1839" i="5"/>
  <c r="E1839" i="5"/>
  <c r="C1839" i="5"/>
  <c r="B1839" i="5"/>
  <c r="A1839" i="5"/>
  <c r="H1838" i="5"/>
  <c r="G1838" i="5"/>
  <c r="F1838" i="5"/>
  <c r="E1838" i="5"/>
  <c r="C1838" i="5"/>
  <c r="B1838" i="5"/>
  <c r="A1838" i="5"/>
  <c r="H1837" i="5"/>
  <c r="G1837" i="5"/>
  <c r="F1837" i="5"/>
  <c r="E1837" i="5"/>
  <c r="C1837" i="5"/>
  <c r="B1837" i="5"/>
  <c r="A1837" i="5"/>
  <c r="H1836" i="5"/>
  <c r="G1836" i="5"/>
  <c r="F1836" i="5"/>
  <c r="E1836" i="5"/>
  <c r="C1836" i="5"/>
  <c r="B1836" i="5"/>
  <c r="A1836" i="5"/>
  <c r="H1835" i="5"/>
  <c r="G1835" i="5"/>
  <c r="F1835" i="5"/>
  <c r="E1835" i="5"/>
  <c r="C1835" i="5"/>
  <c r="B1835" i="5"/>
  <c r="A1835" i="5"/>
  <c r="H1834" i="5"/>
  <c r="G1834" i="5"/>
  <c r="F1834" i="5"/>
  <c r="E1834" i="5"/>
  <c r="C1834" i="5"/>
  <c r="B1834" i="5"/>
  <c r="A1834" i="5"/>
  <c r="H1833" i="5"/>
  <c r="G1833" i="5"/>
  <c r="F1833" i="5"/>
  <c r="E1833" i="5"/>
  <c r="C1833" i="5"/>
  <c r="B1833" i="5"/>
  <c r="A1833" i="5"/>
  <c r="H1832" i="5"/>
  <c r="G1832" i="5"/>
  <c r="F1832" i="5"/>
  <c r="E1832" i="5"/>
  <c r="C1832" i="5"/>
  <c r="B1832" i="5"/>
  <c r="A1832" i="5"/>
  <c r="H1831" i="5"/>
  <c r="G1831" i="5"/>
  <c r="F1831" i="5"/>
  <c r="E1831" i="5"/>
  <c r="C1831" i="5"/>
  <c r="B1831" i="5"/>
  <c r="A1831" i="5"/>
  <c r="H1830" i="5"/>
  <c r="G1830" i="5"/>
  <c r="F1830" i="5"/>
  <c r="E1830" i="5"/>
  <c r="C1830" i="5"/>
  <c r="B1830" i="5"/>
  <c r="A1830" i="5"/>
  <c r="H1829" i="5"/>
  <c r="G1829" i="5"/>
  <c r="F1829" i="5"/>
  <c r="E1829" i="5"/>
  <c r="C1829" i="5"/>
  <c r="B1829" i="5"/>
  <c r="A1829" i="5"/>
  <c r="H1828" i="5"/>
  <c r="G1828" i="5"/>
  <c r="F1828" i="5"/>
  <c r="E1828" i="5"/>
  <c r="C1828" i="5"/>
  <c r="B1828" i="5"/>
  <c r="A1828" i="5"/>
  <c r="H1827" i="5"/>
  <c r="G1827" i="5"/>
  <c r="F1827" i="5"/>
  <c r="E1827" i="5"/>
  <c r="C1827" i="5"/>
  <c r="B1827" i="5"/>
  <c r="A1827" i="5"/>
  <c r="H1826" i="5"/>
  <c r="G1826" i="5"/>
  <c r="F1826" i="5"/>
  <c r="E1826" i="5"/>
  <c r="C1826" i="5"/>
  <c r="B1826" i="5"/>
  <c r="A1826" i="5"/>
  <c r="H1825" i="5"/>
  <c r="G1825" i="5"/>
  <c r="F1825" i="5"/>
  <c r="E1825" i="5"/>
  <c r="C1825" i="5"/>
  <c r="B1825" i="5"/>
  <c r="A1825" i="5"/>
  <c r="H1824" i="5"/>
  <c r="G1824" i="5"/>
  <c r="F1824" i="5"/>
  <c r="E1824" i="5"/>
  <c r="C1824" i="5"/>
  <c r="B1824" i="5"/>
  <c r="A1824" i="5"/>
  <c r="H1823" i="5"/>
  <c r="G1823" i="5"/>
  <c r="F1823" i="5"/>
  <c r="E1823" i="5"/>
  <c r="C1823" i="5"/>
  <c r="B1823" i="5"/>
  <c r="A1823" i="5"/>
  <c r="H1822" i="5"/>
  <c r="G1822" i="5"/>
  <c r="F1822" i="5"/>
  <c r="E1822" i="5"/>
  <c r="C1822" i="5"/>
  <c r="B1822" i="5"/>
  <c r="A1822" i="5"/>
  <c r="H1821" i="5"/>
  <c r="G1821" i="5"/>
  <c r="F1821" i="5"/>
  <c r="E1821" i="5"/>
  <c r="C1821" i="5"/>
  <c r="B1821" i="5"/>
  <c r="A1821" i="5"/>
  <c r="H1820" i="5"/>
  <c r="G1820" i="5"/>
  <c r="F1820" i="5"/>
  <c r="E1820" i="5"/>
  <c r="C1820" i="5"/>
  <c r="B1820" i="5"/>
  <c r="A1820" i="5"/>
  <c r="H1819" i="5"/>
  <c r="G1819" i="5"/>
  <c r="F1819" i="5"/>
  <c r="E1819" i="5"/>
  <c r="C1819" i="5"/>
  <c r="B1819" i="5"/>
  <c r="A1819" i="5"/>
  <c r="H1818" i="5"/>
  <c r="G1818" i="5"/>
  <c r="F1818" i="5"/>
  <c r="E1818" i="5"/>
  <c r="C1818" i="5"/>
  <c r="B1818" i="5"/>
  <c r="A1818" i="5"/>
  <c r="H1817" i="5"/>
  <c r="G1817" i="5"/>
  <c r="F1817" i="5"/>
  <c r="E1817" i="5"/>
  <c r="C1817" i="5"/>
  <c r="B1817" i="5"/>
  <c r="A1817" i="5"/>
  <c r="H1816" i="5"/>
  <c r="G1816" i="5"/>
  <c r="F1816" i="5"/>
  <c r="E1816" i="5"/>
  <c r="C1816" i="5"/>
  <c r="B1816" i="5"/>
  <c r="A1816" i="5"/>
  <c r="H1815" i="5"/>
  <c r="G1815" i="5"/>
  <c r="F1815" i="5"/>
  <c r="E1815" i="5"/>
  <c r="C1815" i="5"/>
  <c r="B1815" i="5"/>
  <c r="A1815" i="5"/>
  <c r="H1814" i="5"/>
  <c r="G1814" i="5"/>
  <c r="F1814" i="5"/>
  <c r="E1814" i="5"/>
  <c r="C1814" i="5"/>
  <c r="B1814" i="5"/>
  <c r="A1814" i="5"/>
  <c r="H1813" i="5"/>
  <c r="G1813" i="5"/>
  <c r="F1813" i="5"/>
  <c r="E1813" i="5"/>
  <c r="C1813" i="5"/>
  <c r="B1813" i="5"/>
  <c r="A1813" i="5"/>
  <c r="H1812" i="5"/>
  <c r="G1812" i="5"/>
  <c r="F1812" i="5"/>
  <c r="E1812" i="5"/>
  <c r="C1812" i="5"/>
  <c r="B1812" i="5"/>
  <c r="A1812" i="5"/>
  <c r="H1811" i="5"/>
  <c r="G1811" i="5"/>
  <c r="F1811" i="5"/>
  <c r="E1811" i="5"/>
  <c r="C1811" i="5"/>
  <c r="B1811" i="5"/>
  <c r="A1811" i="5"/>
  <c r="H1810" i="5"/>
  <c r="G1810" i="5"/>
  <c r="F1810" i="5"/>
  <c r="E1810" i="5"/>
  <c r="C1810" i="5"/>
  <c r="B1810" i="5"/>
  <c r="A1810" i="5"/>
  <c r="H1809" i="5"/>
  <c r="G1809" i="5"/>
  <c r="F1809" i="5"/>
  <c r="E1809" i="5"/>
  <c r="C1809" i="5"/>
  <c r="B1809" i="5"/>
  <c r="A1809" i="5"/>
  <c r="H1808" i="5"/>
  <c r="G1808" i="5"/>
  <c r="F1808" i="5"/>
  <c r="E1808" i="5"/>
  <c r="C1808" i="5"/>
  <c r="B1808" i="5"/>
  <c r="A1808" i="5"/>
  <c r="H1807" i="5"/>
  <c r="G1807" i="5"/>
  <c r="F1807" i="5"/>
  <c r="E1807" i="5"/>
  <c r="C1807" i="5"/>
  <c r="B1807" i="5"/>
  <c r="A1807" i="5"/>
  <c r="H1806" i="5"/>
  <c r="G1806" i="5"/>
  <c r="F1806" i="5"/>
  <c r="E1806" i="5"/>
  <c r="C1806" i="5"/>
  <c r="B1806" i="5"/>
  <c r="A1806" i="5"/>
  <c r="H1805" i="5"/>
  <c r="G1805" i="5"/>
  <c r="F1805" i="5"/>
  <c r="E1805" i="5"/>
  <c r="C1805" i="5"/>
  <c r="B1805" i="5"/>
  <c r="A1805" i="5"/>
  <c r="H1804" i="5"/>
  <c r="G1804" i="5"/>
  <c r="F1804" i="5"/>
  <c r="E1804" i="5"/>
  <c r="C1804" i="5"/>
  <c r="B1804" i="5"/>
  <c r="A1804" i="5"/>
  <c r="H1803" i="5"/>
  <c r="G1803" i="5"/>
  <c r="F1803" i="5"/>
  <c r="E1803" i="5"/>
  <c r="C1803" i="5"/>
  <c r="B1803" i="5"/>
  <c r="A1803" i="5"/>
  <c r="H1802" i="5"/>
  <c r="G1802" i="5"/>
  <c r="F1802" i="5"/>
  <c r="E1802" i="5"/>
  <c r="C1802" i="5"/>
  <c r="B1802" i="5"/>
  <c r="A1802" i="5"/>
  <c r="H1801" i="5"/>
  <c r="G1801" i="5"/>
  <c r="F1801" i="5"/>
  <c r="E1801" i="5"/>
  <c r="C1801" i="5"/>
  <c r="B1801" i="5"/>
  <c r="A1801" i="5"/>
  <c r="H1800" i="5"/>
  <c r="G1800" i="5"/>
  <c r="F1800" i="5"/>
  <c r="E1800" i="5"/>
  <c r="C1800" i="5"/>
  <c r="B1800" i="5"/>
  <c r="A1800" i="5"/>
  <c r="H1799" i="5"/>
  <c r="G1799" i="5"/>
  <c r="F1799" i="5"/>
  <c r="E1799" i="5"/>
  <c r="C1799" i="5"/>
  <c r="B1799" i="5"/>
  <c r="A1799" i="5"/>
  <c r="H1798" i="5"/>
  <c r="G1798" i="5"/>
  <c r="F1798" i="5"/>
  <c r="E1798" i="5"/>
  <c r="C1798" i="5"/>
  <c r="B1798" i="5"/>
  <c r="A1798" i="5"/>
  <c r="H1797" i="5"/>
  <c r="G1797" i="5"/>
  <c r="F1797" i="5"/>
  <c r="E1797" i="5"/>
  <c r="C1797" i="5"/>
  <c r="B1797" i="5"/>
  <c r="A1797" i="5"/>
  <c r="H1796" i="5"/>
  <c r="G1796" i="5"/>
  <c r="F1796" i="5"/>
  <c r="E1796" i="5"/>
  <c r="C1796" i="5"/>
  <c r="B1796" i="5"/>
  <c r="A1796" i="5"/>
  <c r="H1795" i="5"/>
  <c r="G1795" i="5"/>
  <c r="F1795" i="5"/>
  <c r="E1795" i="5"/>
  <c r="C1795" i="5"/>
  <c r="B1795" i="5"/>
  <c r="A1795" i="5"/>
  <c r="H1794" i="5"/>
  <c r="G1794" i="5"/>
  <c r="F1794" i="5"/>
  <c r="E1794" i="5"/>
  <c r="C1794" i="5"/>
  <c r="B1794" i="5"/>
  <c r="A1794" i="5"/>
  <c r="H1793" i="5"/>
  <c r="G1793" i="5"/>
  <c r="F1793" i="5"/>
  <c r="E1793" i="5"/>
  <c r="C1793" i="5"/>
  <c r="B1793" i="5"/>
  <c r="A1793" i="5"/>
  <c r="H1792" i="5"/>
  <c r="G1792" i="5"/>
  <c r="F1792" i="5"/>
  <c r="E1792" i="5"/>
  <c r="C1792" i="5"/>
  <c r="B1792" i="5"/>
  <c r="A1792" i="5"/>
  <c r="H1791" i="5"/>
  <c r="G1791" i="5"/>
  <c r="F1791" i="5"/>
  <c r="E1791" i="5"/>
  <c r="C1791" i="5"/>
  <c r="B1791" i="5"/>
  <c r="A1791" i="5"/>
  <c r="H1790" i="5"/>
  <c r="G1790" i="5"/>
  <c r="F1790" i="5"/>
  <c r="E1790" i="5"/>
  <c r="C1790" i="5"/>
  <c r="B1790" i="5"/>
  <c r="A1790" i="5"/>
  <c r="H1789" i="5"/>
  <c r="G1789" i="5"/>
  <c r="F1789" i="5"/>
  <c r="E1789" i="5"/>
  <c r="C1789" i="5"/>
  <c r="B1789" i="5"/>
  <c r="A1789" i="5"/>
  <c r="H1788" i="5"/>
  <c r="G1788" i="5"/>
  <c r="F1788" i="5"/>
  <c r="E1788" i="5"/>
  <c r="C1788" i="5"/>
  <c r="B1788" i="5"/>
  <c r="A1788" i="5"/>
  <c r="H1787" i="5"/>
  <c r="G1787" i="5"/>
  <c r="F1787" i="5"/>
  <c r="E1787" i="5"/>
  <c r="C1787" i="5"/>
  <c r="B1787" i="5"/>
  <c r="A1787" i="5"/>
  <c r="H1786" i="5"/>
  <c r="G1786" i="5"/>
  <c r="F1786" i="5"/>
  <c r="E1786" i="5"/>
  <c r="C1786" i="5"/>
  <c r="B1786" i="5"/>
  <c r="A1786" i="5"/>
  <c r="H1785" i="5"/>
  <c r="G1785" i="5"/>
  <c r="F1785" i="5"/>
  <c r="E1785" i="5"/>
  <c r="C1785" i="5"/>
  <c r="B1785" i="5"/>
  <c r="A1785" i="5"/>
  <c r="H1784" i="5"/>
  <c r="G1784" i="5"/>
  <c r="F1784" i="5"/>
  <c r="E1784" i="5"/>
  <c r="C1784" i="5"/>
  <c r="B1784" i="5"/>
  <c r="A1784" i="5"/>
  <c r="H1783" i="5"/>
  <c r="G1783" i="5"/>
  <c r="F1783" i="5"/>
  <c r="E1783" i="5"/>
  <c r="C1783" i="5"/>
  <c r="B1783" i="5"/>
  <c r="A1783" i="5"/>
  <c r="H1782" i="5"/>
  <c r="G1782" i="5"/>
  <c r="F1782" i="5"/>
  <c r="E1782" i="5"/>
  <c r="C1782" i="5"/>
  <c r="B1782" i="5"/>
  <c r="A1782" i="5"/>
  <c r="H1781" i="5"/>
  <c r="G1781" i="5"/>
  <c r="F1781" i="5"/>
  <c r="E1781" i="5"/>
  <c r="C1781" i="5"/>
  <c r="B1781" i="5"/>
  <c r="A1781" i="5"/>
  <c r="H1780" i="5"/>
  <c r="G1780" i="5"/>
  <c r="F1780" i="5"/>
  <c r="E1780" i="5"/>
  <c r="C1780" i="5"/>
  <c r="B1780" i="5"/>
  <c r="A1780" i="5"/>
  <c r="H1779" i="5"/>
  <c r="G1779" i="5"/>
  <c r="F1779" i="5"/>
  <c r="E1779" i="5"/>
  <c r="C1779" i="5"/>
  <c r="B1779" i="5"/>
  <c r="A1779" i="5"/>
  <c r="H1778" i="5"/>
  <c r="G1778" i="5"/>
  <c r="F1778" i="5"/>
  <c r="E1778" i="5"/>
  <c r="C1778" i="5"/>
  <c r="B1778" i="5"/>
  <c r="A1778" i="5"/>
  <c r="H1777" i="5"/>
  <c r="G1777" i="5"/>
  <c r="F1777" i="5"/>
  <c r="E1777" i="5"/>
  <c r="C1777" i="5"/>
  <c r="B1777" i="5"/>
  <c r="A1777" i="5"/>
  <c r="H1776" i="5"/>
  <c r="G1776" i="5"/>
  <c r="F1776" i="5"/>
  <c r="E1776" i="5"/>
  <c r="C1776" i="5"/>
  <c r="B1776" i="5"/>
  <c r="A1776" i="5"/>
  <c r="H1775" i="5"/>
  <c r="G1775" i="5"/>
  <c r="F1775" i="5"/>
  <c r="E1775" i="5"/>
  <c r="C1775" i="5"/>
  <c r="B1775" i="5"/>
  <c r="A1775" i="5"/>
  <c r="H1774" i="5"/>
  <c r="G1774" i="5"/>
  <c r="F1774" i="5"/>
  <c r="E1774" i="5"/>
  <c r="C1774" i="5"/>
  <c r="B1774" i="5"/>
  <c r="A1774" i="5"/>
  <c r="H1773" i="5"/>
  <c r="G1773" i="5"/>
  <c r="F1773" i="5"/>
  <c r="E1773" i="5"/>
  <c r="C1773" i="5"/>
  <c r="B1773" i="5"/>
  <c r="A1773" i="5"/>
  <c r="H1772" i="5"/>
  <c r="G1772" i="5"/>
  <c r="F1772" i="5"/>
  <c r="E1772" i="5"/>
  <c r="C1772" i="5"/>
  <c r="B1772" i="5"/>
  <c r="A1772" i="5"/>
  <c r="H1771" i="5"/>
  <c r="G1771" i="5"/>
  <c r="F1771" i="5"/>
  <c r="E1771" i="5"/>
  <c r="C1771" i="5"/>
  <c r="B1771" i="5"/>
  <c r="A1771" i="5"/>
  <c r="H1770" i="5"/>
  <c r="G1770" i="5"/>
  <c r="F1770" i="5"/>
  <c r="E1770" i="5"/>
  <c r="C1770" i="5"/>
  <c r="B1770" i="5"/>
  <c r="A1770" i="5"/>
  <c r="H1769" i="5"/>
  <c r="G1769" i="5"/>
  <c r="F1769" i="5"/>
  <c r="E1769" i="5"/>
  <c r="C1769" i="5"/>
  <c r="B1769" i="5"/>
  <c r="A1769" i="5"/>
  <c r="H1768" i="5"/>
  <c r="G1768" i="5"/>
  <c r="F1768" i="5"/>
  <c r="E1768" i="5"/>
  <c r="C1768" i="5"/>
  <c r="B1768" i="5"/>
  <c r="A1768" i="5"/>
  <c r="H1767" i="5"/>
  <c r="G1767" i="5"/>
  <c r="F1767" i="5"/>
  <c r="E1767" i="5"/>
  <c r="C1767" i="5"/>
  <c r="B1767" i="5"/>
  <c r="A1767" i="5"/>
  <c r="H1766" i="5"/>
  <c r="G1766" i="5"/>
  <c r="F1766" i="5"/>
  <c r="E1766" i="5"/>
  <c r="C1766" i="5"/>
  <c r="B1766" i="5"/>
  <c r="A1766" i="5"/>
  <c r="H1765" i="5"/>
  <c r="G1765" i="5"/>
  <c r="F1765" i="5"/>
  <c r="E1765" i="5"/>
  <c r="C1765" i="5"/>
  <c r="B1765" i="5"/>
  <c r="A1765" i="5"/>
  <c r="H1764" i="5"/>
  <c r="G1764" i="5"/>
  <c r="F1764" i="5"/>
  <c r="E1764" i="5"/>
  <c r="C1764" i="5"/>
  <c r="B1764" i="5"/>
  <c r="A1764" i="5"/>
  <c r="H1763" i="5"/>
  <c r="G1763" i="5"/>
  <c r="F1763" i="5"/>
  <c r="E1763" i="5"/>
  <c r="C1763" i="5"/>
  <c r="B1763" i="5"/>
  <c r="A1763" i="5"/>
  <c r="H1762" i="5"/>
  <c r="G1762" i="5"/>
  <c r="F1762" i="5"/>
  <c r="E1762" i="5"/>
  <c r="C1762" i="5"/>
  <c r="B1762" i="5"/>
  <c r="A1762" i="5"/>
  <c r="H1761" i="5"/>
  <c r="G1761" i="5"/>
  <c r="F1761" i="5"/>
  <c r="E1761" i="5"/>
  <c r="C1761" i="5"/>
  <c r="B1761" i="5"/>
  <c r="A1761" i="5"/>
  <c r="H1760" i="5"/>
  <c r="G1760" i="5"/>
  <c r="F1760" i="5"/>
  <c r="E1760" i="5"/>
  <c r="C1760" i="5"/>
  <c r="B1760" i="5"/>
  <c r="A1760" i="5"/>
  <c r="H1759" i="5"/>
  <c r="G1759" i="5"/>
  <c r="F1759" i="5"/>
  <c r="E1759" i="5"/>
  <c r="C1759" i="5"/>
  <c r="B1759" i="5"/>
  <c r="A1759" i="5"/>
  <c r="H1758" i="5"/>
  <c r="G1758" i="5"/>
  <c r="F1758" i="5"/>
  <c r="E1758" i="5"/>
  <c r="C1758" i="5"/>
  <c r="B1758" i="5"/>
  <c r="A1758" i="5"/>
  <c r="H1757" i="5"/>
  <c r="G1757" i="5"/>
  <c r="F1757" i="5"/>
  <c r="E1757" i="5"/>
  <c r="C1757" i="5"/>
  <c r="B1757" i="5"/>
  <c r="A1757" i="5"/>
  <c r="H1756" i="5"/>
  <c r="G1756" i="5"/>
  <c r="F1756" i="5"/>
  <c r="E1756" i="5"/>
  <c r="C1756" i="5"/>
  <c r="B1756" i="5"/>
  <c r="A1756" i="5"/>
  <c r="H1755" i="5"/>
  <c r="G1755" i="5"/>
  <c r="F1755" i="5"/>
  <c r="E1755" i="5"/>
  <c r="C1755" i="5"/>
  <c r="B1755" i="5"/>
  <c r="A1755" i="5"/>
  <c r="H1754" i="5"/>
  <c r="G1754" i="5"/>
  <c r="F1754" i="5"/>
  <c r="E1754" i="5"/>
  <c r="C1754" i="5"/>
  <c r="B1754" i="5"/>
  <c r="A1754" i="5"/>
  <c r="H1753" i="5"/>
  <c r="G1753" i="5"/>
  <c r="F1753" i="5"/>
  <c r="E1753" i="5"/>
  <c r="C1753" i="5"/>
  <c r="B1753" i="5"/>
  <c r="A1753" i="5"/>
  <c r="H1752" i="5"/>
  <c r="G1752" i="5"/>
  <c r="F1752" i="5"/>
  <c r="E1752" i="5"/>
  <c r="C1752" i="5"/>
  <c r="B1752" i="5"/>
  <c r="A1752" i="5"/>
  <c r="H1751" i="5"/>
  <c r="G1751" i="5"/>
  <c r="F1751" i="5"/>
  <c r="E1751" i="5"/>
  <c r="C1751" i="5"/>
  <c r="B1751" i="5"/>
  <c r="A1751" i="5"/>
  <c r="H1750" i="5"/>
  <c r="G1750" i="5"/>
  <c r="F1750" i="5"/>
  <c r="E1750" i="5"/>
  <c r="C1750" i="5"/>
  <c r="B1750" i="5"/>
  <c r="A1750" i="5"/>
  <c r="H1749" i="5"/>
  <c r="G1749" i="5"/>
  <c r="F1749" i="5"/>
  <c r="E1749" i="5"/>
  <c r="C1749" i="5"/>
  <c r="B1749" i="5"/>
  <c r="A1749" i="5"/>
  <c r="H1748" i="5"/>
  <c r="G1748" i="5"/>
  <c r="F1748" i="5"/>
  <c r="E1748" i="5"/>
  <c r="C1748" i="5"/>
  <c r="B1748" i="5"/>
  <c r="A1748" i="5"/>
  <c r="H1747" i="5"/>
  <c r="G1747" i="5"/>
  <c r="F1747" i="5"/>
  <c r="E1747" i="5"/>
  <c r="C1747" i="5"/>
  <c r="B1747" i="5"/>
  <c r="A1747" i="5"/>
  <c r="H1746" i="5"/>
  <c r="G1746" i="5"/>
  <c r="F1746" i="5"/>
  <c r="E1746" i="5"/>
  <c r="C1746" i="5"/>
  <c r="B1746" i="5"/>
  <c r="A1746" i="5"/>
  <c r="H1745" i="5"/>
  <c r="G1745" i="5"/>
  <c r="F1745" i="5"/>
  <c r="E1745" i="5"/>
  <c r="C1745" i="5"/>
  <c r="B1745" i="5"/>
  <c r="A1745" i="5"/>
  <c r="H1744" i="5"/>
  <c r="G1744" i="5"/>
  <c r="F1744" i="5"/>
  <c r="E1744" i="5"/>
  <c r="C1744" i="5"/>
  <c r="B1744" i="5"/>
  <c r="A1744" i="5"/>
  <c r="H1743" i="5"/>
  <c r="G1743" i="5"/>
  <c r="F1743" i="5"/>
  <c r="E1743" i="5"/>
  <c r="C1743" i="5"/>
  <c r="B1743" i="5"/>
  <c r="A1743" i="5"/>
  <c r="H1742" i="5"/>
  <c r="G1742" i="5"/>
  <c r="F1742" i="5"/>
  <c r="E1742" i="5"/>
  <c r="C1742" i="5"/>
  <c r="B1742" i="5"/>
  <c r="A1742" i="5"/>
  <c r="H1741" i="5"/>
  <c r="G1741" i="5"/>
  <c r="F1741" i="5"/>
  <c r="E1741" i="5"/>
  <c r="C1741" i="5"/>
  <c r="B1741" i="5"/>
  <c r="A1741" i="5"/>
  <c r="H1740" i="5"/>
  <c r="G1740" i="5"/>
  <c r="F1740" i="5"/>
  <c r="E1740" i="5"/>
  <c r="C1740" i="5"/>
  <c r="B1740" i="5"/>
  <c r="A1740" i="5"/>
  <c r="H1739" i="5"/>
  <c r="G1739" i="5"/>
  <c r="F1739" i="5"/>
  <c r="E1739" i="5"/>
  <c r="C1739" i="5"/>
  <c r="B1739" i="5"/>
  <c r="A1739" i="5"/>
  <c r="H1738" i="5"/>
  <c r="G1738" i="5"/>
  <c r="F1738" i="5"/>
  <c r="E1738" i="5"/>
  <c r="C1738" i="5"/>
  <c r="B1738" i="5"/>
  <c r="A1738" i="5"/>
  <c r="H1737" i="5"/>
  <c r="G1737" i="5"/>
  <c r="F1737" i="5"/>
  <c r="E1737" i="5"/>
  <c r="C1737" i="5"/>
  <c r="B1737" i="5"/>
  <c r="A1737" i="5"/>
  <c r="H1736" i="5"/>
  <c r="G1736" i="5"/>
  <c r="F1736" i="5"/>
  <c r="E1736" i="5"/>
  <c r="C1736" i="5"/>
  <c r="B1736" i="5"/>
  <c r="A1736" i="5"/>
  <c r="H1735" i="5"/>
  <c r="G1735" i="5"/>
  <c r="F1735" i="5"/>
  <c r="E1735" i="5"/>
  <c r="C1735" i="5"/>
  <c r="B1735" i="5"/>
  <c r="A1735" i="5"/>
  <c r="H1734" i="5"/>
  <c r="G1734" i="5"/>
  <c r="F1734" i="5"/>
  <c r="E1734" i="5"/>
  <c r="C1734" i="5"/>
  <c r="B1734" i="5"/>
  <c r="A1734" i="5"/>
  <c r="H1733" i="5"/>
  <c r="G1733" i="5"/>
  <c r="F1733" i="5"/>
  <c r="E1733" i="5"/>
  <c r="C1733" i="5"/>
  <c r="B1733" i="5"/>
  <c r="A1733" i="5"/>
  <c r="H1732" i="5"/>
  <c r="G1732" i="5"/>
  <c r="F1732" i="5"/>
  <c r="E1732" i="5"/>
  <c r="C1732" i="5"/>
  <c r="B1732" i="5"/>
  <c r="A1732" i="5"/>
  <c r="H1731" i="5"/>
  <c r="G1731" i="5"/>
  <c r="F1731" i="5"/>
  <c r="E1731" i="5"/>
  <c r="C1731" i="5"/>
  <c r="B1731" i="5"/>
  <c r="A1731" i="5"/>
  <c r="H1730" i="5"/>
  <c r="G1730" i="5"/>
  <c r="F1730" i="5"/>
  <c r="E1730" i="5"/>
  <c r="C1730" i="5"/>
  <c r="B1730" i="5"/>
  <c r="A1730" i="5"/>
  <c r="H1729" i="5"/>
  <c r="G1729" i="5"/>
  <c r="F1729" i="5"/>
  <c r="E1729" i="5"/>
  <c r="C1729" i="5"/>
  <c r="B1729" i="5"/>
  <c r="A1729" i="5"/>
  <c r="H1728" i="5"/>
  <c r="G1728" i="5"/>
  <c r="F1728" i="5"/>
  <c r="E1728" i="5"/>
  <c r="C1728" i="5"/>
  <c r="B1728" i="5"/>
  <c r="A1728" i="5"/>
  <c r="H1727" i="5"/>
  <c r="G1727" i="5"/>
  <c r="F1727" i="5"/>
  <c r="E1727" i="5"/>
  <c r="C1727" i="5"/>
  <c r="B1727" i="5"/>
  <c r="A1727" i="5"/>
  <c r="H1726" i="5"/>
  <c r="G1726" i="5"/>
  <c r="F1726" i="5"/>
  <c r="E1726" i="5"/>
  <c r="C1726" i="5"/>
  <c r="B1726" i="5"/>
  <c r="A1726" i="5"/>
  <c r="H1725" i="5"/>
  <c r="G1725" i="5"/>
  <c r="F1725" i="5"/>
  <c r="E1725" i="5"/>
  <c r="C1725" i="5"/>
  <c r="B1725" i="5"/>
  <c r="A1725" i="5"/>
  <c r="H1724" i="5"/>
  <c r="G1724" i="5"/>
  <c r="F1724" i="5"/>
  <c r="E1724" i="5"/>
  <c r="C1724" i="5"/>
  <c r="B1724" i="5"/>
  <c r="A1724" i="5"/>
  <c r="H1723" i="5"/>
  <c r="G1723" i="5"/>
  <c r="F1723" i="5"/>
  <c r="E1723" i="5"/>
  <c r="C1723" i="5"/>
  <c r="B1723" i="5"/>
  <c r="A1723" i="5"/>
  <c r="H1722" i="5"/>
  <c r="G1722" i="5"/>
  <c r="F1722" i="5"/>
  <c r="E1722" i="5"/>
  <c r="C1722" i="5"/>
  <c r="B1722" i="5"/>
  <c r="A1722" i="5"/>
  <c r="H1721" i="5"/>
  <c r="G1721" i="5"/>
  <c r="F1721" i="5"/>
  <c r="E1721" i="5"/>
  <c r="C1721" i="5"/>
  <c r="B1721" i="5"/>
  <c r="A1721" i="5"/>
  <c r="H1720" i="5"/>
  <c r="G1720" i="5"/>
  <c r="F1720" i="5"/>
  <c r="E1720" i="5"/>
  <c r="C1720" i="5"/>
  <c r="B1720" i="5"/>
  <c r="A1720" i="5"/>
  <c r="H1719" i="5"/>
  <c r="G1719" i="5"/>
  <c r="F1719" i="5"/>
  <c r="E1719" i="5"/>
  <c r="C1719" i="5"/>
  <c r="B1719" i="5"/>
  <c r="A1719" i="5"/>
  <c r="H1718" i="5"/>
  <c r="G1718" i="5"/>
  <c r="F1718" i="5"/>
  <c r="E1718" i="5"/>
  <c r="C1718" i="5"/>
  <c r="B1718" i="5"/>
  <c r="A1718" i="5"/>
  <c r="H1717" i="5"/>
  <c r="G1717" i="5"/>
  <c r="F1717" i="5"/>
  <c r="E1717" i="5"/>
  <c r="C1717" i="5"/>
  <c r="B1717" i="5"/>
  <c r="A1717" i="5"/>
  <c r="H1716" i="5"/>
  <c r="G1716" i="5"/>
  <c r="F1716" i="5"/>
  <c r="E1716" i="5"/>
  <c r="C1716" i="5"/>
  <c r="B1716" i="5"/>
  <c r="A1716" i="5"/>
  <c r="H1715" i="5"/>
  <c r="G1715" i="5"/>
  <c r="F1715" i="5"/>
  <c r="E1715" i="5"/>
  <c r="C1715" i="5"/>
  <c r="B1715" i="5"/>
  <c r="A1715" i="5"/>
  <c r="H1714" i="5"/>
  <c r="G1714" i="5"/>
  <c r="F1714" i="5"/>
  <c r="E1714" i="5"/>
  <c r="C1714" i="5"/>
  <c r="B1714" i="5"/>
  <c r="A1714" i="5"/>
  <c r="H1713" i="5"/>
  <c r="G1713" i="5"/>
  <c r="F1713" i="5"/>
  <c r="E1713" i="5"/>
  <c r="C1713" i="5"/>
  <c r="B1713" i="5"/>
  <c r="A1713" i="5"/>
  <c r="H1712" i="5"/>
  <c r="G1712" i="5"/>
  <c r="F1712" i="5"/>
  <c r="E1712" i="5"/>
  <c r="C1712" i="5"/>
  <c r="B1712" i="5"/>
  <c r="A1712" i="5"/>
  <c r="H1711" i="5"/>
  <c r="G1711" i="5"/>
  <c r="F1711" i="5"/>
  <c r="E1711" i="5"/>
  <c r="C1711" i="5"/>
  <c r="B1711" i="5"/>
  <c r="A1711" i="5"/>
  <c r="H1710" i="5"/>
  <c r="G1710" i="5"/>
  <c r="F1710" i="5"/>
  <c r="E1710" i="5"/>
  <c r="C1710" i="5"/>
  <c r="B1710" i="5"/>
  <c r="A1710" i="5"/>
  <c r="H1709" i="5"/>
  <c r="G1709" i="5"/>
  <c r="F1709" i="5"/>
  <c r="E1709" i="5"/>
  <c r="C1709" i="5"/>
  <c r="B1709" i="5"/>
  <c r="A1709" i="5"/>
  <c r="H1708" i="5"/>
  <c r="G1708" i="5"/>
  <c r="F1708" i="5"/>
  <c r="E1708" i="5"/>
  <c r="C1708" i="5"/>
  <c r="B1708" i="5"/>
  <c r="A1708" i="5"/>
  <c r="H1707" i="5"/>
  <c r="G1707" i="5"/>
  <c r="F1707" i="5"/>
  <c r="E1707" i="5"/>
  <c r="C1707" i="5"/>
  <c r="B1707" i="5"/>
  <c r="A1707" i="5"/>
  <c r="H1706" i="5"/>
  <c r="G1706" i="5"/>
  <c r="F1706" i="5"/>
  <c r="E1706" i="5"/>
  <c r="C1706" i="5"/>
  <c r="B1706" i="5"/>
  <c r="A1706" i="5"/>
  <c r="H1705" i="5"/>
  <c r="G1705" i="5"/>
  <c r="F1705" i="5"/>
  <c r="E1705" i="5"/>
  <c r="C1705" i="5"/>
  <c r="B1705" i="5"/>
  <c r="A1705" i="5"/>
  <c r="H1704" i="5"/>
  <c r="G1704" i="5"/>
  <c r="F1704" i="5"/>
  <c r="E1704" i="5"/>
  <c r="C1704" i="5"/>
  <c r="B1704" i="5"/>
  <c r="A1704" i="5"/>
  <c r="H1703" i="5"/>
  <c r="G1703" i="5"/>
  <c r="F1703" i="5"/>
  <c r="E1703" i="5"/>
  <c r="C1703" i="5"/>
  <c r="B1703" i="5"/>
  <c r="A1703" i="5"/>
  <c r="H1702" i="5"/>
  <c r="G1702" i="5"/>
  <c r="F1702" i="5"/>
  <c r="E1702" i="5"/>
  <c r="C1702" i="5"/>
  <c r="B1702" i="5"/>
  <c r="A1702" i="5"/>
  <c r="H1701" i="5"/>
  <c r="G1701" i="5"/>
  <c r="F1701" i="5"/>
  <c r="E1701" i="5"/>
  <c r="C1701" i="5"/>
  <c r="B1701" i="5"/>
  <c r="A1701" i="5"/>
  <c r="H1700" i="5"/>
  <c r="G1700" i="5"/>
  <c r="F1700" i="5"/>
  <c r="E1700" i="5"/>
  <c r="C1700" i="5"/>
  <c r="B1700" i="5"/>
  <c r="A1700" i="5"/>
  <c r="H1699" i="5"/>
  <c r="G1699" i="5"/>
  <c r="F1699" i="5"/>
  <c r="E1699" i="5"/>
  <c r="C1699" i="5"/>
  <c r="B1699" i="5"/>
  <c r="A1699" i="5"/>
  <c r="H1698" i="5"/>
  <c r="G1698" i="5"/>
  <c r="F1698" i="5"/>
  <c r="E1698" i="5"/>
  <c r="C1698" i="5"/>
  <c r="B1698" i="5"/>
  <c r="A1698" i="5"/>
  <c r="H1697" i="5"/>
  <c r="G1697" i="5"/>
  <c r="F1697" i="5"/>
  <c r="E1697" i="5"/>
  <c r="C1697" i="5"/>
  <c r="B1697" i="5"/>
  <c r="A1697" i="5"/>
  <c r="H1696" i="5"/>
  <c r="G1696" i="5"/>
  <c r="F1696" i="5"/>
  <c r="E1696" i="5"/>
  <c r="C1696" i="5"/>
  <c r="B1696" i="5"/>
  <c r="A1696" i="5"/>
  <c r="H1695" i="5"/>
  <c r="G1695" i="5"/>
  <c r="F1695" i="5"/>
  <c r="E1695" i="5"/>
  <c r="C1695" i="5"/>
  <c r="B1695" i="5"/>
  <c r="A1695" i="5"/>
  <c r="H1694" i="5"/>
  <c r="G1694" i="5"/>
  <c r="F1694" i="5"/>
  <c r="E1694" i="5"/>
  <c r="C1694" i="5"/>
  <c r="B1694" i="5"/>
  <c r="A1694" i="5"/>
  <c r="H1693" i="5"/>
  <c r="G1693" i="5"/>
  <c r="F1693" i="5"/>
  <c r="E1693" i="5"/>
  <c r="C1693" i="5"/>
  <c r="B1693" i="5"/>
  <c r="A1693" i="5"/>
  <c r="H1692" i="5"/>
  <c r="G1692" i="5"/>
  <c r="F1692" i="5"/>
  <c r="E1692" i="5"/>
  <c r="C1692" i="5"/>
  <c r="B1692" i="5"/>
  <c r="A1692" i="5"/>
  <c r="H1691" i="5"/>
  <c r="G1691" i="5"/>
  <c r="F1691" i="5"/>
  <c r="E1691" i="5"/>
  <c r="C1691" i="5"/>
  <c r="B1691" i="5"/>
  <c r="A1691" i="5"/>
  <c r="H1690" i="5"/>
  <c r="G1690" i="5"/>
  <c r="F1690" i="5"/>
  <c r="E1690" i="5"/>
  <c r="C1690" i="5"/>
  <c r="B1690" i="5"/>
  <c r="A1690" i="5"/>
  <c r="H1689" i="5"/>
  <c r="G1689" i="5"/>
  <c r="F1689" i="5"/>
  <c r="E1689" i="5"/>
  <c r="C1689" i="5"/>
  <c r="B1689" i="5"/>
  <c r="A1689" i="5"/>
  <c r="H1688" i="5"/>
  <c r="G1688" i="5"/>
  <c r="F1688" i="5"/>
  <c r="E1688" i="5"/>
  <c r="C1688" i="5"/>
  <c r="B1688" i="5"/>
  <c r="A1688" i="5"/>
  <c r="H1687" i="5"/>
  <c r="G1687" i="5"/>
  <c r="F1687" i="5"/>
  <c r="E1687" i="5"/>
  <c r="C1687" i="5"/>
  <c r="B1687" i="5"/>
  <c r="A1687" i="5"/>
  <c r="H1686" i="5"/>
  <c r="G1686" i="5"/>
  <c r="F1686" i="5"/>
  <c r="E1686" i="5"/>
  <c r="C1686" i="5"/>
  <c r="B1686" i="5"/>
  <c r="A1686" i="5"/>
  <c r="H1685" i="5"/>
  <c r="G1685" i="5"/>
  <c r="F1685" i="5"/>
  <c r="E1685" i="5"/>
  <c r="C1685" i="5"/>
  <c r="B1685" i="5"/>
  <c r="A1685" i="5"/>
  <c r="H1684" i="5"/>
  <c r="G1684" i="5"/>
  <c r="F1684" i="5"/>
  <c r="E1684" i="5"/>
  <c r="C1684" i="5"/>
  <c r="B1684" i="5"/>
  <c r="A1684" i="5"/>
  <c r="H1683" i="5"/>
  <c r="G1683" i="5"/>
  <c r="F1683" i="5"/>
  <c r="E1683" i="5"/>
  <c r="C1683" i="5"/>
  <c r="B1683" i="5"/>
  <c r="A1683" i="5"/>
  <c r="H1682" i="5"/>
  <c r="G1682" i="5"/>
  <c r="F1682" i="5"/>
  <c r="E1682" i="5"/>
  <c r="C1682" i="5"/>
  <c r="B1682" i="5"/>
  <c r="A1682" i="5"/>
  <c r="H1681" i="5"/>
  <c r="G1681" i="5"/>
  <c r="F1681" i="5"/>
  <c r="E1681" i="5"/>
  <c r="C1681" i="5"/>
  <c r="B1681" i="5"/>
  <c r="A1681" i="5"/>
  <c r="H1680" i="5"/>
  <c r="G1680" i="5"/>
  <c r="F1680" i="5"/>
  <c r="E1680" i="5"/>
  <c r="C1680" i="5"/>
  <c r="B1680" i="5"/>
  <c r="A1680" i="5"/>
  <c r="H1679" i="5"/>
  <c r="G1679" i="5"/>
  <c r="F1679" i="5"/>
  <c r="E1679" i="5"/>
  <c r="C1679" i="5"/>
  <c r="B1679" i="5"/>
  <c r="A1679" i="5"/>
  <c r="H1678" i="5"/>
  <c r="G1678" i="5"/>
  <c r="F1678" i="5"/>
  <c r="E1678" i="5"/>
  <c r="C1678" i="5"/>
  <c r="B1678" i="5"/>
  <c r="A1678" i="5"/>
  <c r="H1677" i="5"/>
  <c r="G1677" i="5"/>
  <c r="F1677" i="5"/>
  <c r="E1677" i="5"/>
  <c r="C1677" i="5"/>
  <c r="B1677" i="5"/>
  <c r="A1677" i="5"/>
  <c r="H1676" i="5"/>
  <c r="G1676" i="5"/>
  <c r="F1676" i="5"/>
  <c r="E1676" i="5"/>
  <c r="C1676" i="5"/>
  <c r="B1676" i="5"/>
  <c r="A1676" i="5"/>
  <c r="H1675" i="5"/>
  <c r="G1675" i="5"/>
  <c r="F1675" i="5"/>
  <c r="E1675" i="5"/>
  <c r="C1675" i="5"/>
  <c r="B1675" i="5"/>
  <c r="A1675" i="5"/>
  <c r="H1674" i="5"/>
  <c r="G1674" i="5"/>
  <c r="F1674" i="5"/>
  <c r="E1674" i="5"/>
  <c r="C1674" i="5"/>
  <c r="B1674" i="5"/>
  <c r="A1674" i="5"/>
  <c r="H1673" i="5"/>
  <c r="G1673" i="5"/>
  <c r="F1673" i="5"/>
  <c r="E1673" i="5"/>
  <c r="C1673" i="5"/>
  <c r="B1673" i="5"/>
  <c r="A1673" i="5"/>
  <c r="H1672" i="5"/>
  <c r="G1672" i="5"/>
  <c r="F1672" i="5"/>
  <c r="E1672" i="5"/>
  <c r="C1672" i="5"/>
  <c r="B1672" i="5"/>
  <c r="A1672" i="5"/>
  <c r="H1671" i="5"/>
  <c r="G1671" i="5"/>
  <c r="F1671" i="5"/>
  <c r="E1671" i="5"/>
  <c r="C1671" i="5"/>
  <c r="B1671" i="5"/>
  <c r="A1671" i="5"/>
  <c r="H1670" i="5"/>
  <c r="G1670" i="5"/>
  <c r="F1670" i="5"/>
  <c r="E1670" i="5"/>
  <c r="C1670" i="5"/>
  <c r="B1670" i="5"/>
  <c r="A1670" i="5"/>
  <c r="H1669" i="5"/>
  <c r="G1669" i="5"/>
  <c r="F1669" i="5"/>
  <c r="E1669" i="5"/>
  <c r="C1669" i="5"/>
  <c r="B1669" i="5"/>
  <c r="A1669" i="5"/>
  <c r="H1668" i="5"/>
  <c r="G1668" i="5"/>
  <c r="F1668" i="5"/>
  <c r="E1668" i="5"/>
  <c r="C1668" i="5"/>
  <c r="B1668" i="5"/>
  <c r="A1668" i="5"/>
  <c r="H1667" i="5"/>
  <c r="G1667" i="5"/>
  <c r="F1667" i="5"/>
  <c r="E1667" i="5"/>
  <c r="C1667" i="5"/>
  <c r="B1667" i="5"/>
  <c r="A1667" i="5"/>
  <c r="H1666" i="5"/>
  <c r="G1666" i="5"/>
  <c r="F1666" i="5"/>
  <c r="E1666" i="5"/>
  <c r="C1666" i="5"/>
  <c r="B1666" i="5"/>
  <c r="A1666" i="5"/>
  <c r="H1665" i="5"/>
  <c r="G1665" i="5"/>
  <c r="F1665" i="5"/>
  <c r="E1665" i="5"/>
  <c r="C1665" i="5"/>
  <c r="B1665" i="5"/>
  <c r="A1665" i="5"/>
  <c r="H1664" i="5"/>
  <c r="G1664" i="5"/>
  <c r="F1664" i="5"/>
  <c r="E1664" i="5"/>
  <c r="C1664" i="5"/>
  <c r="B1664" i="5"/>
  <c r="A1664" i="5"/>
  <c r="H1663" i="5"/>
  <c r="G1663" i="5"/>
  <c r="F1663" i="5"/>
  <c r="E1663" i="5"/>
  <c r="C1663" i="5"/>
  <c r="B1663" i="5"/>
  <c r="A1663" i="5"/>
  <c r="H1662" i="5"/>
  <c r="G1662" i="5"/>
  <c r="F1662" i="5"/>
  <c r="E1662" i="5"/>
  <c r="C1662" i="5"/>
  <c r="B1662" i="5"/>
  <c r="A1662" i="5"/>
  <c r="H1661" i="5"/>
  <c r="G1661" i="5"/>
  <c r="F1661" i="5"/>
  <c r="E1661" i="5"/>
  <c r="C1661" i="5"/>
  <c r="B1661" i="5"/>
  <c r="A1661" i="5"/>
  <c r="H1660" i="5"/>
  <c r="G1660" i="5"/>
  <c r="F1660" i="5"/>
  <c r="E1660" i="5"/>
  <c r="C1660" i="5"/>
  <c r="B1660" i="5"/>
  <c r="A1660" i="5"/>
  <c r="H1659" i="5"/>
  <c r="G1659" i="5"/>
  <c r="F1659" i="5"/>
  <c r="E1659" i="5"/>
  <c r="C1659" i="5"/>
  <c r="B1659" i="5"/>
  <c r="A1659" i="5"/>
  <c r="H1658" i="5"/>
  <c r="G1658" i="5"/>
  <c r="F1658" i="5"/>
  <c r="E1658" i="5"/>
  <c r="C1658" i="5"/>
  <c r="B1658" i="5"/>
  <c r="A1658" i="5"/>
  <c r="H1657" i="5"/>
  <c r="G1657" i="5"/>
  <c r="F1657" i="5"/>
  <c r="E1657" i="5"/>
  <c r="C1657" i="5"/>
  <c r="B1657" i="5"/>
  <c r="A1657" i="5"/>
  <c r="H1656" i="5"/>
  <c r="G1656" i="5"/>
  <c r="F1656" i="5"/>
  <c r="E1656" i="5"/>
  <c r="C1656" i="5"/>
  <c r="B1656" i="5"/>
  <c r="A1656" i="5"/>
  <c r="H1655" i="5"/>
  <c r="G1655" i="5"/>
  <c r="F1655" i="5"/>
  <c r="E1655" i="5"/>
  <c r="C1655" i="5"/>
  <c r="B1655" i="5"/>
  <c r="A1655" i="5"/>
  <c r="H1654" i="5"/>
  <c r="G1654" i="5"/>
  <c r="F1654" i="5"/>
  <c r="E1654" i="5"/>
  <c r="C1654" i="5"/>
  <c r="B1654" i="5"/>
  <c r="A1654" i="5"/>
  <c r="H1653" i="5"/>
  <c r="G1653" i="5"/>
  <c r="F1653" i="5"/>
  <c r="E1653" i="5"/>
  <c r="C1653" i="5"/>
  <c r="B1653" i="5"/>
  <c r="A1653" i="5"/>
  <c r="H1652" i="5"/>
  <c r="G1652" i="5"/>
  <c r="F1652" i="5"/>
  <c r="E1652" i="5"/>
  <c r="C1652" i="5"/>
  <c r="B1652" i="5"/>
  <c r="A1652" i="5"/>
  <c r="H1651" i="5"/>
  <c r="G1651" i="5"/>
  <c r="F1651" i="5"/>
  <c r="E1651" i="5"/>
  <c r="C1651" i="5"/>
  <c r="B1651" i="5"/>
  <c r="A1651" i="5"/>
  <c r="H1650" i="5"/>
  <c r="G1650" i="5"/>
  <c r="F1650" i="5"/>
  <c r="E1650" i="5"/>
  <c r="C1650" i="5"/>
  <c r="B1650" i="5"/>
  <c r="A1650" i="5"/>
  <c r="H1649" i="5"/>
  <c r="G1649" i="5"/>
  <c r="F1649" i="5"/>
  <c r="E1649" i="5"/>
  <c r="C1649" i="5"/>
  <c r="B1649" i="5"/>
  <c r="A1649" i="5"/>
  <c r="H1648" i="5"/>
  <c r="G1648" i="5"/>
  <c r="F1648" i="5"/>
  <c r="E1648" i="5"/>
  <c r="C1648" i="5"/>
  <c r="B1648" i="5"/>
  <c r="A1648" i="5"/>
  <c r="H1647" i="5"/>
  <c r="G1647" i="5"/>
  <c r="F1647" i="5"/>
  <c r="E1647" i="5"/>
  <c r="C1647" i="5"/>
  <c r="B1647" i="5"/>
  <c r="A1647" i="5"/>
  <c r="H1646" i="5"/>
  <c r="G1646" i="5"/>
  <c r="F1646" i="5"/>
  <c r="E1646" i="5"/>
  <c r="C1646" i="5"/>
  <c r="B1646" i="5"/>
  <c r="A1646" i="5"/>
  <c r="H1645" i="5"/>
  <c r="G1645" i="5"/>
  <c r="F1645" i="5"/>
  <c r="E1645" i="5"/>
  <c r="C1645" i="5"/>
  <c r="B1645" i="5"/>
  <c r="A1645" i="5"/>
  <c r="H1644" i="5"/>
  <c r="G1644" i="5"/>
  <c r="F1644" i="5"/>
  <c r="E1644" i="5"/>
  <c r="C1644" i="5"/>
  <c r="B1644" i="5"/>
  <c r="A1644" i="5"/>
  <c r="H1643" i="5"/>
  <c r="G1643" i="5"/>
  <c r="F1643" i="5"/>
  <c r="E1643" i="5"/>
  <c r="C1643" i="5"/>
  <c r="B1643" i="5"/>
  <c r="A1643" i="5"/>
  <c r="H1642" i="5"/>
  <c r="G1642" i="5"/>
  <c r="F1642" i="5"/>
  <c r="E1642" i="5"/>
  <c r="C1642" i="5"/>
  <c r="B1642" i="5"/>
  <c r="A1642" i="5"/>
  <c r="H1641" i="5"/>
  <c r="G1641" i="5"/>
  <c r="F1641" i="5"/>
  <c r="E1641" i="5"/>
  <c r="C1641" i="5"/>
  <c r="B1641" i="5"/>
  <c r="A1641" i="5"/>
  <c r="H1640" i="5"/>
  <c r="G1640" i="5"/>
  <c r="F1640" i="5"/>
  <c r="E1640" i="5"/>
  <c r="C1640" i="5"/>
  <c r="B1640" i="5"/>
  <c r="A1640" i="5"/>
  <c r="H1639" i="5"/>
  <c r="G1639" i="5"/>
  <c r="F1639" i="5"/>
  <c r="E1639" i="5"/>
  <c r="C1639" i="5"/>
  <c r="B1639" i="5"/>
  <c r="A1639" i="5"/>
  <c r="H1638" i="5"/>
  <c r="G1638" i="5"/>
  <c r="F1638" i="5"/>
  <c r="E1638" i="5"/>
  <c r="C1638" i="5"/>
  <c r="B1638" i="5"/>
  <c r="A1638" i="5"/>
  <c r="H1637" i="5"/>
  <c r="G1637" i="5"/>
  <c r="F1637" i="5"/>
  <c r="E1637" i="5"/>
  <c r="C1637" i="5"/>
  <c r="B1637" i="5"/>
  <c r="A1637" i="5"/>
  <c r="H1636" i="5"/>
  <c r="G1636" i="5"/>
  <c r="F1636" i="5"/>
  <c r="E1636" i="5"/>
  <c r="C1636" i="5"/>
  <c r="B1636" i="5"/>
  <c r="A1636" i="5"/>
  <c r="H1635" i="5"/>
  <c r="G1635" i="5"/>
  <c r="F1635" i="5"/>
  <c r="E1635" i="5"/>
  <c r="C1635" i="5"/>
  <c r="B1635" i="5"/>
  <c r="A1635" i="5"/>
  <c r="H1634" i="5"/>
  <c r="G1634" i="5"/>
  <c r="F1634" i="5"/>
  <c r="E1634" i="5"/>
  <c r="C1634" i="5"/>
  <c r="B1634" i="5"/>
  <c r="A1634" i="5"/>
  <c r="H1633" i="5"/>
  <c r="G1633" i="5"/>
  <c r="F1633" i="5"/>
  <c r="E1633" i="5"/>
  <c r="C1633" i="5"/>
  <c r="B1633" i="5"/>
  <c r="A1633" i="5"/>
  <c r="H1632" i="5"/>
  <c r="G1632" i="5"/>
  <c r="F1632" i="5"/>
  <c r="E1632" i="5"/>
  <c r="C1632" i="5"/>
  <c r="B1632" i="5"/>
  <c r="A1632" i="5"/>
  <c r="H1631" i="5"/>
  <c r="G1631" i="5"/>
  <c r="F1631" i="5"/>
  <c r="E1631" i="5"/>
  <c r="C1631" i="5"/>
  <c r="B1631" i="5"/>
  <c r="A1631" i="5"/>
  <c r="H1630" i="5"/>
  <c r="G1630" i="5"/>
  <c r="F1630" i="5"/>
  <c r="E1630" i="5"/>
  <c r="C1630" i="5"/>
  <c r="B1630" i="5"/>
  <c r="A1630" i="5"/>
  <c r="H1629" i="5"/>
  <c r="G1629" i="5"/>
  <c r="F1629" i="5"/>
  <c r="E1629" i="5"/>
  <c r="C1629" i="5"/>
  <c r="B1629" i="5"/>
  <c r="A1629" i="5"/>
  <c r="H1628" i="5"/>
  <c r="G1628" i="5"/>
  <c r="F1628" i="5"/>
  <c r="E1628" i="5"/>
  <c r="C1628" i="5"/>
  <c r="B1628" i="5"/>
  <c r="A1628" i="5"/>
  <c r="H1627" i="5"/>
  <c r="G1627" i="5"/>
  <c r="F1627" i="5"/>
  <c r="E1627" i="5"/>
  <c r="C1627" i="5"/>
  <c r="B1627" i="5"/>
  <c r="A1627" i="5"/>
  <c r="H1626" i="5"/>
  <c r="G1626" i="5"/>
  <c r="F1626" i="5"/>
  <c r="E1626" i="5"/>
  <c r="C1626" i="5"/>
  <c r="B1626" i="5"/>
  <c r="A1626" i="5"/>
  <c r="H1625" i="5"/>
  <c r="G1625" i="5"/>
  <c r="F1625" i="5"/>
  <c r="E1625" i="5"/>
  <c r="C1625" i="5"/>
  <c r="B1625" i="5"/>
  <c r="A1625" i="5"/>
  <c r="H1624" i="5"/>
  <c r="G1624" i="5"/>
  <c r="F1624" i="5"/>
  <c r="E1624" i="5"/>
  <c r="C1624" i="5"/>
  <c r="B1624" i="5"/>
  <c r="A1624" i="5"/>
  <c r="H1623" i="5"/>
  <c r="G1623" i="5"/>
  <c r="F1623" i="5"/>
  <c r="E1623" i="5"/>
  <c r="C1623" i="5"/>
  <c r="B1623" i="5"/>
  <c r="A1623" i="5"/>
  <c r="H1622" i="5"/>
  <c r="G1622" i="5"/>
  <c r="F1622" i="5"/>
  <c r="E1622" i="5"/>
  <c r="C1622" i="5"/>
  <c r="B1622" i="5"/>
  <c r="A1622" i="5"/>
  <c r="H1621" i="5"/>
  <c r="G1621" i="5"/>
  <c r="F1621" i="5"/>
  <c r="E1621" i="5"/>
  <c r="C1621" i="5"/>
  <c r="B1621" i="5"/>
  <c r="A1621" i="5"/>
  <c r="H1620" i="5"/>
  <c r="G1620" i="5"/>
  <c r="F1620" i="5"/>
  <c r="E1620" i="5"/>
  <c r="C1620" i="5"/>
  <c r="B1620" i="5"/>
  <c r="A1620" i="5"/>
  <c r="H1619" i="5"/>
  <c r="G1619" i="5"/>
  <c r="F1619" i="5"/>
  <c r="E1619" i="5"/>
  <c r="C1619" i="5"/>
  <c r="B1619" i="5"/>
  <c r="A1619" i="5"/>
  <c r="H1618" i="5"/>
  <c r="G1618" i="5"/>
  <c r="F1618" i="5"/>
  <c r="E1618" i="5"/>
  <c r="C1618" i="5"/>
  <c r="B1618" i="5"/>
  <c r="A1618" i="5"/>
  <c r="H1617" i="5"/>
  <c r="G1617" i="5"/>
  <c r="F1617" i="5"/>
  <c r="E1617" i="5"/>
  <c r="C1617" i="5"/>
  <c r="B1617" i="5"/>
  <c r="A1617" i="5"/>
  <c r="H1616" i="5"/>
  <c r="G1616" i="5"/>
  <c r="F1616" i="5"/>
  <c r="E1616" i="5"/>
  <c r="C1616" i="5"/>
  <c r="B1616" i="5"/>
  <c r="A1616" i="5"/>
  <c r="H1615" i="5"/>
  <c r="G1615" i="5"/>
  <c r="F1615" i="5"/>
  <c r="E1615" i="5"/>
  <c r="C1615" i="5"/>
  <c r="B1615" i="5"/>
  <c r="A1615" i="5"/>
  <c r="H1614" i="5"/>
  <c r="G1614" i="5"/>
  <c r="F1614" i="5"/>
  <c r="E1614" i="5"/>
  <c r="C1614" i="5"/>
  <c r="B1614" i="5"/>
  <c r="A1614" i="5"/>
  <c r="H1613" i="5"/>
  <c r="G1613" i="5"/>
  <c r="F1613" i="5"/>
  <c r="E1613" i="5"/>
  <c r="C1613" i="5"/>
  <c r="B1613" i="5"/>
  <c r="A1613" i="5"/>
  <c r="H1612" i="5"/>
  <c r="G1612" i="5"/>
  <c r="F1612" i="5"/>
  <c r="E1612" i="5"/>
  <c r="C1612" i="5"/>
  <c r="B1612" i="5"/>
  <c r="A1612" i="5"/>
  <c r="H1611" i="5"/>
  <c r="G1611" i="5"/>
  <c r="F1611" i="5"/>
  <c r="E1611" i="5"/>
  <c r="C1611" i="5"/>
  <c r="B1611" i="5"/>
  <c r="A1611" i="5"/>
  <c r="H1610" i="5"/>
  <c r="G1610" i="5"/>
  <c r="F1610" i="5"/>
  <c r="E1610" i="5"/>
  <c r="C1610" i="5"/>
  <c r="B1610" i="5"/>
  <c r="A1610" i="5"/>
  <c r="H1609" i="5"/>
  <c r="G1609" i="5"/>
  <c r="F1609" i="5"/>
  <c r="E1609" i="5"/>
  <c r="C1609" i="5"/>
  <c r="B1609" i="5"/>
  <c r="A1609" i="5"/>
  <c r="H1608" i="5"/>
  <c r="G1608" i="5"/>
  <c r="F1608" i="5"/>
  <c r="E1608" i="5"/>
  <c r="C1608" i="5"/>
  <c r="B1608" i="5"/>
  <c r="A1608" i="5"/>
  <c r="H1607" i="5"/>
  <c r="G1607" i="5"/>
  <c r="F1607" i="5"/>
  <c r="E1607" i="5"/>
  <c r="C1607" i="5"/>
  <c r="B1607" i="5"/>
  <c r="A1607" i="5"/>
  <c r="H1606" i="5"/>
  <c r="G1606" i="5"/>
  <c r="F1606" i="5"/>
  <c r="E1606" i="5"/>
  <c r="C1606" i="5"/>
  <c r="B1606" i="5"/>
  <c r="A1606" i="5"/>
  <c r="H1605" i="5"/>
  <c r="G1605" i="5"/>
  <c r="F1605" i="5"/>
  <c r="E1605" i="5"/>
  <c r="C1605" i="5"/>
  <c r="B1605" i="5"/>
  <c r="A1605" i="5"/>
  <c r="H1604" i="5"/>
  <c r="G1604" i="5"/>
  <c r="F1604" i="5"/>
  <c r="E1604" i="5"/>
  <c r="C1604" i="5"/>
  <c r="B1604" i="5"/>
  <c r="A1604" i="5"/>
  <c r="H1603" i="5"/>
  <c r="G1603" i="5"/>
  <c r="F1603" i="5"/>
  <c r="E1603" i="5"/>
  <c r="C1603" i="5"/>
  <c r="B1603" i="5"/>
  <c r="A1603" i="5"/>
  <c r="H1602" i="5"/>
  <c r="G1602" i="5"/>
  <c r="F1602" i="5"/>
  <c r="E1602" i="5"/>
  <c r="C1602" i="5"/>
  <c r="B1602" i="5"/>
  <c r="A1602" i="5"/>
  <c r="H1601" i="5"/>
  <c r="G1601" i="5"/>
  <c r="F1601" i="5"/>
  <c r="E1601" i="5"/>
  <c r="C1601" i="5"/>
  <c r="B1601" i="5"/>
  <c r="A1601" i="5"/>
  <c r="H1600" i="5"/>
  <c r="G1600" i="5"/>
  <c r="F1600" i="5"/>
  <c r="E1600" i="5"/>
  <c r="C1600" i="5"/>
  <c r="B1600" i="5"/>
  <c r="A1600" i="5"/>
  <c r="H1599" i="5"/>
  <c r="G1599" i="5"/>
  <c r="F1599" i="5"/>
  <c r="E1599" i="5"/>
  <c r="C1599" i="5"/>
  <c r="B1599" i="5"/>
  <c r="A1599" i="5"/>
  <c r="H1598" i="5"/>
  <c r="G1598" i="5"/>
  <c r="F1598" i="5"/>
  <c r="E1598" i="5"/>
  <c r="C1598" i="5"/>
  <c r="B1598" i="5"/>
  <c r="A1598" i="5"/>
  <c r="H1597" i="5"/>
  <c r="G1597" i="5"/>
  <c r="F1597" i="5"/>
  <c r="E1597" i="5"/>
  <c r="C1597" i="5"/>
  <c r="B1597" i="5"/>
  <c r="A1597" i="5"/>
  <c r="H1596" i="5"/>
  <c r="G1596" i="5"/>
  <c r="F1596" i="5"/>
  <c r="E1596" i="5"/>
  <c r="C1596" i="5"/>
  <c r="B1596" i="5"/>
  <c r="A1596" i="5"/>
  <c r="H1595" i="5"/>
  <c r="G1595" i="5"/>
  <c r="F1595" i="5"/>
  <c r="E1595" i="5"/>
  <c r="C1595" i="5"/>
  <c r="B1595" i="5"/>
  <c r="A1595" i="5"/>
  <c r="H1594" i="5"/>
  <c r="G1594" i="5"/>
  <c r="F1594" i="5"/>
  <c r="E1594" i="5"/>
  <c r="C1594" i="5"/>
  <c r="B1594" i="5"/>
  <c r="A1594" i="5"/>
  <c r="H1593" i="5"/>
  <c r="G1593" i="5"/>
  <c r="F1593" i="5"/>
  <c r="E1593" i="5"/>
  <c r="C1593" i="5"/>
  <c r="B1593" i="5"/>
  <c r="A1593" i="5"/>
  <c r="H1592" i="5"/>
  <c r="G1592" i="5"/>
  <c r="F1592" i="5"/>
  <c r="E1592" i="5"/>
  <c r="C1592" i="5"/>
  <c r="B1592" i="5"/>
  <c r="A1592" i="5"/>
  <c r="H1591" i="5"/>
  <c r="G1591" i="5"/>
  <c r="F1591" i="5"/>
  <c r="E1591" i="5"/>
  <c r="C1591" i="5"/>
  <c r="B1591" i="5"/>
  <c r="A1591" i="5"/>
  <c r="H1590" i="5"/>
  <c r="G1590" i="5"/>
  <c r="F1590" i="5"/>
  <c r="E1590" i="5"/>
  <c r="C1590" i="5"/>
  <c r="B1590" i="5"/>
  <c r="A1590" i="5"/>
  <c r="H1589" i="5"/>
  <c r="G1589" i="5"/>
  <c r="F1589" i="5"/>
  <c r="E1589" i="5"/>
  <c r="C1589" i="5"/>
  <c r="B1589" i="5"/>
  <c r="A1589" i="5"/>
  <c r="H1588" i="5"/>
  <c r="G1588" i="5"/>
  <c r="F1588" i="5"/>
  <c r="E1588" i="5"/>
  <c r="C1588" i="5"/>
  <c r="B1588" i="5"/>
  <c r="A1588" i="5"/>
  <c r="H1587" i="5"/>
  <c r="G1587" i="5"/>
  <c r="F1587" i="5"/>
  <c r="E1587" i="5"/>
  <c r="C1587" i="5"/>
  <c r="B1587" i="5"/>
  <c r="A1587" i="5"/>
  <c r="H1586" i="5"/>
  <c r="G1586" i="5"/>
  <c r="F1586" i="5"/>
  <c r="E1586" i="5"/>
  <c r="C1586" i="5"/>
  <c r="B1586" i="5"/>
  <c r="A1586" i="5"/>
  <c r="H1585" i="5"/>
  <c r="G1585" i="5"/>
  <c r="F1585" i="5"/>
  <c r="E1585" i="5"/>
  <c r="C1585" i="5"/>
  <c r="B1585" i="5"/>
  <c r="A1585" i="5"/>
  <c r="H1584" i="5"/>
  <c r="G1584" i="5"/>
  <c r="F1584" i="5"/>
  <c r="E1584" i="5"/>
  <c r="C1584" i="5"/>
  <c r="B1584" i="5"/>
  <c r="A1584" i="5"/>
  <c r="H1583" i="5"/>
  <c r="G1583" i="5"/>
  <c r="F1583" i="5"/>
  <c r="E1583" i="5"/>
  <c r="C1583" i="5"/>
  <c r="B1583" i="5"/>
  <c r="A1583" i="5"/>
  <c r="H1582" i="5"/>
  <c r="G1582" i="5"/>
  <c r="F1582" i="5"/>
  <c r="E1582" i="5"/>
  <c r="C1582" i="5"/>
  <c r="B1582" i="5"/>
  <c r="A1582" i="5"/>
  <c r="H1581" i="5"/>
  <c r="G1581" i="5"/>
  <c r="F1581" i="5"/>
  <c r="E1581" i="5"/>
  <c r="C1581" i="5"/>
  <c r="B1581" i="5"/>
  <c r="A1581" i="5"/>
  <c r="H1580" i="5"/>
  <c r="G1580" i="5"/>
  <c r="F1580" i="5"/>
  <c r="E1580" i="5"/>
  <c r="C1580" i="5"/>
  <c r="B1580" i="5"/>
  <c r="A1580" i="5"/>
  <c r="H1579" i="5"/>
  <c r="G1579" i="5"/>
  <c r="F1579" i="5"/>
  <c r="E1579" i="5"/>
  <c r="C1579" i="5"/>
  <c r="B1579" i="5"/>
  <c r="A1579" i="5"/>
  <c r="H1578" i="5"/>
  <c r="G1578" i="5"/>
  <c r="F1578" i="5"/>
  <c r="E1578" i="5"/>
  <c r="C1578" i="5"/>
  <c r="B1578" i="5"/>
  <c r="A1578" i="5"/>
  <c r="H1577" i="5"/>
  <c r="G1577" i="5"/>
  <c r="F1577" i="5"/>
  <c r="E1577" i="5"/>
  <c r="C1577" i="5"/>
  <c r="B1577" i="5"/>
  <c r="A1577" i="5"/>
  <c r="H1576" i="5"/>
  <c r="G1576" i="5"/>
  <c r="F1576" i="5"/>
  <c r="E1576" i="5"/>
  <c r="C1576" i="5"/>
  <c r="B1576" i="5"/>
  <c r="A1576" i="5"/>
  <c r="H1575" i="5"/>
  <c r="G1575" i="5"/>
  <c r="F1575" i="5"/>
  <c r="E1575" i="5"/>
  <c r="C1575" i="5"/>
  <c r="B1575" i="5"/>
  <c r="A1575" i="5"/>
  <c r="H1574" i="5"/>
  <c r="G1574" i="5"/>
  <c r="F1574" i="5"/>
  <c r="E1574" i="5"/>
  <c r="C1574" i="5"/>
  <c r="B1574" i="5"/>
  <c r="A1574" i="5"/>
  <c r="H1573" i="5"/>
  <c r="G1573" i="5"/>
  <c r="F1573" i="5"/>
  <c r="E1573" i="5"/>
  <c r="C1573" i="5"/>
  <c r="B1573" i="5"/>
  <c r="A1573" i="5"/>
  <c r="H1572" i="5"/>
  <c r="G1572" i="5"/>
  <c r="F1572" i="5"/>
  <c r="E1572" i="5"/>
  <c r="C1572" i="5"/>
  <c r="B1572" i="5"/>
  <c r="A1572" i="5"/>
  <c r="H1571" i="5"/>
  <c r="G1571" i="5"/>
  <c r="F1571" i="5"/>
  <c r="E1571" i="5"/>
  <c r="C1571" i="5"/>
  <c r="B1571" i="5"/>
  <c r="A1571" i="5"/>
  <c r="H1570" i="5"/>
  <c r="G1570" i="5"/>
  <c r="F1570" i="5"/>
  <c r="E1570" i="5"/>
  <c r="C1570" i="5"/>
  <c r="B1570" i="5"/>
  <c r="A1570" i="5"/>
  <c r="H1569" i="5"/>
  <c r="G1569" i="5"/>
  <c r="F1569" i="5"/>
  <c r="E1569" i="5"/>
  <c r="C1569" i="5"/>
  <c r="B1569" i="5"/>
  <c r="A1569" i="5"/>
  <c r="H1568" i="5"/>
  <c r="G1568" i="5"/>
  <c r="F1568" i="5"/>
  <c r="E1568" i="5"/>
  <c r="C1568" i="5"/>
  <c r="B1568" i="5"/>
  <c r="A1568" i="5"/>
  <c r="H1567" i="5"/>
  <c r="G1567" i="5"/>
  <c r="F1567" i="5"/>
  <c r="E1567" i="5"/>
  <c r="C1567" i="5"/>
  <c r="B1567" i="5"/>
  <c r="A1567" i="5"/>
  <c r="H1566" i="5"/>
  <c r="G1566" i="5"/>
  <c r="F1566" i="5"/>
  <c r="E1566" i="5"/>
  <c r="C1566" i="5"/>
  <c r="B1566" i="5"/>
  <c r="A1566" i="5"/>
  <c r="H1565" i="5"/>
  <c r="G1565" i="5"/>
  <c r="F1565" i="5"/>
  <c r="E1565" i="5"/>
  <c r="C1565" i="5"/>
  <c r="B1565" i="5"/>
  <c r="A1565" i="5"/>
  <c r="H1564" i="5"/>
  <c r="G1564" i="5"/>
  <c r="F1564" i="5"/>
  <c r="E1564" i="5"/>
  <c r="C1564" i="5"/>
  <c r="B1564" i="5"/>
  <c r="A1564" i="5"/>
  <c r="H1563" i="5"/>
  <c r="G1563" i="5"/>
  <c r="F1563" i="5"/>
  <c r="E1563" i="5"/>
  <c r="C1563" i="5"/>
  <c r="B1563" i="5"/>
  <c r="A1563" i="5"/>
  <c r="H1562" i="5"/>
  <c r="G1562" i="5"/>
  <c r="F1562" i="5"/>
  <c r="E1562" i="5"/>
  <c r="C1562" i="5"/>
  <c r="B1562" i="5"/>
  <c r="A1562" i="5"/>
  <c r="H1561" i="5"/>
  <c r="G1561" i="5"/>
  <c r="F1561" i="5"/>
  <c r="E1561" i="5"/>
  <c r="C1561" i="5"/>
  <c r="B1561" i="5"/>
  <c r="A1561" i="5"/>
  <c r="H1560" i="5"/>
  <c r="G1560" i="5"/>
  <c r="F1560" i="5"/>
  <c r="E1560" i="5"/>
  <c r="C1560" i="5"/>
  <c r="B1560" i="5"/>
  <c r="A1560" i="5"/>
  <c r="H1559" i="5"/>
  <c r="G1559" i="5"/>
  <c r="F1559" i="5"/>
  <c r="E1559" i="5"/>
  <c r="C1559" i="5"/>
  <c r="B1559" i="5"/>
  <c r="A1559" i="5"/>
  <c r="H1558" i="5"/>
  <c r="G1558" i="5"/>
  <c r="F1558" i="5"/>
  <c r="E1558" i="5"/>
  <c r="C1558" i="5"/>
  <c r="B1558" i="5"/>
  <c r="A1558" i="5"/>
  <c r="H1557" i="5"/>
  <c r="G1557" i="5"/>
  <c r="F1557" i="5"/>
  <c r="E1557" i="5"/>
  <c r="C1557" i="5"/>
  <c r="B1557" i="5"/>
  <c r="A1557" i="5"/>
  <c r="H1556" i="5"/>
  <c r="G1556" i="5"/>
  <c r="F1556" i="5"/>
  <c r="E1556" i="5"/>
  <c r="C1556" i="5"/>
  <c r="B1556" i="5"/>
  <c r="A1556" i="5"/>
  <c r="H1555" i="5"/>
  <c r="G1555" i="5"/>
  <c r="F1555" i="5"/>
  <c r="E1555" i="5"/>
  <c r="C1555" i="5"/>
  <c r="B1555" i="5"/>
  <c r="A1555" i="5"/>
  <c r="H1554" i="5"/>
  <c r="G1554" i="5"/>
  <c r="F1554" i="5"/>
  <c r="E1554" i="5"/>
  <c r="C1554" i="5"/>
  <c r="B1554" i="5"/>
  <c r="A1554" i="5"/>
  <c r="H1553" i="5"/>
  <c r="G1553" i="5"/>
  <c r="F1553" i="5"/>
  <c r="E1553" i="5"/>
  <c r="C1553" i="5"/>
  <c r="B1553" i="5"/>
  <c r="A1553" i="5"/>
  <c r="H1552" i="5"/>
  <c r="G1552" i="5"/>
  <c r="F1552" i="5"/>
  <c r="E1552" i="5"/>
  <c r="C1552" i="5"/>
  <c r="B1552" i="5"/>
  <c r="A1552" i="5"/>
  <c r="H1551" i="5"/>
  <c r="G1551" i="5"/>
  <c r="F1551" i="5"/>
  <c r="E1551" i="5"/>
  <c r="C1551" i="5"/>
  <c r="B1551" i="5"/>
  <c r="A1551" i="5"/>
  <c r="H1550" i="5"/>
  <c r="G1550" i="5"/>
  <c r="F1550" i="5"/>
  <c r="E1550" i="5"/>
  <c r="C1550" i="5"/>
  <c r="B1550" i="5"/>
  <c r="A1550" i="5"/>
  <c r="H1549" i="5"/>
  <c r="G1549" i="5"/>
  <c r="F1549" i="5"/>
  <c r="E1549" i="5"/>
  <c r="C1549" i="5"/>
  <c r="B1549" i="5"/>
  <c r="A1549" i="5"/>
  <c r="H1548" i="5"/>
  <c r="G1548" i="5"/>
  <c r="F1548" i="5"/>
  <c r="E1548" i="5"/>
  <c r="C1548" i="5"/>
  <c r="B1548" i="5"/>
  <c r="A1548" i="5"/>
  <c r="H1547" i="5"/>
  <c r="G1547" i="5"/>
  <c r="F1547" i="5"/>
  <c r="E1547" i="5"/>
  <c r="C1547" i="5"/>
  <c r="B1547" i="5"/>
  <c r="A1547" i="5"/>
  <c r="H1546" i="5"/>
  <c r="G1546" i="5"/>
  <c r="F1546" i="5"/>
  <c r="E1546" i="5"/>
  <c r="C1546" i="5"/>
  <c r="B1546" i="5"/>
  <c r="A1546" i="5"/>
  <c r="H1545" i="5"/>
  <c r="G1545" i="5"/>
  <c r="F1545" i="5"/>
  <c r="E1545" i="5"/>
  <c r="C1545" i="5"/>
  <c r="B1545" i="5"/>
  <c r="A1545" i="5"/>
  <c r="H1544" i="5"/>
  <c r="G1544" i="5"/>
  <c r="F1544" i="5"/>
  <c r="E1544" i="5"/>
  <c r="C1544" i="5"/>
  <c r="B1544" i="5"/>
  <c r="A1544" i="5"/>
  <c r="H1543" i="5"/>
  <c r="G1543" i="5"/>
  <c r="F1543" i="5"/>
  <c r="E1543" i="5"/>
  <c r="C1543" i="5"/>
  <c r="B1543" i="5"/>
  <c r="A1543" i="5"/>
  <c r="H1542" i="5"/>
  <c r="G1542" i="5"/>
  <c r="F1542" i="5"/>
  <c r="E1542" i="5"/>
  <c r="C1542" i="5"/>
  <c r="B1542" i="5"/>
  <c r="A1542" i="5"/>
  <c r="H1541" i="5"/>
  <c r="G1541" i="5"/>
  <c r="F1541" i="5"/>
  <c r="E1541" i="5"/>
  <c r="C1541" i="5"/>
  <c r="B1541" i="5"/>
  <c r="A1541" i="5"/>
  <c r="H1540" i="5"/>
  <c r="G1540" i="5"/>
  <c r="F1540" i="5"/>
  <c r="E1540" i="5"/>
  <c r="C1540" i="5"/>
  <c r="B1540" i="5"/>
  <c r="A1540" i="5"/>
  <c r="H1539" i="5"/>
  <c r="G1539" i="5"/>
  <c r="F1539" i="5"/>
  <c r="E1539" i="5"/>
  <c r="C1539" i="5"/>
  <c r="B1539" i="5"/>
  <c r="A1539" i="5"/>
  <c r="H1538" i="5"/>
  <c r="G1538" i="5"/>
  <c r="F1538" i="5"/>
  <c r="E1538" i="5"/>
  <c r="C1538" i="5"/>
  <c r="B1538" i="5"/>
  <c r="A1538" i="5"/>
  <c r="H1537" i="5"/>
  <c r="G1537" i="5"/>
  <c r="F1537" i="5"/>
  <c r="E1537" i="5"/>
  <c r="C1537" i="5"/>
  <c r="B1537" i="5"/>
  <c r="A1537" i="5"/>
  <c r="H1536" i="5"/>
  <c r="G1536" i="5"/>
  <c r="F1536" i="5"/>
  <c r="E1536" i="5"/>
  <c r="C1536" i="5"/>
  <c r="B1536" i="5"/>
  <c r="A1536" i="5"/>
  <c r="H1535" i="5"/>
  <c r="G1535" i="5"/>
  <c r="F1535" i="5"/>
  <c r="E1535" i="5"/>
  <c r="C1535" i="5"/>
  <c r="B1535" i="5"/>
  <c r="A1535" i="5"/>
  <c r="H1534" i="5"/>
  <c r="G1534" i="5"/>
  <c r="F1534" i="5"/>
  <c r="E1534" i="5"/>
  <c r="C1534" i="5"/>
  <c r="B1534" i="5"/>
  <c r="A1534" i="5"/>
  <c r="H1533" i="5"/>
  <c r="G1533" i="5"/>
  <c r="F1533" i="5"/>
  <c r="E1533" i="5"/>
  <c r="C1533" i="5"/>
  <c r="B1533" i="5"/>
  <c r="A1533" i="5"/>
  <c r="H1532" i="5"/>
  <c r="G1532" i="5"/>
  <c r="F1532" i="5"/>
  <c r="E1532" i="5"/>
  <c r="C1532" i="5"/>
  <c r="B1532" i="5"/>
  <c r="A1532" i="5"/>
  <c r="H1531" i="5"/>
  <c r="G1531" i="5"/>
  <c r="F1531" i="5"/>
  <c r="E1531" i="5"/>
  <c r="C1531" i="5"/>
  <c r="B1531" i="5"/>
  <c r="A1531" i="5"/>
  <c r="H1530" i="5"/>
  <c r="G1530" i="5"/>
  <c r="F1530" i="5"/>
  <c r="E1530" i="5"/>
  <c r="C1530" i="5"/>
  <c r="B1530" i="5"/>
  <c r="A1530" i="5"/>
  <c r="H1529" i="5"/>
  <c r="G1529" i="5"/>
  <c r="F1529" i="5"/>
  <c r="E1529" i="5"/>
  <c r="C1529" i="5"/>
  <c r="B1529" i="5"/>
  <c r="A1529" i="5"/>
  <c r="H1528" i="5"/>
  <c r="G1528" i="5"/>
  <c r="F1528" i="5"/>
  <c r="E1528" i="5"/>
  <c r="C1528" i="5"/>
  <c r="B1528" i="5"/>
  <c r="A1528" i="5"/>
  <c r="H1527" i="5"/>
  <c r="G1527" i="5"/>
  <c r="F1527" i="5"/>
  <c r="E1527" i="5"/>
  <c r="C1527" i="5"/>
  <c r="B1527" i="5"/>
  <c r="A1527" i="5"/>
  <c r="H1526" i="5"/>
  <c r="G1526" i="5"/>
  <c r="F1526" i="5"/>
  <c r="E1526" i="5"/>
  <c r="C1526" i="5"/>
  <c r="B1526" i="5"/>
  <c r="A1526" i="5"/>
  <c r="H1525" i="5"/>
  <c r="G1525" i="5"/>
  <c r="F1525" i="5"/>
  <c r="E1525" i="5"/>
  <c r="C1525" i="5"/>
  <c r="B1525" i="5"/>
  <c r="A1525" i="5"/>
  <c r="H1524" i="5"/>
  <c r="G1524" i="5"/>
  <c r="F1524" i="5"/>
  <c r="E1524" i="5"/>
  <c r="C1524" i="5"/>
  <c r="B1524" i="5"/>
  <c r="A1524" i="5"/>
  <c r="H1523" i="5"/>
  <c r="G1523" i="5"/>
  <c r="F1523" i="5"/>
  <c r="E1523" i="5"/>
  <c r="C1523" i="5"/>
  <c r="B1523" i="5"/>
  <c r="A1523" i="5"/>
  <c r="H1522" i="5"/>
  <c r="G1522" i="5"/>
  <c r="F1522" i="5"/>
  <c r="E1522" i="5"/>
  <c r="C1522" i="5"/>
  <c r="B1522" i="5"/>
  <c r="A1522" i="5"/>
  <c r="H1521" i="5"/>
  <c r="G1521" i="5"/>
  <c r="F1521" i="5"/>
  <c r="E1521" i="5"/>
  <c r="C1521" i="5"/>
  <c r="B1521" i="5"/>
  <c r="A1521" i="5"/>
  <c r="H1520" i="5"/>
  <c r="G1520" i="5"/>
  <c r="F1520" i="5"/>
  <c r="E1520" i="5"/>
  <c r="C1520" i="5"/>
  <c r="B1520" i="5"/>
  <c r="A1520" i="5"/>
  <c r="H1519" i="5"/>
  <c r="G1519" i="5"/>
  <c r="F1519" i="5"/>
  <c r="E1519" i="5"/>
  <c r="C1519" i="5"/>
  <c r="B1519" i="5"/>
  <c r="A1519" i="5"/>
  <c r="H1518" i="5"/>
  <c r="G1518" i="5"/>
  <c r="F1518" i="5"/>
  <c r="E1518" i="5"/>
  <c r="C1518" i="5"/>
  <c r="B1518" i="5"/>
  <c r="A1518" i="5"/>
  <c r="H1517" i="5"/>
  <c r="G1517" i="5"/>
  <c r="F1517" i="5"/>
  <c r="E1517" i="5"/>
  <c r="C1517" i="5"/>
  <c r="B1517" i="5"/>
  <c r="A1517" i="5"/>
  <c r="H1516" i="5"/>
  <c r="G1516" i="5"/>
  <c r="F1516" i="5"/>
  <c r="E1516" i="5"/>
  <c r="C1516" i="5"/>
  <c r="B1516" i="5"/>
  <c r="A1516" i="5"/>
  <c r="H1515" i="5"/>
  <c r="G1515" i="5"/>
  <c r="F1515" i="5"/>
  <c r="E1515" i="5"/>
  <c r="C1515" i="5"/>
  <c r="B1515" i="5"/>
  <c r="A1515" i="5"/>
  <c r="H1514" i="5"/>
  <c r="G1514" i="5"/>
  <c r="F1514" i="5"/>
  <c r="E1514" i="5"/>
  <c r="C1514" i="5"/>
  <c r="B1514" i="5"/>
  <c r="A1514" i="5"/>
  <c r="H1513" i="5"/>
  <c r="G1513" i="5"/>
  <c r="F1513" i="5"/>
  <c r="E1513" i="5"/>
  <c r="C1513" i="5"/>
  <c r="B1513" i="5"/>
  <c r="A1513" i="5"/>
  <c r="H1512" i="5"/>
  <c r="G1512" i="5"/>
  <c r="F1512" i="5"/>
  <c r="E1512" i="5"/>
  <c r="C1512" i="5"/>
  <c r="B1512" i="5"/>
  <c r="A1512" i="5"/>
  <c r="H1511" i="5"/>
  <c r="G1511" i="5"/>
  <c r="F1511" i="5"/>
  <c r="E1511" i="5"/>
  <c r="C1511" i="5"/>
  <c r="B1511" i="5"/>
  <c r="A1511" i="5"/>
  <c r="H1510" i="5"/>
  <c r="G1510" i="5"/>
  <c r="F1510" i="5"/>
  <c r="E1510" i="5"/>
  <c r="C1510" i="5"/>
  <c r="B1510" i="5"/>
  <c r="A1510" i="5"/>
  <c r="H1509" i="5"/>
  <c r="G1509" i="5"/>
  <c r="F1509" i="5"/>
  <c r="E1509" i="5"/>
  <c r="C1509" i="5"/>
  <c r="B1509" i="5"/>
  <c r="A1509" i="5"/>
  <c r="H1508" i="5"/>
  <c r="G1508" i="5"/>
  <c r="F1508" i="5"/>
  <c r="E1508" i="5"/>
  <c r="C1508" i="5"/>
  <c r="B1508" i="5"/>
  <c r="A1508" i="5"/>
  <c r="H1507" i="5"/>
  <c r="G1507" i="5"/>
  <c r="F1507" i="5"/>
  <c r="E1507" i="5"/>
  <c r="C1507" i="5"/>
  <c r="B1507" i="5"/>
  <c r="A1507" i="5"/>
  <c r="H1506" i="5"/>
  <c r="G1506" i="5"/>
  <c r="F1506" i="5"/>
  <c r="E1506" i="5"/>
  <c r="C1506" i="5"/>
  <c r="B1506" i="5"/>
  <c r="A1506" i="5"/>
  <c r="H1505" i="5"/>
  <c r="G1505" i="5"/>
  <c r="F1505" i="5"/>
  <c r="E1505" i="5"/>
  <c r="C1505" i="5"/>
  <c r="B1505" i="5"/>
  <c r="A1505" i="5"/>
  <c r="H1504" i="5"/>
  <c r="G1504" i="5"/>
  <c r="F1504" i="5"/>
  <c r="E1504" i="5"/>
  <c r="C1504" i="5"/>
  <c r="B1504" i="5"/>
  <c r="A1504" i="5"/>
  <c r="H1503" i="5"/>
  <c r="G1503" i="5"/>
  <c r="F1503" i="5"/>
  <c r="E1503" i="5"/>
  <c r="C1503" i="5"/>
  <c r="B1503" i="5"/>
  <c r="A1503" i="5"/>
  <c r="H1502" i="5"/>
  <c r="G1502" i="5"/>
  <c r="F1502" i="5"/>
  <c r="E1502" i="5"/>
  <c r="C1502" i="5"/>
  <c r="B1502" i="5"/>
  <c r="A1502" i="5"/>
  <c r="H1501" i="5"/>
  <c r="G1501" i="5"/>
  <c r="F1501" i="5"/>
  <c r="E1501" i="5"/>
  <c r="C1501" i="5"/>
  <c r="B1501" i="5"/>
  <c r="A1501" i="5"/>
  <c r="H1500" i="5"/>
  <c r="G1500" i="5"/>
  <c r="F1500" i="5"/>
  <c r="E1500" i="5"/>
  <c r="C1500" i="5"/>
  <c r="B1500" i="5"/>
  <c r="A1500" i="5"/>
  <c r="H1499" i="5"/>
  <c r="G1499" i="5"/>
  <c r="F1499" i="5"/>
  <c r="E1499" i="5"/>
  <c r="C1499" i="5"/>
  <c r="B1499" i="5"/>
  <c r="A1499" i="5"/>
  <c r="H1498" i="5"/>
  <c r="G1498" i="5"/>
  <c r="F1498" i="5"/>
  <c r="E1498" i="5"/>
  <c r="C1498" i="5"/>
  <c r="B1498" i="5"/>
  <c r="A1498" i="5"/>
  <c r="H1497" i="5"/>
  <c r="G1497" i="5"/>
  <c r="F1497" i="5"/>
  <c r="E1497" i="5"/>
  <c r="C1497" i="5"/>
  <c r="B1497" i="5"/>
  <c r="A1497" i="5"/>
  <c r="H1496" i="5"/>
  <c r="G1496" i="5"/>
  <c r="F1496" i="5"/>
  <c r="E1496" i="5"/>
  <c r="C1496" i="5"/>
  <c r="B1496" i="5"/>
  <c r="A1496" i="5"/>
  <c r="H1495" i="5"/>
  <c r="G1495" i="5"/>
  <c r="F1495" i="5"/>
  <c r="E1495" i="5"/>
  <c r="C1495" i="5"/>
  <c r="B1495" i="5"/>
  <c r="A1495" i="5"/>
  <c r="H1494" i="5"/>
  <c r="G1494" i="5"/>
  <c r="F1494" i="5"/>
  <c r="E1494" i="5"/>
  <c r="C1494" i="5"/>
  <c r="B1494" i="5"/>
  <c r="A1494" i="5"/>
  <c r="H1493" i="5"/>
  <c r="G1493" i="5"/>
  <c r="F1493" i="5"/>
  <c r="E1493" i="5"/>
  <c r="C1493" i="5"/>
  <c r="B1493" i="5"/>
  <c r="A1493" i="5"/>
  <c r="H1492" i="5"/>
  <c r="G1492" i="5"/>
  <c r="F1492" i="5"/>
  <c r="E1492" i="5"/>
  <c r="C1492" i="5"/>
  <c r="B1492" i="5"/>
  <c r="A1492" i="5"/>
  <c r="H1491" i="5"/>
  <c r="G1491" i="5"/>
  <c r="F1491" i="5"/>
  <c r="E1491" i="5"/>
  <c r="C1491" i="5"/>
  <c r="B1491" i="5"/>
  <c r="A1491" i="5"/>
  <c r="H1490" i="5"/>
  <c r="G1490" i="5"/>
  <c r="F1490" i="5"/>
  <c r="E1490" i="5"/>
  <c r="C1490" i="5"/>
  <c r="B1490" i="5"/>
  <c r="A1490" i="5"/>
  <c r="H1489" i="5"/>
  <c r="G1489" i="5"/>
  <c r="F1489" i="5"/>
  <c r="E1489" i="5"/>
  <c r="C1489" i="5"/>
  <c r="B1489" i="5"/>
  <c r="A1489" i="5"/>
  <c r="H1488" i="5"/>
  <c r="G1488" i="5"/>
  <c r="F1488" i="5"/>
  <c r="E1488" i="5"/>
  <c r="C1488" i="5"/>
  <c r="B1488" i="5"/>
  <c r="A1488" i="5"/>
  <c r="H1487" i="5"/>
  <c r="G1487" i="5"/>
  <c r="F1487" i="5"/>
  <c r="E1487" i="5"/>
  <c r="C1487" i="5"/>
  <c r="B1487" i="5"/>
  <c r="A1487" i="5"/>
  <c r="H1486" i="5"/>
  <c r="G1486" i="5"/>
  <c r="F1486" i="5"/>
  <c r="E1486" i="5"/>
  <c r="C1486" i="5"/>
  <c r="B1486" i="5"/>
  <c r="A1486" i="5"/>
  <c r="H1485" i="5"/>
  <c r="G1485" i="5"/>
  <c r="F1485" i="5"/>
  <c r="E1485" i="5"/>
  <c r="C1485" i="5"/>
  <c r="B1485" i="5"/>
  <c r="A1485" i="5"/>
  <c r="H1484" i="5"/>
  <c r="G1484" i="5"/>
  <c r="F1484" i="5"/>
  <c r="E1484" i="5"/>
  <c r="C1484" i="5"/>
  <c r="B1484" i="5"/>
  <c r="A1484" i="5"/>
  <c r="H1483" i="5"/>
  <c r="G1483" i="5"/>
  <c r="F1483" i="5"/>
  <c r="E1483" i="5"/>
  <c r="C1483" i="5"/>
  <c r="B1483" i="5"/>
  <c r="A1483" i="5"/>
  <c r="H1482" i="5"/>
  <c r="G1482" i="5"/>
  <c r="F1482" i="5"/>
  <c r="E1482" i="5"/>
  <c r="C1482" i="5"/>
  <c r="B1482" i="5"/>
  <c r="A1482" i="5"/>
  <c r="H1481" i="5"/>
  <c r="G1481" i="5"/>
  <c r="F1481" i="5"/>
  <c r="E1481" i="5"/>
  <c r="C1481" i="5"/>
  <c r="B1481" i="5"/>
  <c r="A1481" i="5"/>
  <c r="H1480" i="5"/>
  <c r="G1480" i="5"/>
  <c r="F1480" i="5"/>
  <c r="E1480" i="5"/>
  <c r="C1480" i="5"/>
  <c r="B1480" i="5"/>
  <c r="A1480" i="5"/>
  <c r="H1479" i="5"/>
  <c r="G1479" i="5"/>
  <c r="F1479" i="5"/>
  <c r="E1479" i="5"/>
  <c r="C1479" i="5"/>
  <c r="B1479" i="5"/>
  <c r="A1479" i="5"/>
  <c r="H1478" i="5"/>
  <c r="G1478" i="5"/>
  <c r="F1478" i="5"/>
  <c r="E1478" i="5"/>
  <c r="C1478" i="5"/>
  <c r="B1478" i="5"/>
  <c r="A1478" i="5"/>
  <c r="H1477" i="5"/>
  <c r="G1477" i="5"/>
  <c r="F1477" i="5"/>
  <c r="E1477" i="5"/>
  <c r="C1477" i="5"/>
  <c r="B1477" i="5"/>
  <c r="A1477" i="5"/>
  <c r="H1476" i="5"/>
  <c r="G1476" i="5"/>
  <c r="F1476" i="5"/>
  <c r="E1476" i="5"/>
  <c r="C1476" i="5"/>
  <c r="B1476" i="5"/>
  <c r="A1476" i="5"/>
  <c r="H1475" i="5"/>
  <c r="G1475" i="5"/>
  <c r="F1475" i="5"/>
  <c r="E1475" i="5"/>
  <c r="C1475" i="5"/>
  <c r="B1475" i="5"/>
  <c r="A1475" i="5"/>
  <c r="H1474" i="5"/>
  <c r="G1474" i="5"/>
  <c r="F1474" i="5"/>
  <c r="E1474" i="5"/>
  <c r="C1474" i="5"/>
  <c r="B1474" i="5"/>
  <c r="A1474" i="5"/>
  <c r="H1473" i="5"/>
  <c r="G1473" i="5"/>
  <c r="F1473" i="5"/>
  <c r="E1473" i="5"/>
  <c r="C1473" i="5"/>
  <c r="B1473" i="5"/>
  <c r="A1473" i="5"/>
  <c r="H1472" i="5"/>
  <c r="G1472" i="5"/>
  <c r="F1472" i="5"/>
  <c r="E1472" i="5"/>
  <c r="C1472" i="5"/>
  <c r="B1472" i="5"/>
  <c r="A1472" i="5"/>
  <c r="H1471" i="5"/>
  <c r="G1471" i="5"/>
  <c r="F1471" i="5"/>
  <c r="E1471" i="5"/>
  <c r="C1471" i="5"/>
  <c r="B1471" i="5"/>
  <c r="A1471" i="5"/>
  <c r="H1470" i="5"/>
  <c r="G1470" i="5"/>
  <c r="F1470" i="5"/>
  <c r="E1470" i="5"/>
  <c r="C1470" i="5"/>
  <c r="B1470" i="5"/>
  <c r="A1470" i="5"/>
  <c r="H1469" i="5"/>
  <c r="G1469" i="5"/>
  <c r="F1469" i="5"/>
  <c r="E1469" i="5"/>
  <c r="C1469" i="5"/>
  <c r="B1469" i="5"/>
  <c r="A1469" i="5"/>
  <c r="H1468" i="5"/>
  <c r="G1468" i="5"/>
  <c r="F1468" i="5"/>
  <c r="E1468" i="5"/>
  <c r="C1468" i="5"/>
  <c r="B1468" i="5"/>
  <c r="A1468" i="5"/>
  <c r="H1467" i="5"/>
  <c r="G1467" i="5"/>
  <c r="F1467" i="5"/>
  <c r="E1467" i="5"/>
  <c r="C1467" i="5"/>
  <c r="B1467" i="5"/>
  <c r="A1467" i="5"/>
  <c r="H1466" i="5"/>
  <c r="G1466" i="5"/>
  <c r="F1466" i="5"/>
  <c r="E1466" i="5"/>
  <c r="C1466" i="5"/>
  <c r="B1466" i="5"/>
  <c r="A1466" i="5"/>
  <c r="H1465" i="5"/>
  <c r="G1465" i="5"/>
  <c r="F1465" i="5"/>
  <c r="E1465" i="5"/>
  <c r="C1465" i="5"/>
  <c r="B1465" i="5"/>
  <c r="A1465" i="5"/>
  <c r="H1464" i="5"/>
  <c r="G1464" i="5"/>
  <c r="F1464" i="5"/>
  <c r="E1464" i="5"/>
  <c r="C1464" i="5"/>
  <c r="B1464" i="5"/>
  <c r="A1464" i="5"/>
  <c r="H1463" i="5"/>
  <c r="G1463" i="5"/>
  <c r="F1463" i="5"/>
  <c r="E1463" i="5"/>
  <c r="C1463" i="5"/>
  <c r="B1463" i="5"/>
  <c r="A1463" i="5"/>
  <c r="H1462" i="5"/>
  <c r="G1462" i="5"/>
  <c r="F1462" i="5"/>
  <c r="E1462" i="5"/>
  <c r="C1462" i="5"/>
  <c r="B1462" i="5"/>
  <c r="A1462" i="5"/>
  <c r="H1461" i="5"/>
  <c r="G1461" i="5"/>
  <c r="F1461" i="5"/>
  <c r="E1461" i="5"/>
  <c r="C1461" i="5"/>
  <c r="B1461" i="5"/>
  <c r="A1461" i="5"/>
  <c r="H1460" i="5"/>
  <c r="G1460" i="5"/>
  <c r="F1460" i="5"/>
  <c r="E1460" i="5"/>
  <c r="C1460" i="5"/>
  <c r="B1460" i="5"/>
  <c r="A1460" i="5"/>
  <c r="H1459" i="5"/>
  <c r="G1459" i="5"/>
  <c r="F1459" i="5"/>
  <c r="E1459" i="5"/>
  <c r="C1459" i="5"/>
  <c r="B1459" i="5"/>
  <c r="A1459" i="5"/>
  <c r="H1458" i="5"/>
  <c r="G1458" i="5"/>
  <c r="F1458" i="5"/>
  <c r="E1458" i="5"/>
  <c r="C1458" i="5"/>
  <c r="B1458" i="5"/>
  <c r="A1458" i="5"/>
  <c r="H1457" i="5"/>
  <c r="G1457" i="5"/>
  <c r="F1457" i="5"/>
  <c r="E1457" i="5"/>
  <c r="C1457" i="5"/>
  <c r="B1457" i="5"/>
  <c r="A1457" i="5"/>
  <c r="H1456" i="5"/>
  <c r="G1456" i="5"/>
  <c r="F1456" i="5"/>
  <c r="E1456" i="5"/>
  <c r="C1456" i="5"/>
  <c r="B1456" i="5"/>
  <c r="A1456" i="5"/>
  <c r="H1455" i="5"/>
  <c r="G1455" i="5"/>
  <c r="F1455" i="5"/>
  <c r="E1455" i="5"/>
  <c r="C1455" i="5"/>
  <c r="B1455" i="5"/>
  <c r="A1455" i="5"/>
  <c r="H1454" i="5"/>
  <c r="G1454" i="5"/>
  <c r="F1454" i="5"/>
  <c r="E1454" i="5"/>
  <c r="C1454" i="5"/>
  <c r="B1454" i="5"/>
  <c r="A1454" i="5"/>
  <c r="H1453" i="5"/>
  <c r="G1453" i="5"/>
  <c r="F1453" i="5"/>
  <c r="E1453" i="5"/>
  <c r="C1453" i="5"/>
  <c r="B1453" i="5"/>
  <c r="A1453" i="5"/>
  <c r="H1452" i="5"/>
  <c r="G1452" i="5"/>
  <c r="F1452" i="5"/>
  <c r="E1452" i="5"/>
  <c r="C1452" i="5"/>
  <c r="B1452" i="5"/>
  <c r="A1452" i="5"/>
  <c r="H1451" i="5"/>
  <c r="G1451" i="5"/>
  <c r="F1451" i="5"/>
  <c r="E1451" i="5"/>
  <c r="C1451" i="5"/>
  <c r="B1451" i="5"/>
  <c r="A1451" i="5"/>
  <c r="H1450" i="5"/>
  <c r="G1450" i="5"/>
  <c r="F1450" i="5"/>
  <c r="E1450" i="5"/>
  <c r="C1450" i="5"/>
  <c r="B1450" i="5"/>
  <c r="A1450" i="5"/>
  <c r="H1449" i="5"/>
  <c r="G1449" i="5"/>
  <c r="F1449" i="5"/>
  <c r="E1449" i="5"/>
  <c r="C1449" i="5"/>
  <c r="B1449" i="5"/>
  <c r="A1449" i="5"/>
  <c r="H1448" i="5"/>
  <c r="G1448" i="5"/>
  <c r="F1448" i="5"/>
  <c r="E1448" i="5"/>
  <c r="C1448" i="5"/>
  <c r="B1448" i="5"/>
  <c r="A1448" i="5"/>
  <c r="H1447" i="5"/>
  <c r="G1447" i="5"/>
  <c r="F1447" i="5"/>
  <c r="E1447" i="5"/>
  <c r="C1447" i="5"/>
  <c r="B1447" i="5"/>
  <c r="A1447" i="5"/>
  <c r="H1446" i="5"/>
  <c r="G1446" i="5"/>
  <c r="F1446" i="5"/>
  <c r="E1446" i="5"/>
  <c r="C1446" i="5"/>
  <c r="B1446" i="5"/>
  <c r="A1446" i="5"/>
  <c r="H1445" i="5"/>
  <c r="G1445" i="5"/>
  <c r="F1445" i="5"/>
  <c r="E1445" i="5"/>
  <c r="C1445" i="5"/>
  <c r="B1445" i="5"/>
  <c r="A1445" i="5"/>
  <c r="H1444" i="5"/>
  <c r="G1444" i="5"/>
  <c r="F1444" i="5"/>
  <c r="E1444" i="5"/>
  <c r="C1444" i="5"/>
  <c r="B1444" i="5"/>
  <c r="A1444" i="5"/>
  <c r="H1443" i="5"/>
  <c r="G1443" i="5"/>
  <c r="F1443" i="5"/>
  <c r="E1443" i="5"/>
  <c r="C1443" i="5"/>
  <c r="B1443" i="5"/>
  <c r="A1443" i="5"/>
  <c r="H1442" i="5"/>
  <c r="G1442" i="5"/>
  <c r="F1442" i="5"/>
  <c r="E1442" i="5"/>
  <c r="C1442" i="5"/>
  <c r="B1442" i="5"/>
  <c r="A1442" i="5"/>
  <c r="H1441" i="5"/>
  <c r="G1441" i="5"/>
  <c r="F1441" i="5"/>
  <c r="E1441" i="5"/>
  <c r="C1441" i="5"/>
  <c r="B1441" i="5"/>
  <c r="A1441" i="5"/>
  <c r="H1440" i="5"/>
  <c r="G1440" i="5"/>
  <c r="F1440" i="5"/>
  <c r="E1440" i="5"/>
  <c r="C1440" i="5"/>
  <c r="B1440" i="5"/>
  <c r="A1440" i="5"/>
  <c r="H1439" i="5"/>
  <c r="G1439" i="5"/>
  <c r="F1439" i="5"/>
  <c r="E1439" i="5"/>
  <c r="C1439" i="5"/>
  <c r="B1439" i="5"/>
  <c r="A1439" i="5"/>
  <c r="H1438" i="5"/>
  <c r="G1438" i="5"/>
  <c r="F1438" i="5"/>
  <c r="E1438" i="5"/>
  <c r="C1438" i="5"/>
  <c r="B1438" i="5"/>
  <c r="A1438" i="5"/>
  <c r="H1437" i="5"/>
  <c r="G1437" i="5"/>
  <c r="F1437" i="5"/>
  <c r="E1437" i="5"/>
  <c r="C1437" i="5"/>
  <c r="B1437" i="5"/>
  <c r="A1437" i="5"/>
  <c r="H1436" i="5"/>
  <c r="G1436" i="5"/>
  <c r="F1436" i="5"/>
  <c r="E1436" i="5"/>
  <c r="C1436" i="5"/>
  <c r="B1436" i="5"/>
  <c r="A1436" i="5"/>
  <c r="H1435" i="5"/>
  <c r="G1435" i="5"/>
  <c r="F1435" i="5"/>
  <c r="E1435" i="5"/>
  <c r="C1435" i="5"/>
  <c r="B1435" i="5"/>
  <c r="A1435" i="5"/>
  <c r="H1434" i="5"/>
  <c r="G1434" i="5"/>
  <c r="F1434" i="5"/>
  <c r="E1434" i="5"/>
  <c r="C1434" i="5"/>
  <c r="B1434" i="5"/>
  <c r="A1434" i="5"/>
  <c r="H1433" i="5"/>
  <c r="G1433" i="5"/>
  <c r="F1433" i="5"/>
  <c r="E1433" i="5"/>
  <c r="C1433" i="5"/>
  <c r="B1433" i="5"/>
  <c r="A1433" i="5"/>
  <c r="H1432" i="5"/>
  <c r="G1432" i="5"/>
  <c r="F1432" i="5"/>
  <c r="E1432" i="5"/>
  <c r="C1432" i="5"/>
  <c r="B1432" i="5"/>
  <c r="A1432" i="5"/>
  <c r="H1431" i="5"/>
  <c r="G1431" i="5"/>
  <c r="F1431" i="5"/>
  <c r="E1431" i="5"/>
  <c r="C1431" i="5"/>
  <c r="B1431" i="5"/>
  <c r="A1431" i="5"/>
  <c r="H1430" i="5"/>
  <c r="G1430" i="5"/>
  <c r="F1430" i="5"/>
  <c r="E1430" i="5"/>
  <c r="C1430" i="5"/>
  <c r="B1430" i="5"/>
  <c r="A1430" i="5"/>
  <c r="H1429" i="5"/>
  <c r="G1429" i="5"/>
  <c r="F1429" i="5"/>
  <c r="E1429" i="5"/>
  <c r="C1429" i="5"/>
  <c r="B1429" i="5"/>
  <c r="A1429" i="5"/>
  <c r="H1428" i="5"/>
  <c r="G1428" i="5"/>
  <c r="F1428" i="5"/>
  <c r="E1428" i="5"/>
  <c r="C1428" i="5"/>
  <c r="B1428" i="5"/>
  <c r="A1428" i="5"/>
  <c r="H1427" i="5"/>
  <c r="G1427" i="5"/>
  <c r="F1427" i="5"/>
  <c r="E1427" i="5"/>
  <c r="C1427" i="5"/>
  <c r="B1427" i="5"/>
  <c r="A1427" i="5"/>
  <c r="H1426" i="5"/>
  <c r="G1426" i="5"/>
  <c r="F1426" i="5"/>
  <c r="E1426" i="5"/>
  <c r="C1426" i="5"/>
  <c r="B1426" i="5"/>
  <c r="A1426" i="5"/>
  <c r="H1425" i="5"/>
  <c r="G1425" i="5"/>
  <c r="F1425" i="5"/>
  <c r="E1425" i="5"/>
  <c r="C1425" i="5"/>
  <c r="B1425" i="5"/>
  <c r="A1425" i="5"/>
  <c r="H1424" i="5"/>
  <c r="F1424" i="5"/>
  <c r="E1424" i="5"/>
  <c r="C1424" i="5"/>
  <c r="B1424" i="5"/>
  <c r="A1424" i="5"/>
  <c r="H1423" i="5"/>
  <c r="F1423" i="5"/>
  <c r="E1423" i="5"/>
  <c r="C1423" i="5"/>
  <c r="B1423" i="5"/>
  <c r="A1423" i="5"/>
  <c r="H1422" i="5"/>
  <c r="F1422" i="5"/>
  <c r="E1422" i="5"/>
  <c r="C1422" i="5"/>
  <c r="B1422" i="5"/>
  <c r="A1422" i="5"/>
  <c r="H1421" i="5"/>
  <c r="F1421" i="5"/>
  <c r="E1421" i="5"/>
  <c r="C1421" i="5"/>
  <c r="B1421" i="5"/>
  <c r="A1421" i="5"/>
  <c r="H1420" i="5"/>
  <c r="F1420" i="5"/>
  <c r="E1420" i="5"/>
  <c r="C1420" i="5"/>
  <c r="B1420" i="5"/>
  <c r="A1420" i="5"/>
  <c r="H1419" i="5"/>
  <c r="F1419" i="5"/>
  <c r="E1419" i="5"/>
  <c r="C1419" i="5"/>
  <c r="B1419" i="5"/>
  <c r="A1419" i="5"/>
  <c r="H1418" i="5"/>
  <c r="F1418" i="5"/>
  <c r="E1418" i="5"/>
  <c r="C1418" i="5"/>
  <c r="B1418" i="5"/>
  <c r="A1418" i="5"/>
  <c r="H1417" i="5"/>
  <c r="F1417" i="5"/>
  <c r="E1417" i="5"/>
  <c r="C1417" i="5"/>
  <c r="B1417" i="5"/>
  <c r="A1417" i="5"/>
  <c r="H1416" i="5"/>
  <c r="F1416" i="5"/>
  <c r="E1416" i="5"/>
  <c r="C1416" i="5"/>
  <c r="B1416" i="5"/>
  <c r="A1416" i="5"/>
  <c r="H1415" i="5"/>
  <c r="F1415" i="5"/>
  <c r="E1415" i="5"/>
  <c r="C1415" i="5"/>
  <c r="B1415" i="5"/>
  <c r="A1415" i="5"/>
  <c r="H1414" i="5"/>
  <c r="F1414" i="5"/>
  <c r="E1414" i="5"/>
  <c r="C1414" i="5"/>
  <c r="B1414" i="5"/>
  <c r="A1414" i="5"/>
  <c r="H1413" i="5"/>
  <c r="F1413" i="5"/>
  <c r="E1413" i="5"/>
  <c r="C1413" i="5"/>
  <c r="B1413" i="5"/>
  <c r="A1413" i="5"/>
  <c r="H1412" i="5"/>
  <c r="F1412" i="5"/>
  <c r="E1412" i="5"/>
  <c r="C1412" i="5"/>
  <c r="B1412" i="5"/>
  <c r="A1412" i="5"/>
  <c r="H1411" i="5"/>
  <c r="F1411" i="5"/>
  <c r="E1411" i="5"/>
  <c r="C1411" i="5"/>
  <c r="B1411" i="5"/>
  <c r="A1411" i="5"/>
  <c r="H1410" i="5"/>
  <c r="F1410" i="5"/>
  <c r="E1410" i="5"/>
  <c r="C1410" i="5"/>
  <c r="B1410" i="5"/>
  <c r="A1410" i="5"/>
  <c r="H1409" i="5"/>
  <c r="F1409" i="5"/>
  <c r="E1409" i="5"/>
  <c r="C1409" i="5"/>
  <c r="B1409" i="5"/>
  <c r="A1409" i="5"/>
  <c r="H1408" i="5"/>
  <c r="F1408" i="5"/>
  <c r="E1408" i="5"/>
  <c r="C1408" i="5"/>
  <c r="B1408" i="5"/>
  <c r="A1408" i="5"/>
  <c r="H1407" i="5"/>
  <c r="F1407" i="5"/>
  <c r="E1407" i="5"/>
  <c r="C1407" i="5"/>
  <c r="B1407" i="5"/>
  <c r="A1407" i="5"/>
  <c r="H1406" i="5"/>
  <c r="F1406" i="5"/>
  <c r="E1406" i="5"/>
  <c r="C1406" i="5"/>
  <c r="B1406" i="5"/>
  <c r="A1406" i="5"/>
  <c r="H1405" i="5"/>
  <c r="F1405" i="5"/>
  <c r="E1405" i="5"/>
  <c r="C1405" i="5"/>
  <c r="B1405" i="5"/>
  <c r="A1405" i="5"/>
  <c r="H1404" i="5"/>
  <c r="F1404" i="5"/>
  <c r="E1404" i="5"/>
  <c r="C1404" i="5"/>
  <c r="B1404" i="5"/>
  <c r="A1404" i="5"/>
  <c r="H1403" i="5"/>
  <c r="F1403" i="5"/>
  <c r="E1403" i="5"/>
  <c r="C1403" i="5"/>
  <c r="B1403" i="5"/>
  <c r="A1403" i="5"/>
  <c r="H1402" i="5"/>
  <c r="F1402" i="5"/>
  <c r="E1402" i="5"/>
  <c r="C1402" i="5"/>
  <c r="B1402" i="5"/>
  <c r="A1402" i="5"/>
  <c r="H1401" i="5"/>
  <c r="F1401" i="5"/>
  <c r="E1401" i="5"/>
  <c r="C1401" i="5"/>
  <c r="B1401" i="5"/>
  <c r="A1401" i="5"/>
  <c r="H1400" i="5"/>
  <c r="F1400" i="5"/>
  <c r="E1400" i="5"/>
  <c r="C1400" i="5"/>
  <c r="B1400" i="5"/>
  <c r="A1400" i="5"/>
  <c r="H1399" i="5"/>
  <c r="F1399" i="5"/>
  <c r="E1399" i="5"/>
  <c r="H1398" i="5"/>
  <c r="F1398" i="5"/>
  <c r="E1398" i="5"/>
  <c r="H1397" i="5"/>
  <c r="F1397" i="5"/>
  <c r="E1397" i="5"/>
  <c r="H1396" i="5"/>
  <c r="F1396" i="5"/>
  <c r="E1396" i="5"/>
  <c r="H1395" i="5"/>
  <c r="F1395" i="5"/>
  <c r="E1395" i="5"/>
  <c r="H1394" i="5"/>
  <c r="F1394" i="5"/>
  <c r="E1394" i="5"/>
  <c r="H1393" i="5"/>
  <c r="F1393" i="5"/>
  <c r="E1393" i="5"/>
  <c r="H1392" i="5"/>
  <c r="F1392" i="5"/>
  <c r="E1392" i="5"/>
  <c r="H1391" i="5"/>
  <c r="F1391" i="5"/>
  <c r="E1391" i="5"/>
  <c r="H1390" i="5"/>
  <c r="F1390" i="5"/>
  <c r="E1390" i="5"/>
  <c r="H1389" i="5"/>
  <c r="F1389" i="5"/>
  <c r="E1389" i="5"/>
  <c r="H1388" i="5"/>
  <c r="F1388" i="5"/>
  <c r="E1388" i="5"/>
  <c r="H1387" i="5"/>
  <c r="F1387" i="5"/>
  <c r="E1387" i="5"/>
  <c r="H1386" i="5"/>
  <c r="F1386" i="5"/>
  <c r="E1386" i="5"/>
  <c r="H1385" i="5"/>
  <c r="F1385" i="5"/>
  <c r="E1385" i="5"/>
  <c r="H1384" i="5"/>
  <c r="F1384" i="5"/>
  <c r="E1384" i="5"/>
  <c r="H1383" i="5"/>
  <c r="F1383" i="5"/>
  <c r="E1383" i="5"/>
  <c r="H1382" i="5"/>
  <c r="F1382" i="5"/>
  <c r="E1382" i="5"/>
  <c r="H1381" i="5"/>
  <c r="F1381" i="5"/>
  <c r="E1381" i="5"/>
  <c r="H1380" i="5"/>
  <c r="F1380" i="5"/>
  <c r="E1380" i="5"/>
  <c r="H1379" i="5"/>
  <c r="F1379" i="5"/>
  <c r="E1379" i="5"/>
  <c r="H1378" i="5"/>
  <c r="F1378" i="5"/>
  <c r="E1378" i="5"/>
  <c r="H1377" i="5"/>
  <c r="F1377" i="5"/>
  <c r="E1377" i="5"/>
  <c r="H1376" i="5"/>
  <c r="F1376" i="5"/>
  <c r="E1376" i="5"/>
  <c r="H1375" i="5"/>
  <c r="F1375" i="5"/>
  <c r="E1375" i="5"/>
  <c r="H1374" i="5"/>
  <c r="F1374" i="5"/>
  <c r="E1374" i="5"/>
  <c r="H1373" i="5"/>
  <c r="F1373" i="5"/>
  <c r="E1373" i="5"/>
  <c r="H1372" i="5"/>
  <c r="F1372" i="5"/>
  <c r="E1372" i="5"/>
  <c r="H1371" i="5"/>
  <c r="F1371" i="5"/>
  <c r="E1371" i="5"/>
  <c r="H1370" i="5"/>
  <c r="F1370" i="5"/>
  <c r="E1370" i="5"/>
  <c r="H1369" i="5"/>
  <c r="F1369" i="5"/>
  <c r="E1369" i="5"/>
  <c r="H1368" i="5"/>
  <c r="F1368" i="5"/>
  <c r="E1368" i="5"/>
  <c r="H1367" i="5"/>
  <c r="F1367" i="5"/>
  <c r="E1367" i="5"/>
  <c r="H1366" i="5"/>
  <c r="F1366" i="5"/>
  <c r="E1366" i="5"/>
  <c r="H1365" i="5"/>
  <c r="F1365" i="5"/>
  <c r="E1365" i="5"/>
  <c r="H1364" i="5"/>
  <c r="F1364" i="5"/>
  <c r="E1364" i="5"/>
  <c r="H1363" i="5"/>
  <c r="F1363" i="5"/>
  <c r="E1363" i="5"/>
  <c r="H1362" i="5"/>
  <c r="F1362" i="5"/>
  <c r="E1362" i="5"/>
  <c r="H1361" i="5"/>
  <c r="F1361" i="5"/>
  <c r="E1361" i="5"/>
  <c r="H1360" i="5"/>
  <c r="F1360" i="5"/>
  <c r="E1360" i="5"/>
  <c r="H1359" i="5"/>
  <c r="F1359" i="5"/>
  <c r="E1359" i="5"/>
  <c r="H1358" i="5"/>
  <c r="F1358" i="5"/>
  <c r="E1358" i="5"/>
  <c r="H1357" i="5"/>
  <c r="F1357" i="5"/>
  <c r="E1357" i="5"/>
  <c r="H1356" i="5"/>
  <c r="F1356" i="5"/>
  <c r="E1356" i="5"/>
  <c r="H1355" i="5"/>
  <c r="F1355" i="5"/>
  <c r="E1355" i="5"/>
  <c r="H1354" i="5"/>
  <c r="F1354" i="5"/>
  <c r="E1354" i="5"/>
  <c r="H1353" i="5"/>
  <c r="F1353" i="5"/>
  <c r="E1353" i="5"/>
  <c r="H1352" i="5"/>
  <c r="F1352" i="5"/>
  <c r="E1352" i="5"/>
  <c r="H1351" i="5"/>
  <c r="F1351" i="5"/>
  <c r="E1351" i="5"/>
  <c r="H1350" i="5"/>
  <c r="F1350" i="5"/>
  <c r="E1350" i="5"/>
  <c r="H1349" i="5"/>
  <c r="F1349" i="5"/>
  <c r="E1349" i="5"/>
  <c r="H1348" i="5"/>
  <c r="F1348" i="5"/>
  <c r="E1348" i="5"/>
  <c r="H1347" i="5"/>
  <c r="F1347" i="5"/>
  <c r="E1347" i="5"/>
  <c r="H1346" i="5"/>
  <c r="F1346" i="5"/>
  <c r="E1346" i="5"/>
  <c r="H1345" i="5"/>
  <c r="F1345" i="5"/>
  <c r="E1345" i="5"/>
  <c r="H1344" i="5"/>
  <c r="F1344" i="5"/>
  <c r="E1344" i="5"/>
  <c r="H1343" i="5"/>
  <c r="F1343" i="5"/>
  <c r="E1343" i="5"/>
  <c r="H1342" i="5"/>
  <c r="F1342" i="5"/>
  <c r="E1342" i="5"/>
  <c r="H1341" i="5"/>
  <c r="F1341" i="5"/>
  <c r="E1341" i="5"/>
  <c r="H1340" i="5"/>
  <c r="F1340" i="5"/>
  <c r="E1340" i="5"/>
  <c r="H1339" i="5"/>
  <c r="F1339" i="5"/>
  <c r="E1339" i="5"/>
  <c r="H1338" i="5"/>
  <c r="F1338" i="5"/>
  <c r="E1338" i="5"/>
  <c r="H1337" i="5"/>
  <c r="F1337" i="5"/>
  <c r="E1337" i="5"/>
  <c r="H1336" i="5"/>
  <c r="F1336" i="5"/>
  <c r="E1336" i="5"/>
  <c r="H1335" i="5"/>
  <c r="F1335" i="5"/>
  <c r="E1335" i="5"/>
  <c r="H1334" i="5"/>
  <c r="F1334" i="5"/>
  <c r="E1334" i="5"/>
  <c r="H1333" i="5"/>
  <c r="F1333" i="5"/>
  <c r="E1333" i="5"/>
  <c r="H1332" i="5"/>
  <c r="F1332" i="5"/>
  <c r="E1332" i="5"/>
  <c r="H1331" i="5"/>
  <c r="F1331" i="5"/>
  <c r="E1331" i="5"/>
  <c r="H1330" i="5"/>
  <c r="F1330" i="5"/>
  <c r="E1330" i="5"/>
  <c r="H1329" i="5"/>
  <c r="F1329" i="5"/>
  <c r="E1329" i="5"/>
  <c r="H1328" i="5"/>
  <c r="F1328" i="5"/>
  <c r="E1328" i="5"/>
  <c r="H1327" i="5"/>
  <c r="F1327" i="5"/>
  <c r="E1327" i="5"/>
  <c r="H1326" i="5"/>
  <c r="F1326" i="5"/>
  <c r="E1326" i="5"/>
  <c r="H1325" i="5"/>
  <c r="F1325" i="5"/>
  <c r="E1325" i="5"/>
  <c r="H1324" i="5"/>
  <c r="F1324" i="5"/>
  <c r="E1324" i="5"/>
  <c r="H1323" i="5"/>
  <c r="F1323" i="5"/>
  <c r="E1323" i="5"/>
  <c r="H1322" i="5"/>
  <c r="F1322" i="5"/>
  <c r="E1322" i="5"/>
  <c r="H1321" i="5"/>
  <c r="F1321" i="5"/>
  <c r="E1321" i="5"/>
  <c r="H1320" i="5"/>
  <c r="F1320" i="5"/>
  <c r="E1320" i="5"/>
  <c r="H1319" i="5"/>
  <c r="F1319" i="5"/>
  <c r="E1319" i="5"/>
  <c r="H1318" i="5"/>
  <c r="F1318" i="5"/>
  <c r="E1318" i="5"/>
  <c r="H1317" i="5"/>
  <c r="F1317" i="5"/>
  <c r="E1317" i="5"/>
  <c r="H1316" i="5"/>
  <c r="F1316" i="5"/>
  <c r="E1316" i="5"/>
  <c r="H1315" i="5"/>
  <c r="F1315" i="5"/>
  <c r="E1315" i="5"/>
  <c r="H1314" i="5"/>
  <c r="F1314" i="5"/>
  <c r="E1314" i="5"/>
  <c r="H1313" i="5"/>
  <c r="F1313" i="5"/>
  <c r="E1313" i="5"/>
  <c r="H1312" i="5"/>
  <c r="F1312" i="5"/>
  <c r="E1312" i="5"/>
  <c r="H1311" i="5"/>
  <c r="F1311" i="5"/>
  <c r="E1311" i="5"/>
  <c r="H1310" i="5"/>
  <c r="F1310" i="5"/>
  <c r="E1310" i="5"/>
  <c r="H1309" i="5"/>
  <c r="F1309" i="5"/>
  <c r="E1309" i="5"/>
  <c r="H1308" i="5"/>
  <c r="F1308" i="5"/>
  <c r="E1308" i="5"/>
  <c r="H1307" i="5"/>
  <c r="F1307" i="5"/>
  <c r="E1307" i="5"/>
  <c r="H1306" i="5"/>
  <c r="F1306" i="5"/>
  <c r="E1306" i="5"/>
  <c r="H1305" i="5"/>
  <c r="F1305" i="5"/>
  <c r="E1305" i="5"/>
  <c r="H1304" i="5"/>
  <c r="F1304" i="5"/>
  <c r="E1304" i="5"/>
  <c r="H1303" i="5"/>
  <c r="F1303" i="5"/>
  <c r="E1303" i="5"/>
  <c r="H1302" i="5"/>
  <c r="F1302" i="5"/>
  <c r="E1302" i="5"/>
  <c r="H1301" i="5"/>
  <c r="F1301" i="5"/>
  <c r="E1301" i="5"/>
  <c r="H1300" i="5"/>
  <c r="F1300" i="5"/>
  <c r="E1300" i="5"/>
  <c r="H1299" i="5"/>
  <c r="F1299" i="5"/>
  <c r="E1299" i="5"/>
  <c r="H1298" i="5"/>
  <c r="F1298" i="5"/>
  <c r="E1298" i="5"/>
  <c r="H1297" i="5"/>
  <c r="F1297" i="5"/>
  <c r="E1297" i="5"/>
  <c r="H1296" i="5"/>
  <c r="F1296" i="5"/>
  <c r="E1296" i="5"/>
  <c r="H1295" i="5"/>
  <c r="F1295" i="5"/>
  <c r="E1295" i="5"/>
  <c r="H1294" i="5"/>
  <c r="F1294" i="5"/>
  <c r="E1294" i="5"/>
  <c r="H1293" i="5"/>
  <c r="G1293" i="5"/>
  <c r="F1293" i="5"/>
  <c r="E1293" i="5"/>
  <c r="H1292" i="5"/>
  <c r="F1292" i="5"/>
  <c r="E1292" i="5"/>
  <c r="H1291" i="5"/>
  <c r="F1291" i="5"/>
  <c r="E1291" i="5"/>
  <c r="H1290" i="5"/>
  <c r="F1290" i="5"/>
  <c r="E1290" i="5"/>
  <c r="H1289" i="5"/>
  <c r="F1289" i="5"/>
  <c r="E1289" i="5"/>
  <c r="H1288" i="5"/>
  <c r="F1288" i="5"/>
  <c r="E1288" i="5"/>
  <c r="H1287" i="5"/>
  <c r="F1287" i="5"/>
  <c r="E1287" i="5"/>
  <c r="H1286" i="5"/>
  <c r="F1286" i="5"/>
  <c r="E1286" i="5"/>
  <c r="H1285" i="5"/>
  <c r="F1285" i="5"/>
  <c r="E1285" i="5"/>
  <c r="H1284" i="5"/>
  <c r="F1284" i="5"/>
  <c r="E1284" i="5"/>
  <c r="H1283" i="5"/>
  <c r="F1283" i="5"/>
  <c r="E1283" i="5"/>
  <c r="H1282" i="5"/>
  <c r="F1282" i="5"/>
  <c r="E1282" i="5"/>
  <c r="H1281" i="5"/>
  <c r="F1281" i="5"/>
  <c r="E1281" i="5"/>
  <c r="H1280" i="5"/>
  <c r="F1280" i="5"/>
  <c r="E1280" i="5"/>
  <c r="H1279" i="5"/>
  <c r="F1279" i="5"/>
  <c r="E1279" i="5"/>
  <c r="H1278" i="5"/>
  <c r="F1278" i="5"/>
  <c r="E1278" i="5"/>
  <c r="H1277" i="5"/>
  <c r="F1277" i="5"/>
  <c r="E1277" i="5"/>
  <c r="H1276" i="5"/>
  <c r="F1276" i="5"/>
  <c r="E1276" i="5"/>
  <c r="H1275" i="5"/>
  <c r="F1275" i="5"/>
  <c r="E1275" i="5"/>
  <c r="H1274" i="5"/>
  <c r="F1274" i="5"/>
  <c r="E1274" i="5"/>
  <c r="H1273" i="5"/>
  <c r="F1273" i="5"/>
  <c r="E1273" i="5"/>
  <c r="H1272" i="5"/>
  <c r="F1272" i="5"/>
  <c r="E1272" i="5"/>
  <c r="H1271" i="5"/>
  <c r="F1271" i="5"/>
  <c r="E1271" i="5"/>
  <c r="H1270" i="5"/>
  <c r="F1270" i="5"/>
  <c r="E1270" i="5"/>
  <c r="H1269" i="5"/>
  <c r="F1269" i="5"/>
  <c r="E1269" i="5"/>
  <c r="H1268" i="5"/>
  <c r="F1268" i="5"/>
  <c r="E1268" i="5"/>
  <c r="H1267" i="5"/>
  <c r="F1267" i="5"/>
  <c r="E1267" i="5"/>
  <c r="H1266" i="5"/>
  <c r="F1266" i="5"/>
  <c r="E1266" i="5"/>
  <c r="H1265" i="5"/>
  <c r="F1265" i="5"/>
  <c r="E1265" i="5"/>
  <c r="H1264" i="5"/>
  <c r="F1264" i="5"/>
  <c r="E1264" i="5"/>
  <c r="H1263" i="5"/>
  <c r="F1263" i="5"/>
  <c r="E1263" i="5"/>
  <c r="H1262" i="5"/>
  <c r="F1262" i="5"/>
  <c r="E1262" i="5"/>
  <c r="H1261" i="5"/>
  <c r="F1261" i="5"/>
  <c r="E1261" i="5"/>
  <c r="H1260" i="5"/>
  <c r="F1260" i="5"/>
  <c r="E1260" i="5"/>
  <c r="H1259" i="5"/>
  <c r="F1259" i="5"/>
  <c r="E1259" i="5"/>
  <c r="H1258" i="5"/>
  <c r="F1258" i="5"/>
  <c r="E1258" i="5"/>
  <c r="H1257" i="5"/>
  <c r="F1257" i="5"/>
  <c r="E1257" i="5"/>
  <c r="H1256" i="5"/>
  <c r="F1256" i="5"/>
  <c r="E1256" i="5"/>
  <c r="H1255" i="5"/>
  <c r="F1255" i="5"/>
  <c r="E1255" i="5"/>
  <c r="H1254" i="5"/>
  <c r="F1254" i="5"/>
  <c r="E1254" i="5"/>
  <c r="H1253" i="5"/>
  <c r="F1253" i="5"/>
  <c r="E1253" i="5"/>
  <c r="H1252" i="5"/>
  <c r="F1252" i="5"/>
  <c r="E1252" i="5"/>
  <c r="H1251" i="5"/>
  <c r="F1251" i="5"/>
  <c r="E1251" i="5"/>
  <c r="H1250" i="5"/>
  <c r="F1250" i="5"/>
  <c r="E1250" i="5"/>
  <c r="H1249" i="5"/>
  <c r="F1249" i="5"/>
  <c r="E1249" i="5"/>
  <c r="H1248" i="5"/>
  <c r="F1248" i="5"/>
  <c r="E1248" i="5"/>
  <c r="H1247" i="5"/>
  <c r="F1247" i="5"/>
  <c r="E1247" i="5"/>
  <c r="H1246" i="5"/>
  <c r="F1246" i="5"/>
  <c r="E1246" i="5"/>
  <c r="H1245" i="5"/>
  <c r="F1245" i="5"/>
  <c r="E1245" i="5"/>
  <c r="H1244" i="5"/>
  <c r="F1244" i="5"/>
  <c r="E1244" i="5"/>
  <c r="H1243" i="5"/>
  <c r="F1243" i="5"/>
  <c r="E1243" i="5"/>
  <c r="H1242" i="5"/>
  <c r="F1242" i="5"/>
  <c r="E1242" i="5"/>
  <c r="H1241" i="5"/>
  <c r="F1241" i="5"/>
  <c r="E1241" i="5"/>
  <c r="H1240" i="5"/>
  <c r="F1240" i="5"/>
  <c r="E1240" i="5"/>
  <c r="H1239" i="5"/>
  <c r="F1239" i="5"/>
  <c r="E1239" i="5"/>
  <c r="H1238" i="5"/>
  <c r="F1238" i="5"/>
  <c r="E1238" i="5"/>
  <c r="H1237" i="5"/>
  <c r="F1237" i="5"/>
  <c r="E1237" i="5"/>
  <c r="H1236" i="5"/>
  <c r="F1236" i="5"/>
  <c r="E1236" i="5"/>
  <c r="H1235" i="5"/>
  <c r="F1235" i="5"/>
  <c r="E1235" i="5"/>
  <c r="H1234" i="5"/>
  <c r="F1234" i="5"/>
  <c r="E1234" i="5"/>
  <c r="H1233" i="5"/>
  <c r="F1233" i="5"/>
  <c r="E1233" i="5"/>
  <c r="H1232" i="5"/>
  <c r="F1232" i="5"/>
  <c r="E1232" i="5"/>
  <c r="H1231" i="5"/>
  <c r="F1231" i="5"/>
  <c r="E1231" i="5"/>
  <c r="H1230" i="5"/>
  <c r="F1230" i="5"/>
  <c r="E1230" i="5"/>
  <c r="H1229" i="5"/>
  <c r="F1229" i="5"/>
  <c r="E1229" i="5"/>
  <c r="H1228" i="5"/>
  <c r="F1228" i="5"/>
  <c r="E1228" i="5"/>
  <c r="H1227" i="5"/>
  <c r="F1227" i="5"/>
  <c r="E1227" i="5"/>
  <c r="H1226" i="5"/>
  <c r="F1226" i="5"/>
  <c r="E1226" i="5"/>
  <c r="H1225" i="5"/>
  <c r="F1225" i="5"/>
  <c r="E1225" i="5"/>
  <c r="H1224" i="5"/>
  <c r="F1224" i="5"/>
  <c r="E1224" i="5"/>
  <c r="H1223" i="5"/>
  <c r="F1223" i="5"/>
  <c r="E1223" i="5"/>
  <c r="H1222" i="5"/>
  <c r="F1222" i="5"/>
  <c r="E1222" i="5"/>
  <c r="H1221" i="5"/>
  <c r="F1221" i="5"/>
  <c r="E1221" i="5"/>
  <c r="H1220" i="5"/>
  <c r="F1220" i="5"/>
  <c r="E1220" i="5"/>
  <c r="H1219" i="5"/>
  <c r="F1219" i="5"/>
  <c r="E1219" i="5"/>
  <c r="H1218" i="5"/>
  <c r="F1218" i="5"/>
  <c r="E1218" i="5"/>
  <c r="H1217" i="5"/>
  <c r="F1217" i="5"/>
  <c r="E1217" i="5"/>
  <c r="H1216" i="5"/>
  <c r="F1216" i="5"/>
  <c r="E1216" i="5"/>
  <c r="C1216" i="5"/>
  <c r="C1217" i="5" s="1"/>
  <c r="C1218" i="5" s="1"/>
  <c r="C1219" i="5" s="1"/>
  <c r="C1220" i="5" s="1"/>
  <c r="C1221" i="5" s="1"/>
  <c r="C1222" i="5" s="1"/>
  <c r="C1223" i="5" s="1"/>
  <c r="C1224" i="5" s="1"/>
  <c r="C1225" i="5" s="1"/>
  <c r="C1226" i="5" s="1"/>
  <c r="C1227" i="5" s="1"/>
  <c r="C1228" i="5" s="1"/>
  <c r="C1229" i="5" s="1"/>
  <c r="C1230" i="5" s="1"/>
  <c r="C1231" i="5" s="1"/>
  <c r="C1232" i="5" s="1"/>
  <c r="C1233" i="5" s="1"/>
  <c r="C1234" i="5" s="1"/>
  <c r="C1235" i="5" s="1"/>
  <c r="C1236" i="5" s="1"/>
  <c r="C1237" i="5" s="1"/>
  <c r="C1238" i="5" s="1"/>
  <c r="C1239" i="5" s="1"/>
  <c r="C1240" i="5" s="1"/>
  <c r="C1241" i="5" s="1"/>
  <c r="C1242" i="5" s="1"/>
  <c r="C1243" i="5" s="1"/>
  <c r="C1244" i="5" s="1"/>
  <c r="C1245" i="5" s="1"/>
  <c r="C1246" i="5" s="1"/>
  <c r="C1247" i="5" s="1"/>
  <c r="C1248" i="5" s="1"/>
  <c r="C1249" i="5" s="1"/>
  <c r="C1250" i="5" s="1"/>
  <c r="C1251" i="5" s="1"/>
  <c r="C1252" i="5" s="1"/>
  <c r="C1253" i="5" s="1"/>
  <c r="C1254" i="5" s="1"/>
  <c r="C1255" i="5" s="1"/>
  <c r="C1256" i="5" s="1"/>
  <c r="C1257" i="5" s="1"/>
  <c r="C1258" i="5" s="1"/>
  <c r="C1259" i="5" s="1"/>
  <c r="C1260" i="5" s="1"/>
  <c r="C1261" i="5" s="1"/>
  <c r="C1262" i="5" s="1"/>
  <c r="C1263" i="5" s="1"/>
  <c r="C1264" i="5" s="1"/>
  <c r="C1265" i="5" s="1"/>
  <c r="C1266" i="5" s="1"/>
  <c r="C1267" i="5" s="1"/>
  <c r="C1268" i="5" s="1"/>
  <c r="C1269" i="5" s="1"/>
  <c r="C1270" i="5" s="1"/>
  <c r="C1271" i="5" s="1"/>
  <c r="C1272" i="5" s="1"/>
  <c r="C1273" i="5" s="1"/>
  <c r="C1274" i="5" s="1"/>
  <c r="C1275" i="5" s="1"/>
  <c r="C1276" i="5" s="1"/>
  <c r="C1277" i="5" s="1"/>
  <c r="C1278" i="5" s="1"/>
  <c r="C1279" i="5" s="1"/>
  <c r="C1280" i="5" s="1"/>
  <c r="C1281" i="5" s="1"/>
  <c r="C1282" i="5" s="1"/>
  <c r="C1283" i="5" s="1"/>
  <c r="C1284" i="5" s="1"/>
  <c r="C1285" i="5" s="1"/>
  <c r="C1286" i="5" s="1"/>
  <c r="C1287" i="5" s="1"/>
  <c r="C1288" i="5" s="1"/>
  <c r="C1289" i="5" s="1"/>
  <c r="C1290" i="5" s="1"/>
  <c r="C1291" i="5" s="1"/>
  <c r="C1292" i="5" s="1"/>
  <c r="C1293" i="5" s="1"/>
  <c r="C1294" i="5" s="1"/>
  <c r="C1295" i="5" s="1"/>
  <c r="C1296" i="5" s="1"/>
  <c r="C1297" i="5" s="1"/>
  <c r="C1298" i="5" s="1"/>
  <c r="C1299" i="5" s="1"/>
  <c r="C1300" i="5" s="1"/>
  <c r="C1301" i="5" s="1"/>
  <c r="C1302" i="5" s="1"/>
  <c r="C1303" i="5" s="1"/>
  <c r="C1304" i="5" s="1"/>
  <c r="C1305" i="5" s="1"/>
  <c r="C1306" i="5" s="1"/>
  <c r="C1307" i="5" s="1"/>
  <c r="C1308" i="5" s="1"/>
  <c r="C1309" i="5" s="1"/>
  <c r="C1310" i="5" s="1"/>
  <c r="C1311" i="5" s="1"/>
  <c r="C1312" i="5" s="1"/>
  <c r="C1313" i="5" s="1"/>
  <c r="C1314" i="5" s="1"/>
  <c r="C1315" i="5" s="1"/>
  <c r="C1316" i="5" s="1"/>
  <c r="C1317" i="5" s="1"/>
  <c r="C1318" i="5" s="1"/>
  <c r="C1319" i="5" s="1"/>
  <c r="C1320" i="5" s="1"/>
  <c r="C1321" i="5" s="1"/>
  <c r="C1322" i="5" s="1"/>
  <c r="C1323" i="5" s="1"/>
  <c r="C1324" i="5" s="1"/>
  <c r="C1325" i="5" s="1"/>
  <c r="C1326" i="5" s="1"/>
  <c r="C1327" i="5" s="1"/>
  <c r="C1328" i="5" s="1"/>
  <c r="C1329" i="5" s="1"/>
  <c r="C1330" i="5" s="1"/>
  <c r="C1331" i="5" s="1"/>
  <c r="C1332" i="5" s="1"/>
  <c r="C1333" i="5" s="1"/>
  <c r="C1334" i="5" s="1"/>
  <c r="C1335" i="5" s="1"/>
  <c r="C1336" i="5" s="1"/>
  <c r="C1337" i="5" s="1"/>
  <c r="C1338" i="5" s="1"/>
  <c r="C1339" i="5" s="1"/>
  <c r="C1340" i="5" s="1"/>
  <c r="C1341" i="5" s="1"/>
  <c r="C1342" i="5" s="1"/>
  <c r="C1343" i="5" s="1"/>
  <c r="C1344" i="5" s="1"/>
  <c r="C1345" i="5" s="1"/>
  <c r="C1346" i="5" s="1"/>
  <c r="C1347" i="5" s="1"/>
  <c r="C1348" i="5" s="1"/>
  <c r="C1349" i="5" s="1"/>
  <c r="C1350" i="5" s="1"/>
  <c r="C1351" i="5" s="1"/>
  <c r="C1352" i="5" s="1"/>
  <c r="C1353" i="5" s="1"/>
  <c r="C1354" i="5" s="1"/>
  <c r="C1355" i="5" s="1"/>
  <c r="C1356" i="5" s="1"/>
  <c r="C1357" i="5" s="1"/>
  <c r="C1358" i="5" s="1"/>
  <c r="C1359" i="5" s="1"/>
  <c r="C1360" i="5" s="1"/>
  <c r="C1361" i="5" s="1"/>
  <c r="C1362" i="5" s="1"/>
  <c r="C1363" i="5" s="1"/>
  <c r="C1364" i="5" s="1"/>
  <c r="C1365" i="5" s="1"/>
  <c r="C1366" i="5" s="1"/>
  <c r="C1367" i="5" s="1"/>
  <c r="C1368" i="5" s="1"/>
  <c r="C1369" i="5" s="1"/>
  <c r="C1370" i="5" s="1"/>
  <c r="C1371" i="5" s="1"/>
  <c r="C1372" i="5" s="1"/>
  <c r="C1373" i="5" s="1"/>
  <c r="C1374" i="5" s="1"/>
  <c r="C1375" i="5" s="1"/>
  <c r="C1376" i="5" s="1"/>
  <c r="C1377" i="5" s="1"/>
  <c r="C1378" i="5" s="1"/>
  <c r="C1379" i="5" s="1"/>
  <c r="C1380" i="5" s="1"/>
  <c r="C1381" i="5" s="1"/>
  <c r="C1382" i="5" s="1"/>
  <c r="C1383" i="5" s="1"/>
  <c r="C1384" i="5" s="1"/>
  <c r="C1385" i="5" s="1"/>
  <c r="C1386" i="5" s="1"/>
  <c r="C1387" i="5" s="1"/>
  <c r="C1388" i="5" s="1"/>
  <c r="C1389" i="5" s="1"/>
  <c r="C1390" i="5" s="1"/>
  <c r="C1391" i="5" s="1"/>
  <c r="C1392" i="5" s="1"/>
  <c r="C1393" i="5" s="1"/>
  <c r="C1394" i="5" s="1"/>
  <c r="C1395" i="5" s="1"/>
  <c r="C1396" i="5" s="1"/>
  <c r="C1397" i="5" s="1"/>
  <c r="C1398" i="5" s="1"/>
  <c r="C1399" i="5" s="1"/>
  <c r="H1215" i="5"/>
  <c r="F1215" i="5"/>
  <c r="E1215" i="5"/>
  <c r="H1214" i="5"/>
  <c r="F1214" i="5"/>
  <c r="E1214" i="5"/>
  <c r="H1213" i="5"/>
  <c r="F1213" i="5"/>
  <c r="E1213" i="5"/>
  <c r="H1212" i="5"/>
  <c r="F1212" i="5"/>
  <c r="E1212" i="5"/>
  <c r="H1211" i="5"/>
  <c r="F1211" i="5"/>
  <c r="E1211" i="5"/>
  <c r="H1210" i="5"/>
  <c r="F1210" i="5"/>
  <c r="E1210" i="5"/>
  <c r="H1209" i="5"/>
  <c r="F1209" i="5"/>
  <c r="E1209" i="5"/>
  <c r="H1208" i="5"/>
  <c r="F1208" i="5"/>
  <c r="E1208" i="5"/>
  <c r="H1207" i="5"/>
  <c r="F1207" i="5"/>
  <c r="E1207" i="5"/>
  <c r="H1206" i="5"/>
  <c r="F1206" i="5"/>
  <c r="E1206" i="5"/>
  <c r="H1205" i="5"/>
  <c r="F1205" i="5"/>
  <c r="E1205" i="5"/>
  <c r="H1204" i="5"/>
  <c r="F1204" i="5"/>
  <c r="E1204" i="5"/>
  <c r="H1203" i="5"/>
  <c r="F1203" i="5"/>
  <c r="E1203" i="5"/>
  <c r="H1202" i="5"/>
  <c r="F1202" i="5"/>
  <c r="E1202" i="5"/>
  <c r="H1201" i="5"/>
  <c r="F1201" i="5"/>
  <c r="E1201" i="5"/>
  <c r="H1200" i="5"/>
  <c r="F1200" i="5"/>
  <c r="E1200" i="5"/>
  <c r="H1199" i="5"/>
  <c r="F1199" i="5"/>
  <c r="E1199" i="5"/>
  <c r="H1198" i="5"/>
  <c r="F1198" i="5"/>
  <c r="E1198" i="5"/>
  <c r="H1197" i="5"/>
  <c r="F1197" i="5"/>
  <c r="E1197" i="5"/>
  <c r="H1196" i="5"/>
  <c r="F1196" i="5"/>
  <c r="E1196" i="5"/>
  <c r="H1195" i="5"/>
  <c r="F1195" i="5"/>
  <c r="E1195" i="5"/>
  <c r="H1194" i="5"/>
  <c r="F1194" i="5"/>
  <c r="E1194" i="5"/>
  <c r="H1193" i="5"/>
  <c r="F1193" i="5"/>
  <c r="E1193" i="5"/>
  <c r="H1192" i="5"/>
  <c r="F1192" i="5"/>
  <c r="E1192" i="5"/>
  <c r="H1191" i="5"/>
  <c r="F1191" i="5"/>
  <c r="E1191" i="5"/>
  <c r="H1190" i="5"/>
  <c r="F1190" i="5"/>
  <c r="E1190" i="5"/>
  <c r="H1189" i="5"/>
  <c r="F1189" i="5"/>
  <c r="E1189" i="5"/>
  <c r="H1188" i="5"/>
  <c r="F1188" i="5"/>
  <c r="E1188" i="5"/>
  <c r="H1187" i="5"/>
  <c r="F1187" i="5"/>
  <c r="E1187" i="5"/>
  <c r="H1186" i="5"/>
  <c r="F1186" i="5"/>
  <c r="E1186" i="5"/>
  <c r="H1185" i="5"/>
  <c r="F1185" i="5"/>
  <c r="E1185" i="5"/>
  <c r="H1184" i="5"/>
  <c r="F1184" i="5"/>
  <c r="E1184" i="5"/>
  <c r="H1183" i="5"/>
  <c r="F1183" i="5"/>
  <c r="E1183" i="5"/>
  <c r="H1182" i="5"/>
  <c r="F1182" i="5"/>
  <c r="E1182" i="5"/>
  <c r="H1181" i="5"/>
  <c r="F1181" i="5"/>
  <c r="E1181" i="5"/>
  <c r="H1180" i="5"/>
  <c r="F1180" i="5"/>
  <c r="E1180" i="5"/>
  <c r="H1179" i="5"/>
  <c r="F1179" i="5"/>
  <c r="E1179" i="5"/>
  <c r="H1178" i="5"/>
  <c r="F1178" i="5"/>
  <c r="E1178" i="5"/>
  <c r="H1177" i="5"/>
  <c r="F1177" i="5"/>
  <c r="E1177" i="5"/>
  <c r="H1176" i="5"/>
  <c r="F1176" i="5"/>
  <c r="E1176" i="5"/>
  <c r="H1175" i="5"/>
  <c r="F1175" i="5"/>
  <c r="E1175" i="5"/>
  <c r="H1174" i="5"/>
  <c r="F1174" i="5"/>
  <c r="E1174" i="5"/>
  <c r="H1173" i="5"/>
  <c r="F1173" i="5"/>
  <c r="E1173" i="5"/>
  <c r="H1172" i="5"/>
  <c r="F1172" i="5"/>
  <c r="E1172" i="5"/>
  <c r="H1171" i="5"/>
  <c r="F1171" i="5"/>
  <c r="E1171" i="5"/>
  <c r="H1170" i="5"/>
  <c r="F1170" i="5"/>
  <c r="E1170" i="5"/>
  <c r="H1169" i="5"/>
  <c r="F1169" i="5"/>
  <c r="E1169" i="5"/>
  <c r="H1168" i="5"/>
  <c r="F1168" i="5"/>
  <c r="E1168" i="5"/>
  <c r="H1167" i="5"/>
  <c r="F1167" i="5"/>
  <c r="E1167" i="5"/>
  <c r="H1166" i="5"/>
  <c r="F1166" i="5"/>
  <c r="E1166" i="5"/>
  <c r="H1165" i="5"/>
  <c r="F1165" i="5"/>
  <c r="E1165" i="5"/>
  <c r="H1164" i="5"/>
  <c r="F1164" i="5"/>
  <c r="E1164" i="5"/>
  <c r="H1163" i="5"/>
  <c r="F1163" i="5"/>
  <c r="E1163" i="5"/>
  <c r="H1162" i="5"/>
  <c r="F1162" i="5"/>
  <c r="E1162" i="5"/>
  <c r="H1161" i="5"/>
  <c r="F1161" i="5"/>
  <c r="E1161" i="5"/>
  <c r="H1160" i="5"/>
  <c r="F1160" i="5"/>
  <c r="E1160" i="5"/>
  <c r="H1159" i="5"/>
  <c r="F1159" i="5"/>
  <c r="E1159" i="5"/>
  <c r="H1158" i="5"/>
  <c r="F1158" i="5"/>
  <c r="E1158" i="5"/>
  <c r="H1157" i="5"/>
  <c r="F1157" i="5"/>
  <c r="E1157" i="5"/>
  <c r="H1156" i="5"/>
  <c r="F1156" i="5"/>
  <c r="E1156" i="5"/>
  <c r="H1155" i="5"/>
  <c r="F1155" i="5"/>
  <c r="E1155" i="5"/>
  <c r="H1154" i="5"/>
  <c r="F1154" i="5"/>
  <c r="E1154" i="5"/>
  <c r="H1153" i="5"/>
  <c r="F1153" i="5"/>
  <c r="E1153" i="5"/>
  <c r="H1152" i="5"/>
  <c r="F1152" i="5"/>
  <c r="E1152" i="5"/>
  <c r="H1151" i="5"/>
  <c r="F1151" i="5"/>
  <c r="E1151" i="5"/>
  <c r="H1150" i="5"/>
  <c r="F1150" i="5"/>
  <c r="E1150" i="5"/>
  <c r="H1149" i="5"/>
  <c r="F1149" i="5"/>
  <c r="E1149" i="5"/>
  <c r="H1148" i="5"/>
  <c r="F1148" i="5"/>
  <c r="E1148" i="5"/>
  <c r="H1147" i="5"/>
  <c r="F1147" i="5"/>
  <c r="E1147" i="5"/>
  <c r="H1146" i="5"/>
  <c r="F1146" i="5"/>
  <c r="E1146" i="5"/>
  <c r="H1145" i="5"/>
  <c r="F1145" i="5"/>
  <c r="E1145" i="5"/>
  <c r="H1144" i="5"/>
  <c r="F1144" i="5"/>
  <c r="E1144" i="5"/>
  <c r="H1143" i="5"/>
  <c r="F1143" i="5"/>
  <c r="E1143" i="5"/>
  <c r="H1142" i="5"/>
  <c r="F1142" i="5"/>
  <c r="E1142" i="5"/>
  <c r="H1141" i="5"/>
  <c r="F1141" i="5"/>
  <c r="E1141" i="5"/>
  <c r="H1140" i="5"/>
  <c r="F1140" i="5"/>
  <c r="E1140" i="5"/>
  <c r="H1139" i="5"/>
  <c r="F1139" i="5"/>
  <c r="E1139" i="5"/>
  <c r="H1138" i="5"/>
  <c r="F1138" i="5"/>
  <c r="E1138" i="5"/>
  <c r="H1137" i="5"/>
  <c r="F1137" i="5"/>
  <c r="E1137" i="5"/>
  <c r="H1136" i="5"/>
  <c r="F1136" i="5"/>
  <c r="E1136" i="5"/>
  <c r="H1135" i="5"/>
  <c r="F1135" i="5"/>
  <c r="E1135" i="5"/>
  <c r="H1134" i="5"/>
  <c r="F1134" i="5"/>
  <c r="E1134" i="5"/>
  <c r="H1133" i="5"/>
  <c r="F1133" i="5"/>
  <c r="E1133" i="5"/>
  <c r="H1132" i="5"/>
  <c r="F1132" i="5"/>
  <c r="E1132" i="5"/>
  <c r="H1131" i="5"/>
  <c r="F1131" i="5"/>
  <c r="E1131" i="5"/>
  <c r="H1130" i="5"/>
  <c r="F1130" i="5"/>
  <c r="E1130" i="5"/>
  <c r="H1129" i="5"/>
  <c r="F1129" i="5"/>
  <c r="E1129" i="5"/>
  <c r="H1128" i="5"/>
  <c r="F1128" i="5"/>
  <c r="E1128" i="5"/>
  <c r="H1127" i="5"/>
  <c r="F1127" i="5"/>
  <c r="E1127" i="5"/>
  <c r="H1126" i="5"/>
  <c r="F1126" i="5"/>
  <c r="E1126" i="5"/>
  <c r="H1125" i="5"/>
  <c r="F1125" i="5"/>
  <c r="E1125" i="5"/>
  <c r="H1124" i="5"/>
  <c r="F1124" i="5"/>
  <c r="E1124" i="5"/>
  <c r="H1123" i="5"/>
  <c r="F1123" i="5"/>
  <c r="E1123" i="5"/>
  <c r="H1122" i="5"/>
  <c r="F1122" i="5"/>
  <c r="E1122" i="5"/>
  <c r="H1121" i="5"/>
  <c r="F1121" i="5"/>
  <c r="E1121" i="5"/>
  <c r="H1120" i="5"/>
  <c r="F1120" i="5"/>
  <c r="E1120" i="5"/>
  <c r="H1119" i="5"/>
  <c r="F1119" i="5"/>
  <c r="E1119" i="5"/>
  <c r="H1118" i="5"/>
  <c r="F1118" i="5"/>
  <c r="E1118" i="5"/>
  <c r="H1117" i="5"/>
  <c r="F1117" i="5"/>
  <c r="E1117" i="5"/>
  <c r="H1116" i="5"/>
  <c r="F1116" i="5"/>
  <c r="E1116" i="5"/>
  <c r="H1115" i="5"/>
  <c r="F1115" i="5"/>
  <c r="E1115" i="5"/>
  <c r="H1114" i="5"/>
  <c r="F1114" i="5"/>
  <c r="E1114" i="5"/>
  <c r="H1113" i="5"/>
  <c r="F1113" i="5"/>
  <c r="E1113" i="5"/>
  <c r="H1112" i="5"/>
  <c r="F1112" i="5"/>
  <c r="E1112" i="5"/>
  <c r="H1111" i="5"/>
  <c r="F1111" i="5"/>
  <c r="E1111" i="5"/>
  <c r="H1110" i="5"/>
  <c r="F1110" i="5"/>
  <c r="E1110" i="5"/>
  <c r="H1109" i="5"/>
  <c r="F1109" i="5"/>
  <c r="E1109" i="5"/>
  <c r="H1108" i="5"/>
  <c r="F1108" i="5"/>
  <c r="E1108" i="5"/>
  <c r="H1107" i="5"/>
  <c r="F1107" i="5"/>
  <c r="E1107" i="5"/>
  <c r="H1106" i="5"/>
  <c r="F1106" i="5"/>
  <c r="E1106" i="5"/>
  <c r="H1105" i="5"/>
  <c r="F1105" i="5"/>
  <c r="E1105" i="5"/>
  <c r="H1104" i="5"/>
  <c r="F1104" i="5"/>
  <c r="E1104" i="5"/>
  <c r="H1103" i="5"/>
  <c r="F1103" i="5"/>
  <c r="E1103" i="5"/>
  <c r="H1102" i="5"/>
  <c r="F1102" i="5"/>
  <c r="E1102" i="5"/>
  <c r="H1101" i="5"/>
  <c r="F1101" i="5"/>
  <c r="E1101" i="5"/>
  <c r="H1100" i="5"/>
  <c r="F1100" i="5"/>
  <c r="E1100" i="5"/>
  <c r="H1099" i="5"/>
  <c r="F1099" i="5"/>
  <c r="E1099" i="5"/>
  <c r="H1098" i="5"/>
  <c r="F1098" i="5"/>
  <c r="E1098" i="5"/>
  <c r="H1097" i="5"/>
  <c r="F1097" i="5"/>
  <c r="E1097" i="5"/>
  <c r="H1096" i="5"/>
  <c r="F1096" i="5"/>
  <c r="E1096" i="5"/>
  <c r="H1095" i="5"/>
  <c r="F1095" i="5"/>
  <c r="E1095" i="5"/>
  <c r="H1094" i="5"/>
  <c r="F1094" i="5"/>
  <c r="E1094" i="5"/>
  <c r="H1093" i="5"/>
  <c r="F1093" i="5"/>
  <c r="E1093" i="5"/>
  <c r="H1092" i="5"/>
  <c r="F1092" i="5"/>
  <c r="E1092" i="5"/>
  <c r="H1091" i="5"/>
  <c r="F1091" i="5"/>
  <c r="E1091" i="5"/>
  <c r="H1090" i="5"/>
  <c r="F1090" i="5"/>
  <c r="E1090" i="5"/>
  <c r="H1089" i="5"/>
  <c r="F1089" i="5"/>
  <c r="E1089" i="5"/>
  <c r="H1088" i="5"/>
  <c r="F1088" i="5"/>
  <c r="E1088" i="5"/>
  <c r="H1087" i="5"/>
  <c r="F1087" i="5"/>
  <c r="E1087" i="5"/>
  <c r="H1086" i="5"/>
  <c r="F1086" i="5"/>
  <c r="E1086" i="5"/>
  <c r="H1085" i="5"/>
  <c r="F1085" i="5"/>
  <c r="E1085" i="5"/>
  <c r="H1084" i="5"/>
  <c r="F1084" i="5"/>
  <c r="E1084" i="5"/>
  <c r="H1083" i="5"/>
  <c r="F1083" i="5"/>
  <c r="E1083" i="5"/>
  <c r="H1082" i="5"/>
  <c r="F1082" i="5"/>
  <c r="E1082" i="5"/>
  <c r="H1081" i="5"/>
  <c r="F1081" i="5"/>
  <c r="E1081" i="5"/>
  <c r="H1080" i="5"/>
  <c r="F1080" i="5"/>
  <c r="E1080" i="5"/>
  <c r="H1079" i="5"/>
  <c r="F1079" i="5"/>
  <c r="E1079" i="5"/>
  <c r="H1078" i="5"/>
  <c r="F1078" i="5"/>
  <c r="E1078" i="5"/>
  <c r="H1077" i="5"/>
  <c r="F1077" i="5"/>
  <c r="E1077" i="5"/>
  <c r="H1076" i="5"/>
  <c r="F1076" i="5"/>
  <c r="E1076" i="5"/>
  <c r="H1075" i="5"/>
  <c r="F1075" i="5"/>
  <c r="E1075" i="5"/>
  <c r="H1074" i="5"/>
  <c r="F1074" i="5"/>
  <c r="E1074" i="5"/>
  <c r="H1073" i="5"/>
  <c r="F1073" i="5"/>
  <c r="E1073" i="5"/>
  <c r="H1072" i="5"/>
  <c r="F1072" i="5"/>
  <c r="E1072" i="5"/>
  <c r="H1071" i="5"/>
  <c r="F1071" i="5"/>
  <c r="E1071" i="5"/>
  <c r="H1070" i="5"/>
  <c r="F1070" i="5"/>
  <c r="E1070" i="5"/>
  <c r="H1069" i="5"/>
  <c r="F1069" i="5"/>
  <c r="E1069" i="5"/>
  <c r="H1068" i="5"/>
  <c r="F1068" i="5"/>
  <c r="E1068" i="5"/>
  <c r="H1067" i="5"/>
  <c r="F1067" i="5"/>
  <c r="E1067" i="5"/>
  <c r="H1066" i="5"/>
  <c r="F1066" i="5"/>
  <c r="E1066" i="5"/>
  <c r="H1065" i="5"/>
  <c r="F1065" i="5"/>
  <c r="E1065" i="5"/>
  <c r="H1064" i="5"/>
  <c r="F1064" i="5"/>
  <c r="E1064" i="5"/>
  <c r="H1063" i="5"/>
  <c r="F1063" i="5"/>
  <c r="E1063" i="5"/>
  <c r="H1062" i="5"/>
  <c r="F1062" i="5"/>
  <c r="E1062" i="5"/>
  <c r="H1061" i="5"/>
  <c r="F1061" i="5"/>
  <c r="E1061" i="5"/>
  <c r="H1060" i="5"/>
  <c r="F1060" i="5"/>
  <c r="E1060" i="5"/>
  <c r="H1059" i="5"/>
  <c r="F1059" i="5"/>
  <c r="E1059" i="5"/>
  <c r="H1058" i="5"/>
  <c r="F1058" i="5"/>
  <c r="E1058" i="5"/>
  <c r="H1057" i="5"/>
  <c r="F1057" i="5"/>
  <c r="E1057" i="5"/>
  <c r="H1056" i="5"/>
  <c r="F1056" i="5"/>
  <c r="E1056" i="5"/>
  <c r="H1055" i="5"/>
  <c r="F1055" i="5"/>
  <c r="E1055" i="5"/>
  <c r="H1054" i="5"/>
  <c r="F1054" i="5"/>
  <c r="E1054" i="5"/>
  <c r="H1053" i="5"/>
  <c r="F1053" i="5"/>
  <c r="E1053" i="5"/>
  <c r="H1052" i="5"/>
  <c r="F1052" i="5"/>
  <c r="E1052" i="5"/>
  <c r="H1051" i="5"/>
  <c r="F1051" i="5"/>
  <c r="E1051" i="5"/>
  <c r="H1050" i="5"/>
  <c r="F1050" i="5"/>
  <c r="E1050" i="5"/>
  <c r="H1049" i="5"/>
  <c r="F1049" i="5"/>
  <c r="E1049" i="5"/>
  <c r="H1048" i="5"/>
  <c r="F1048" i="5"/>
  <c r="E1048" i="5"/>
  <c r="H1047" i="5"/>
  <c r="F1047" i="5"/>
  <c r="E1047" i="5"/>
  <c r="H1046" i="5"/>
  <c r="F1046" i="5"/>
  <c r="E1046" i="5"/>
  <c r="H1045" i="5"/>
  <c r="F1045" i="5"/>
  <c r="E1045" i="5"/>
  <c r="H1044" i="5"/>
  <c r="F1044" i="5"/>
  <c r="E1044" i="5"/>
  <c r="H1043" i="5"/>
  <c r="F1043" i="5"/>
  <c r="E1043" i="5"/>
  <c r="H1042" i="5"/>
  <c r="F1042" i="5"/>
  <c r="E1042" i="5"/>
  <c r="H1041" i="5"/>
  <c r="F1041" i="5"/>
  <c r="E1041" i="5"/>
  <c r="H1040" i="5"/>
  <c r="F1040" i="5"/>
  <c r="E1040" i="5"/>
  <c r="H1039" i="5"/>
  <c r="F1039" i="5"/>
  <c r="E1039" i="5"/>
  <c r="H1038" i="5"/>
  <c r="F1038" i="5"/>
  <c r="E1038" i="5"/>
  <c r="H1037" i="5"/>
  <c r="F1037" i="5"/>
  <c r="E1037" i="5"/>
  <c r="H1036" i="5"/>
  <c r="F1036" i="5"/>
  <c r="E1036" i="5"/>
  <c r="H1035" i="5"/>
  <c r="F1035" i="5"/>
  <c r="E1035" i="5"/>
  <c r="H1034" i="5"/>
  <c r="F1034" i="5"/>
  <c r="E1034" i="5"/>
  <c r="H1033" i="5"/>
  <c r="F1033" i="5"/>
  <c r="E1033" i="5"/>
  <c r="H1032" i="5"/>
  <c r="F1032" i="5"/>
  <c r="E1032" i="5"/>
  <c r="H1031" i="5"/>
  <c r="F1031" i="5"/>
  <c r="E1031" i="5"/>
  <c r="H1030" i="5"/>
  <c r="F1030" i="5"/>
  <c r="E1030" i="5"/>
  <c r="H1029" i="5"/>
  <c r="F1029" i="5"/>
  <c r="E1029" i="5"/>
  <c r="H1028" i="5"/>
  <c r="F1028" i="5"/>
  <c r="E1028" i="5"/>
  <c r="H1027" i="5"/>
  <c r="F1027" i="5"/>
  <c r="E1027" i="5"/>
  <c r="H1026" i="5"/>
  <c r="F1026" i="5"/>
  <c r="E1026" i="5"/>
  <c r="H1025" i="5"/>
  <c r="F1025" i="5"/>
  <c r="E1025" i="5"/>
  <c r="H1024" i="5"/>
  <c r="F1024" i="5"/>
  <c r="E1024" i="5"/>
  <c r="H1023" i="5"/>
  <c r="F1023" i="5"/>
  <c r="E1023" i="5"/>
  <c r="H1022" i="5"/>
  <c r="F1022" i="5"/>
  <c r="E1022" i="5"/>
  <c r="H1021" i="5"/>
  <c r="F1021" i="5"/>
  <c r="E1021" i="5"/>
  <c r="H1020" i="5"/>
  <c r="F1020" i="5"/>
  <c r="E1020" i="5"/>
  <c r="H1019" i="5"/>
  <c r="F1019" i="5"/>
  <c r="E1019" i="5"/>
  <c r="H1018" i="5"/>
  <c r="F1018" i="5"/>
  <c r="E1018" i="5"/>
  <c r="H1017" i="5"/>
  <c r="F1017" i="5"/>
  <c r="E1017" i="5"/>
  <c r="H1016" i="5"/>
  <c r="F1016" i="5"/>
  <c r="E1016" i="5"/>
  <c r="H1015" i="5"/>
  <c r="F1015" i="5"/>
  <c r="E1015" i="5"/>
  <c r="H1014" i="5"/>
  <c r="F1014" i="5"/>
  <c r="E1014" i="5"/>
  <c r="H1013" i="5"/>
  <c r="F1013" i="5"/>
  <c r="E1013" i="5"/>
  <c r="H1012" i="5"/>
  <c r="F1012" i="5"/>
  <c r="E1012" i="5"/>
  <c r="H1011" i="5"/>
  <c r="F1011" i="5"/>
  <c r="E1011" i="5"/>
  <c r="H1010" i="5"/>
  <c r="F1010" i="5"/>
  <c r="E1010" i="5"/>
  <c r="H1009" i="5"/>
  <c r="F1009" i="5"/>
  <c r="E1009" i="5"/>
  <c r="H1008" i="5"/>
  <c r="F1008" i="5"/>
  <c r="E1008" i="5"/>
  <c r="H1007" i="5"/>
  <c r="F1007" i="5"/>
  <c r="E1007" i="5"/>
  <c r="H1006" i="5"/>
  <c r="F1006" i="5"/>
  <c r="E1006" i="5"/>
  <c r="H1005" i="5"/>
  <c r="F1005" i="5"/>
  <c r="E1005" i="5"/>
  <c r="H1004" i="5"/>
  <c r="F1004" i="5"/>
  <c r="E1004" i="5"/>
  <c r="H1003" i="5"/>
  <c r="F1003" i="5"/>
  <c r="E1003" i="5"/>
  <c r="H1002" i="5"/>
  <c r="F1002" i="5"/>
  <c r="E1002" i="5"/>
  <c r="H1001" i="5"/>
  <c r="F1001" i="5"/>
  <c r="E1001" i="5"/>
  <c r="H1000" i="5"/>
  <c r="F1000" i="5"/>
  <c r="E1000" i="5"/>
  <c r="H999" i="5"/>
  <c r="F999" i="5"/>
  <c r="E999" i="5"/>
  <c r="H998" i="5"/>
  <c r="F998" i="5"/>
  <c r="E998" i="5"/>
  <c r="H997" i="5"/>
  <c r="F997" i="5"/>
  <c r="E997" i="5"/>
  <c r="H996" i="5"/>
  <c r="F996" i="5"/>
  <c r="E996" i="5"/>
  <c r="H995" i="5"/>
  <c r="F995" i="5"/>
  <c r="E995" i="5"/>
  <c r="H994" i="5"/>
  <c r="F994" i="5"/>
  <c r="E994" i="5"/>
  <c r="H993" i="5"/>
  <c r="F993" i="5"/>
  <c r="E993" i="5"/>
  <c r="H992" i="5"/>
  <c r="F992" i="5"/>
  <c r="E992" i="5"/>
  <c r="H991" i="5"/>
  <c r="F991" i="5"/>
  <c r="E991" i="5"/>
  <c r="H990" i="5"/>
  <c r="F990" i="5"/>
  <c r="E990" i="5"/>
  <c r="H989" i="5"/>
  <c r="F989" i="5"/>
  <c r="E989" i="5"/>
  <c r="H988" i="5"/>
  <c r="F988" i="5"/>
  <c r="E988" i="5"/>
  <c r="H987" i="5"/>
  <c r="F987" i="5"/>
  <c r="E987" i="5"/>
  <c r="H986" i="5"/>
  <c r="F986" i="5"/>
  <c r="E986" i="5"/>
  <c r="H985" i="5"/>
  <c r="F985" i="5"/>
  <c r="E985" i="5"/>
  <c r="H984" i="5"/>
  <c r="F984" i="5"/>
  <c r="E984" i="5"/>
  <c r="H983" i="5"/>
  <c r="F983" i="5"/>
  <c r="E983" i="5"/>
  <c r="H982" i="5"/>
  <c r="F982" i="5"/>
  <c r="E982" i="5"/>
  <c r="H981" i="5"/>
  <c r="F981" i="5"/>
  <c r="E981" i="5"/>
  <c r="H980" i="5"/>
  <c r="F980" i="5"/>
  <c r="E980" i="5"/>
  <c r="H979" i="5"/>
  <c r="F979" i="5"/>
  <c r="E979" i="5"/>
  <c r="H978" i="5"/>
  <c r="F978" i="5"/>
  <c r="E978" i="5"/>
  <c r="H977" i="5"/>
  <c r="F977" i="5"/>
  <c r="E977" i="5"/>
  <c r="H976" i="5"/>
  <c r="F976" i="5"/>
  <c r="E976" i="5"/>
  <c r="H975" i="5"/>
  <c r="F975" i="5"/>
  <c r="E975" i="5"/>
  <c r="H974" i="5"/>
  <c r="F974" i="5"/>
  <c r="E974" i="5"/>
  <c r="H973" i="5"/>
  <c r="F973" i="5"/>
  <c r="E973" i="5"/>
  <c r="H972" i="5"/>
  <c r="F972" i="5"/>
  <c r="E972" i="5"/>
  <c r="H971" i="5"/>
  <c r="F971" i="5"/>
  <c r="E971" i="5"/>
  <c r="H970" i="5"/>
  <c r="F970" i="5"/>
  <c r="E970" i="5"/>
  <c r="H969" i="5"/>
  <c r="F969" i="5"/>
  <c r="E969" i="5"/>
  <c r="H968" i="5"/>
  <c r="F968" i="5"/>
  <c r="E968" i="5"/>
  <c r="H967" i="5"/>
  <c r="F967" i="5"/>
  <c r="E967" i="5"/>
  <c r="H966" i="5"/>
  <c r="F966" i="5"/>
  <c r="E966" i="5"/>
  <c r="H965" i="5"/>
  <c r="F965" i="5"/>
  <c r="E965" i="5"/>
  <c r="H964" i="5"/>
  <c r="F964" i="5"/>
  <c r="E964" i="5"/>
  <c r="H963" i="5"/>
  <c r="F963" i="5"/>
  <c r="E963" i="5"/>
  <c r="H962" i="5"/>
  <c r="F962" i="5"/>
  <c r="E962" i="5"/>
  <c r="H961" i="5"/>
  <c r="F961" i="5"/>
  <c r="E961" i="5"/>
  <c r="H960" i="5"/>
  <c r="F960" i="5"/>
  <c r="E960" i="5"/>
  <c r="H959" i="5"/>
  <c r="F959" i="5"/>
  <c r="E959" i="5"/>
  <c r="H958" i="5"/>
  <c r="F958" i="5"/>
  <c r="E958" i="5"/>
  <c r="H957" i="5"/>
  <c r="F957" i="5"/>
  <c r="E957" i="5"/>
  <c r="H956" i="5"/>
  <c r="F956" i="5"/>
  <c r="E956" i="5"/>
  <c r="H955" i="5"/>
  <c r="F955" i="5"/>
  <c r="E955" i="5"/>
  <c r="H954" i="5"/>
  <c r="F954" i="5"/>
  <c r="E954" i="5"/>
  <c r="H953" i="5"/>
  <c r="F953" i="5"/>
  <c r="E953" i="5"/>
  <c r="H952" i="5"/>
  <c r="F952" i="5"/>
  <c r="E952" i="5"/>
  <c r="H951" i="5"/>
  <c r="F951" i="5"/>
  <c r="E951" i="5"/>
  <c r="H950" i="5"/>
  <c r="F950" i="5"/>
  <c r="E950" i="5"/>
  <c r="H949" i="5"/>
  <c r="F949" i="5"/>
  <c r="E949" i="5"/>
  <c r="H948" i="5"/>
  <c r="F948" i="5"/>
  <c r="E948" i="5"/>
  <c r="H947" i="5"/>
  <c r="F947" i="5"/>
  <c r="E947" i="5"/>
  <c r="H946" i="5"/>
  <c r="F946" i="5"/>
  <c r="E946" i="5"/>
  <c r="H945" i="5"/>
  <c r="F945" i="5"/>
  <c r="E945" i="5"/>
  <c r="H944" i="5"/>
  <c r="F944" i="5"/>
  <c r="E944" i="5"/>
  <c r="H943" i="5"/>
  <c r="F943" i="5"/>
  <c r="E943" i="5"/>
  <c r="H942" i="5"/>
  <c r="F942" i="5"/>
  <c r="E942" i="5"/>
  <c r="H941" i="5"/>
  <c r="F941" i="5"/>
  <c r="E941" i="5"/>
  <c r="H940" i="5"/>
  <c r="F940" i="5"/>
  <c r="E940" i="5"/>
  <c r="H939" i="5"/>
  <c r="F939" i="5"/>
  <c r="E939" i="5"/>
  <c r="H938" i="5"/>
  <c r="F938" i="5"/>
  <c r="E938" i="5"/>
  <c r="H937" i="5"/>
  <c r="F937" i="5"/>
  <c r="E937" i="5"/>
  <c r="H936" i="5"/>
  <c r="F936" i="5"/>
  <c r="E936" i="5"/>
  <c r="H935" i="5"/>
  <c r="F935" i="5"/>
  <c r="E935" i="5"/>
  <c r="H934" i="5"/>
  <c r="F934" i="5"/>
  <c r="E934" i="5"/>
  <c r="H933" i="5"/>
  <c r="F933" i="5"/>
  <c r="E933" i="5"/>
  <c r="H932" i="5"/>
  <c r="F932" i="5"/>
  <c r="E932" i="5"/>
  <c r="H931" i="5"/>
  <c r="F931" i="5"/>
  <c r="E931" i="5"/>
  <c r="H930" i="5"/>
  <c r="F930" i="5"/>
  <c r="E930" i="5"/>
  <c r="H929" i="5"/>
  <c r="F929" i="5"/>
  <c r="E929" i="5"/>
  <c r="H928" i="5"/>
  <c r="F928" i="5"/>
  <c r="E928" i="5"/>
  <c r="H927" i="5"/>
  <c r="F927" i="5"/>
  <c r="E927" i="5"/>
  <c r="H926" i="5"/>
  <c r="F926" i="5"/>
  <c r="E926" i="5"/>
  <c r="H925" i="5"/>
  <c r="F925" i="5"/>
  <c r="E925" i="5"/>
  <c r="H924" i="5"/>
  <c r="F924" i="5"/>
  <c r="E924" i="5"/>
  <c r="H923" i="5"/>
  <c r="F923" i="5"/>
  <c r="E923" i="5"/>
  <c r="H922" i="5"/>
  <c r="F922" i="5"/>
  <c r="E922" i="5"/>
  <c r="H921" i="5"/>
  <c r="F921" i="5"/>
  <c r="E921" i="5"/>
  <c r="H920" i="5"/>
  <c r="F920" i="5"/>
  <c r="E920" i="5"/>
  <c r="H919" i="5"/>
  <c r="F919" i="5"/>
  <c r="E919" i="5"/>
  <c r="H918" i="5"/>
  <c r="F918" i="5"/>
  <c r="E918" i="5"/>
  <c r="H917" i="5"/>
  <c r="F917" i="5"/>
  <c r="E917" i="5"/>
  <c r="H916" i="5"/>
  <c r="F916" i="5"/>
  <c r="E916" i="5"/>
  <c r="H915" i="5"/>
  <c r="F915" i="5"/>
  <c r="E915" i="5"/>
  <c r="H914" i="5"/>
  <c r="F914" i="5"/>
  <c r="E914" i="5"/>
  <c r="H913" i="5"/>
  <c r="F913" i="5"/>
  <c r="E913" i="5"/>
  <c r="H912" i="5"/>
  <c r="F912" i="5"/>
  <c r="E912" i="5"/>
  <c r="H911" i="5"/>
  <c r="F911" i="5"/>
  <c r="E911" i="5"/>
  <c r="H910" i="5"/>
  <c r="F910" i="5"/>
  <c r="E910" i="5"/>
  <c r="H909" i="5"/>
  <c r="F909" i="5"/>
  <c r="E909" i="5"/>
  <c r="H908" i="5"/>
  <c r="F908" i="5"/>
  <c r="E908" i="5"/>
  <c r="H907" i="5"/>
  <c r="F907" i="5"/>
  <c r="E907" i="5"/>
  <c r="H906" i="5"/>
  <c r="F906" i="5"/>
  <c r="E906" i="5"/>
  <c r="H905" i="5"/>
  <c r="F905" i="5"/>
  <c r="E905" i="5"/>
  <c r="H904" i="5"/>
  <c r="F904" i="5"/>
  <c r="E904" i="5"/>
  <c r="H903" i="5"/>
  <c r="F903" i="5"/>
  <c r="E903" i="5"/>
  <c r="H902" i="5"/>
  <c r="F902" i="5"/>
  <c r="E902" i="5"/>
  <c r="H901" i="5"/>
  <c r="F901" i="5"/>
  <c r="E901" i="5"/>
  <c r="H900" i="5"/>
  <c r="F900" i="5"/>
  <c r="E900" i="5"/>
  <c r="H899" i="5"/>
  <c r="F899" i="5"/>
  <c r="E899" i="5"/>
  <c r="H898" i="5"/>
  <c r="F898" i="5"/>
  <c r="E898" i="5"/>
  <c r="H897" i="5"/>
  <c r="F897" i="5"/>
  <c r="E897" i="5"/>
  <c r="H896" i="5"/>
  <c r="F896" i="5"/>
  <c r="E896" i="5"/>
  <c r="H895" i="5"/>
  <c r="F895" i="5"/>
  <c r="E895" i="5"/>
  <c r="H894" i="5"/>
  <c r="F894" i="5"/>
  <c r="E894" i="5"/>
  <c r="H893" i="5"/>
  <c r="F893" i="5"/>
  <c r="E893" i="5"/>
  <c r="H892" i="5"/>
  <c r="F892" i="5"/>
  <c r="E892" i="5"/>
  <c r="H891" i="5"/>
  <c r="F891" i="5"/>
  <c r="E891" i="5"/>
  <c r="H890" i="5"/>
  <c r="F890" i="5"/>
  <c r="E890" i="5"/>
  <c r="H889" i="5"/>
  <c r="F889" i="5"/>
  <c r="E889" i="5"/>
  <c r="H888" i="5"/>
  <c r="F888" i="5"/>
  <c r="E888" i="5"/>
  <c r="H887" i="5"/>
  <c r="F887" i="5"/>
  <c r="E887" i="5"/>
  <c r="H886" i="5"/>
  <c r="F886" i="5"/>
  <c r="E886" i="5"/>
  <c r="H885" i="5"/>
  <c r="F885" i="5"/>
  <c r="E885" i="5"/>
  <c r="H884" i="5"/>
  <c r="F884" i="5"/>
  <c r="E884" i="5"/>
  <c r="H883" i="5"/>
  <c r="F883" i="5"/>
  <c r="E883" i="5"/>
  <c r="H882" i="5"/>
  <c r="F882" i="5"/>
  <c r="E882" i="5"/>
  <c r="H881" i="5"/>
  <c r="F881" i="5"/>
  <c r="E881" i="5"/>
  <c r="H880" i="5"/>
  <c r="F880" i="5"/>
  <c r="E880" i="5"/>
  <c r="H879" i="5"/>
  <c r="F879" i="5"/>
  <c r="E879" i="5"/>
  <c r="H878" i="5"/>
  <c r="F878" i="5"/>
  <c r="E878" i="5"/>
  <c r="H877" i="5"/>
  <c r="F877" i="5"/>
  <c r="E877" i="5"/>
  <c r="H876" i="5"/>
  <c r="F876" i="5"/>
  <c r="E876" i="5"/>
  <c r="H875" i="5"/>
  <c r="F875" i="5"/>
  <c r="E875" i="5"/>
  <c r="H874" i="5"/>
  <c r="F874" i="5"/>
  <c r="E874" i="5"/>
  <c r="H873" i="5"/>
  <c r="F873" i="5"/>
  <c r="E873" i="5"/>
  <c r="H872" i="5"/>
  <c r="F872" i="5"/>
  <c r="E872" i="5"/>
  <c r="H871" i="5"/>
  <c r="F871" i="5"/>
  <c r="E871" i="5"/>
  <c r="H870" i="5"/>
  <c r="F870" i="5"/>
  <c r="E870" i="5"/>
  <c r="H869" i="5"/>
  <c r="F869" i="5"/>
  <c r="E869" i="5"/>
  <c r="H868" i="5"/>
  <c r="F868" i="5"/>
  <c r="E868" i="5"/>
  <c r="H867" i="5"/>
  <c r="F867" i="5"/>
  <c r="E867" i="5"/>
  <c r="H866" i="5"/>
  <c r="F866" i="5"/>
  <c r="E866" i="5"/>
  <c r="H865" i="5"/>
  <c r="F865" i="5"/>
  <c r="E865" i="5"/>
  <c r="H864" i="5"/>
  <c r="F864" i="5"/>
  <c r="E864" i="5"/>
  <c r="H863" i="5"/>
  <c r="F863" i="5"/>
  <c r="E863" i="5"/>
  <c r="H862" i="5"/>
  <c r="F862" i="5"/>
  <c r="E862" i="5"/>
  <c r="H861" i="5"/>
  <c r="F861" i="5"/>
  <c r="E861" i="5"/>
  <c r="H860" i="5"/>
  <c r="F860" i="5"/>
  <c r="E860" i="5"/>
  <c r="H859" i="5"/>
  <c r="F859" i="5"/>
  <c r="E859" i="5"/>
  <c r="H858" i="5"/>
  <c r="F858" i="5"/>
  <c r="E858" i="5"/>
  <c r="H857" i="5"/>
  <c r="F857" i="5"/>
  <c r="E857" i="5"/>
  <c r="H856" i="5"/>
  <c r="F856" i="5"/>
  <c r="E856" i="5"/>
  <c r="H855" i="5"/>
  <c r="F855" i="5"/>
  <c r="E855" i="5"/>
  <c r="H854" i="5"/>
  <c r="F854" i="5"/>
  <c r="E854" i="5"/>
  <c r="H853" i="5"/>
  <c r="F853" i="5"/>
  <c r="E853" i="5"/>
  <c r="H852" i="5"/>
  <c r="F852" i="5"/>
  <c r="E852" i="5"/>
  <c r="H851" i="5"/>
  <c r="F851" i="5"/>
  <c r="E851" i="5"/>
  <c r="H850" i="5"/>
  <c r="F850" i="5"/>
  <c r="E850" i="5"/>
  <c r="H849" i="5"/>
  <c r="F849" i="5"/>
  <c r="E849" i="5"/>
  <c r="H848" i="5"/>
  <c r="F848" i="5"/>
  <c r="E848" i="5"/>
  <c r="H847" i="5"/>
  <c r="F847" i="5"/>
  <c r="E847" i="5"/>
  <c r="H846" i="5"/>
  <c r="F846" i="5"/>
  <c r="E846" i="5"/>
  <c r="H845" i="5"/>
  <c r="F845" i="5"/>
  <c r="E845" i="5"/>
  <c r="H844" i="5"/>
  <c r="F844" i="5"/>
  <c r="E844" i="5"/>
  <c r="H843" i="5"/>
  <c r="F843" i="5"/>
  <c r="E843" i="5"/>
  <c r="H842" i="5"/>
  <c r="F842" i="5"/>
  <c r="E842" i="5"/>
  <c r="H841" i="5"/>
  <c r="F841" i="5"/>
  <c r="E841" i="5"/>
  <c r="H840" i="5"/>
  <c r="F840" i="5"/>
  <c r="E840" i="5"/>
  <c r="H839" i="5"/>
  <c r="F839" i="5"/>
  <c r="E839" i="5"/>
  <c r="H838" i="5"/>
  <c r="F838" i="5"/>
  <c r="E838" i="5"/>
  <c r="H837" i="5"/>
  <c r="F837" i="5"/>
  <c r="E837" i="5"/>
  <c r="H836" i="5"/>
  <c r="F836" i="5"/>
  <c r="E836" i="5"/>
  <c r="H835" i="5"/>
  <c r="F835" i="5"/>
  <c r="E835" i="5"/>
  <c r="H834" i="5"/>
  <c r="F834" i="5"/>
  <c r="E834" i="5"/>
  <c r="H833" i="5"/>
  <c r="F833" i="5"/>
  <c r="E833" i="5"/>
  <c r="H832" i="5"/>
  <c r="F832" i="5"/>
  <c r="E832" i="5"/>
  <c r="H831" i="5"/>
  <c r="F831" i="5"/>
  <c r="E831" i="5"/>
  <c r="H830" i="5"/>
  <c r="F830" i="5"/>
  <c r="E830" i="5"/>
  <c r="H829" i="5"/>
  <c r="F829" i="5"/>
  <c r="E829" i="5"/>
  <c r="H828" i="5"/>
  <c r="F828" i="5"/>
  <c r="E828" i="5"/>
  <c r="H827" i="5"/>
  <c r="F827" i="5"/>
  <c r="E827" i="5"/>
  <c r="H826" i="5"/>
  <c r="F826" i="5"/>
  <c r="E826" i="5"/>
  <c r="H825" i="5"/>
  <c r="F825" i="5"/>
  <c r="H824" i="5"/>
  <c r="F824" i="5"/>
  <c r="E824" i="5"/>
  <c r="H823" i="5"/>
  <c r="F823" i="5"/>
  <c r="E823" i="5"/>
  <c r="H822" i="5"/>
  <c r="F822" i="5"/>
  <c r="E822" i="5"/>
  <c r="H821" i="5"/>
  <c r="F821" i="5"/>
  <c r="E821" i="5"/>
  <c r="A863" i="5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H820" i="5"/>
  <c r="F820" i="5"/>
  <c r="E820" i="5"/>
  <c r="H819" i="5"/>
  <c r="F819" i="5"/>
  <c r="E819" i="5"/>
  <c r="H818" i="5"/>
  <c r="F818" i="5"/>
  <c r="E818" i="5"/>
  <c r="H817" i="5"/>
  <c r="F817" i="5"/>
  <c r="E817" i="5"/>
  <c r="H816" i="5"/>
  <c r="F816" i="5"/>
  <c r="E816" i="5"/>
  <c r="H815" i="5"/>
  <c r="F815" i="5"/>
  <c r="E815" i="5"/>
  <c r="C863" i="5"/>
  <c r="C864" i="5" s="1"/>
  <c r="C865" i="5" s="1"/>
  <c r="C866" i="5" s="1"/>
  <c r="C867" i="5" s="1"/>
  <c r="C868" i="5" s="1"/>
  <c r="C869" i="5" s="1"/>
  <c r="C870" i="5" s="1"/>
  <c r="C871" i="5" s="1"/>
  <c r="C872" i="5" s="1"/>
  <c r="C873" i="5" s="1"/>
  <c r="C874" i="5" s="1"/>
  <c r="C875" i="5" s="1"/>
  <c r="C876" i="5" s="1"/>
  <c r="C877" i="5" s="1"/>
  <c r="C878" i="5" s="1"/>
  <c r="C879" i="5" s="1"/>
  <c r="C880" i="5" s="1"/>
  <c r="C881" i="5" s="1"/>
  <c r="C882" i="5" s="1"/>
  <c r="C883" i="5" s="1"/>
  <c r="C884" i="5" s="1"/>
  <c r="C885" i="5" s="1"/>
  <c r="C886" i="5" s="1"/>
  <c r="C887" i="5" s="1"/>
  <c r="C888" i="5" s="1"/>
  <c r="C889" i="5" s="1"/>
  <c r="C890" i="5" s="1"/>
  <c r="C891" i="5" s="1"/>
  <c r="C892" i="5" s="1"/>
  <c r="C893" i="5" s="1"/>
  <c r="C894" i="5" s="1"/>
  <c r="C895" i="5" s="1"/>
  <c r="C896" i="5" s="1"/>
  <c r="C897" i="5" s="1"/>
  <c r="C898" i="5" s="1"/>
  <c r="C899" i="5" s="1"/>
  <c r="C900" i="5" s="1"/>
  <c r="C901" i="5" s="1"/>
  <c r="C902" i="5" s="1"/>
  <c r="C903" i="5" s="1"/>
  <c r="C904" i="5" s="1"/>
  <c r="C905" i="5" s="1"/>
  <c r="C906" i="5" s="1"/>
  <c r="C907" i="5" s="1"/>
  <c r="C908" i="5" s="1"/>
  <c r="C909" i="5" s="1"/>
  <c r="C910" i="5" s="1"/>
  <c r="C911" i="5" s="1"/>
  <c r="C912" i="5" s="1"/>
  <c r="C913" i="5" s="1"/>
  <c r="C914" i="5" s="1"/>
  <c r="C915" i="5" s="1"/>
  <c r="C916" i="5" s="1"/>
  <c r="C917" i="5" s="1"/>
  <c r="C918" i="5" s="1"/>
  <c r="C919" i="5" s="1"/>
  <c r="C920" i="5" s="1"/>
  <c r="C921" i="5" s="1"/>
  <c r="C922" i="5" s="1"/>
  <c r="C923" i="5" s="1"/>
  <c r="C924" i="5" s="1"/>
  <c r="C925" i="5" s="1"/>
  <c r="C926" i="5" s="1"/>
  <c r="C927" i="5" s="1"/>
  <c r="C928" i="5" s="1"/>
  <c r="C929" i="5" s="1"/>
  <c r="C930" i="5" s="1"/>
  <c r="C931" i="5" s="1"/>
  <c r="C932" i="5" s="1"/>
  <c r="C933" i="5" s="1"/>
  <c r="C934" i="5" s="1"/>
  <c r="C935" i="5" s="1"/>
  <c r="C936" i="5" s="1"/>
  <c r="C937" i="5" s="1"/>
  <c r="C938" i="5" s="1"/>
  <c r="C939" i="5" s="1"/>
  <c r="C940" i="5" s="1"/>
  <c r="C941" i="5" s="1"/>
  <c r="C942" i="5" s="1"/>
  <c r="C943" i="5" s="1"/>
  <c r="C944" i="5" s="1"/>
  <c r="C945" i="5" s="1"/>
  <c r="C946" i="5" s="1"/>
  <c r="C947" i="5" s="1"/>
  <c r="C948" i="5" s="1"/>
  <c r="C949" i="5" s="1"/>
  <c r="C950" i="5" s="1"/>
  <c r="C951" i="5" s="1"/>
  <c r="C952" i="5" s="1"/>
  <c r="C953" i="5" s="1"/>
  <c r="C954" i="5" s="1"/>
  <c r="C955" i="5" s="1"/>
  <c r="C956" i="5" s="1"/>
  <c r="C957" i="5" s="1"/>
  <c r="C958" i="5" s="1"/>
  <c r="C959" i="5" s="1"/>
  <c r="C960" i="5" s="1"/>
  <c r="C961" i="5" s="1"/>
  <c r="C962" i="5" s="1"/>
  <c r="C963" i="5" s="1"/>
  <c r="C964" i="5" s="1"/>
  <c r="C965" i="5" s="1"/>
  <c r="C966" i="5" s="1"/>
  <c r="C967" i="5" s="1"/>
  <c r="C968" i="5" s="1"/>
  <c r="C969" i="5" s="1"/>
  <c r="C970" i="5" s="1"/>
  <c r="C971" i="5" s="1"/>
  <c r="C972" i="5" s="1"/>
  <c r="C973" i="5" s="1"/>
  <c r="C974" i="5" s="1"/>
  <c r="C975" i="5" s="1"/>
  <c r="C976" i="5" s="1"/>
  <c r="C977" i="5" s="1"/>
  <c r="C978" i="5" s="1"/>
  <c r="C979" i="5" s="1"/>
  <c r="C980" i="5" s="1"/>
  <c r="C981" i="5" s="1"/>
  <c r="C982" i="5" s="1"/>
  <c r="C983" i="5" s="1"/>
  <c r="C984" i="5" s="1"/>
  <c r="C985" i="5" s="1"/>
  <c r="C986" i="5" s="1"/>
  <c r="C987" i="5" s="1"/>
  <c r="C988" i="5" s="1"/>
  <c r="C989" i="5" s="1"/>
  <c r="C990" i="5" s="1"/>
  <c r="C991" i="5" s="1"/>
  <c r="C992" i="5" s="1"/>
  <c r="C993" i="5" s="1"/>
  <c r="C994" i="5" s="1"/>
  <c r="C995" i="5" s="1"/>
  <c r="C996" i="5" s="1"/>
  <c r="C997" i="5" s="1"/>
  <c r="C998" i="5" s="1"/>
  <c r="C999" i="5" s="1"/>
  <c r="C1000" i="5" s="1"/>
  <c r="C1001" i="5" s="1"/>
  <c r="C1002" i="5" s="1"/>
  <c r="C1003" i="5" s="1"/>
  <c r="C1004" i="5" s="1"/>
  <c r="C1005" i="5" s="1"/>
  <c r="C1006" i="5" s="1"/>
  <c r="C1007" i="5" s="1"/>
  <c r="C1008" i="5" s="1"/>
  <c r="C1009" i="5" s="1"/>
  <c r="C1010" i="5" s="1"/>
  <c r="C1011" i="5" s="1"/>
  <c r="C1012" i="5" s="1"/>
  <c r="C1013" i="5" s="1"/>
  <c r="C1014" i="5" s="1"/>
  <c r="C1015" i="5" s="1"/>
  <c r="C1016" i="5" s="1"/>
  <c r="C1017" i="5" s="1"/>
  <c r="C1018" i="5" s="1"/>
  <c r="C1019" i="5" s="1"/>
  <c r="C1020" i="5" s="1"/>
  <c r="C1021" i="5" s="1"/>
  <c r="C1022" i="5" s="1"/>
  <c r="C1023" i="5" s="1"/>
  <c r="C1024" i="5" s="1"/>
  <c r="C1025" i="5" s="1"/>
  <c r="C1026" i="5" s="1"/>
  <c r="C1027" i="5" s="1"/>
  <c r="C1028" i="5" s="1"/>
  <c r="C1029" i="5" s="1"/>
  <c r="C1030" i="5" s="1"/>
  <c r="C1031" i="5" s="1"/>
  <c r="C1032" i="5" s="1"/>
  <c r="C1033" i="5" s="1"/>
  <c r="C1034" i="5" s="1"/>
  <c r="C1035" i="5" s="1"/>
  <c r="C1036" i="5" s="1"/>
  <c r="C1037" i="5" s="1"/>
  <c r="C1038" i="5" s="1"/>
  <c r="C1039" i="5" s="1"/>
  <c r="C1040" i="5" s="1"/>
  <c r="C1041" i="5" s="1"/>
  <c r="C1042" i="5" s="1"/>
  <c r="C1043" i="5" s="1"/>
  <c r="C1044" i="5" s="1"/>
  <c r="C1045" i="5" s="1"/>
  <c r="C1046" i="5" s="1"/>
  <c r="C1047" i="5" s="1"/>
  <c r="C1048" i="5" s="1"/>
  <c r="C1049" i="5" s="1"/>
  <c r="C1050" i="5" s="1"/>
  <c r="C1051" i="5" s="1"/>
  <c r="C1052" i="5" s="1"/>
  <c r="C1053" i="5" s="1"/>
  <c r="C1054" i="5" s="1"/>
  <c r="C1055" i="5" s="1"/>
  <c r="C1056" i="5" s="1"/>
  <c r="C1057" i="5" s="1"/>
  <c r="C1058" i="5" s="1"/>
  <c r="C1059" i="5" s="1"/>
  <c r="C1060" i="5" s="1"/>
  <c r="C1061" i="5" s="1"/>
  <c r="C1062" i="5" s="1"/>
  <c r="C1063" i="5" s="1"/>
  <c r="C1064" i="5" s="1"/>
  <c r="C1065" i="5" s="1"/>
  <c r="C1066" i="5" s="1"/>
  <c r="C1067" i="5" s="1"/>
  <c r="C1068" i="5" s="1"/>
  <c r="C1069" i="5" s="1"/>
  <c r="C1070" i="5" s="1"/>
  <c r="C1071" i="5" s="1"/>
  <c r="C1072" i="5" s="1"/>
  <c r="C1073" i="5" s="1"/>
  <c r="C1074" i="5" s="1"/>
  <c r="C1075" i="5" s="1"/>
  <c r="C1076" i="5" s="1"/>
  <c r="C1077" i="5" s="1"/>
  <c r="C1078" i="5" s="1"/>
  <c r="C1079" i="5" s="1"/>
  <c r="C1080" i="5" s="1"/>
  <c r="C1081" i="5" s="1"/>
  <c r="C1082" i="5" s="1"/>
  <c r="C1083" i="5" s="1"/>
  <c r="C1084" i="5" s="1"/>
  <c r="C1085" i="5" s="1"/>
  <c r="C1086" i="5" s="1"/>
  <c r="C1087" i="5" s="1"/>
  <c r="C1088" i="5" s="1"/>
  <c r="C1089" i="5" s="1"/>
  <c r="C1090" i="5" s="1"/>
  <c r="C1091" i="5" s="1"/>
  <c r="C1092" i="5" s="1"/>
  <c r="C1093" i="5" s="1"/>
  <c r="C1094" i="5" s="1"/>
  <c r="C1095" i="5" s="1"/>
  <c r="C1096" i="5" s="1"/>
  <c r="C1097" i="5" s="1"/>
  <c r="C1098" i="5" s="1"/>
  <c r="C1099" i="5" s="1"/>
  <c r="C1100" i="5" s="1"/>
  <c r="C1101" i="5" s="1"/>
  <c r="C1102" i="5" s="1"/>
  <c r="C1103" i="5" s="1"/>
  <c r="C1104" i="5" s="1"/>
  <c r="C1105" i="5" s="1"/>
  <c r="C1106" i="5" s="1"/>
  <c r="C1107" i="5" s="1"/>
  <c r="C1108" i="5" s="1"/>
  <c r="C1109" i="5" s="1"/>
  <c r="C1110" i="5" s="1"/>
  <c r="C1111" i="5" s="1"/>
  <c r="C1112" i="5" s="1"/>
  <c r="C1113" i="5" s="1"/>
  <c r="C1114" i="5" s="1"/>
  <c r="C1115" i="5" s="1"/>
  <c r="C1116" i="5" s="1"/>
  <c r="C1117" i="5" s="1"/>
  <c r="C1118" i="5" s="1"/>
  <c r="C1119" i="5" s="1"/>
  <c r="C1120" i="5" s="1"/>
  <c r="C1121" i="5" s="1"/>
  <c r="C1122" i="5" s="1"/>
  <c r="C1123" i="5" s="1"/>
  <c r="C1124" i="5" s="1"/>
  <c r="C1125" i="5" s="1"/>
  <c r="C1126" i="5" s="1"/>
  <c r="C1127" i="5" s="1"/>
  <c r="C1128" i="5" s="1"/>
  <c r="C1129" i="5" s="1"/>
  <c r="C1130" i="5" s="1"/>
  <c r="C1131" i="5" s="1"/>
  <c r="C1132" i="5" s="1"/>
  <c r="C1133" i="5" s="1"/>
  <c r="C1134" i="5" s="1"/>
  <c r="C1135" i="5" s="1"/>
  <c r="C1136" i="5" s="1"/>
  <c r="C1137" i="5" s="1"/>
  <c r="C1138" i="5" s="1"/>
  <c r="C1139" i="5" s="1"/>
  <c r="C1140" i="5" s="1"/>
  <c r="C1141" i="5" s="1"/>
  <c r="C1142" i="5" s="1"/>
  <c r="C1143" i="5" s="1"/>
  <c r="C1144" i="5" s="1"/>
  <c r="C1145" i="5" s="1"/>
  <c r="C1146" i="5" s="1"/>
  <c r="C1147" i="5" s="1"/>
  <c r="C1148" i="5" s="1"/>
  <c r="C1149" i="5" s="1"/>
  <c r="C1150" i="5" s="1"/>
  <c r="C1151" i="5" s="1"/>
  <c r="C1152" i="5" s="1"/>
  <c r="C1153" i="5" s="1"/>
  <c r="C1154" i="5" s="1"/>
  <c r="C1155" i="5" s="1"/>
  <c r="C1156" i="5" s="1"/>
  <c r="C1157" i="5" s="1"/>
  <c r="C1158" i="5" s="1"/>
  <c r="C1159" i="5" s="1"/>
  <c r="C1160" i="5" s="1"/>
  <c r="C1161" i="5" s="1"/>
  <c r="C1162" i="5" s="1"/>
  <c r="C1163" i="5" s="1"/>
  <c r="C1164" i="5" s="1"/>
  <c r="C1165" i="5" s="1"/>
  <c r="C1166" i="5" s="1"/>
  <c r="C1167" i="5" s="1"/>
  <c r="C1168" i="5" s="1"/>
  <c r="C1169" i="5" s="1"/>
  <c r="C1170" i="5" s="1"/>
  <c r="C1171" i="5" s="1"/>
  <c r="C1172" i="5" s="1"/>
  <c r="C1173" i="5" s="1"/>
  <c r="C1174" i="5" s="1"/>
  <c r="C1175" i="5" s="1"/>
  <c r="C1176" i="5" s="1"/>
  <c r="C1177" i="5" s="1"/>
  <c r="C1178" i="5" s="1"/>
  <c r="C1179" i="5" s="1"/>
  <c r="C1180" i="5" s="1"/>
  <c r="C1181" i="5" s="1"/>
  <c r="C1182" i="5" s="1"/>
  <c r="C1183" i="5" s="1"/>
  <c r="C1184" i="5" s="1"/>
  <c r="C1185" i="5" s="1"/>
  <c r="C1186" i="5" s="1"/>
  <c r="C1187" i="5" s="1"/>
  <c r="C1188" i="5" s="1"/>
  <c r="C1189" i="5" s="1"/>
  <c r="C1190" i="5" s="1"/>
  <c r="C1191" i="5" s="1"/>
  <c r="C1192" i="5" s="1"/>
  <c r="C1193" i="5" s="1"/>
  <c r="C1194" i="5" s="1"/>
  <c r="C1195" i="5" s="1"/>
  <c r="C1196" i="5" s="1"/>
  <c r="C1197" i="5" s="1"/>
  <c r="C1198" i="5" s="1"/>
  <c r="C1199" i="5" s="1"/>
  <c r="C1200" i="5" s="1"/>
  <c r="C1201" i="5" s="1"/>
  <c r="C1202" i="5" s="1"/>
  <c r="C1203" i="5" s="1"/>
  <c r="C1204" i="5" s="1"/>
  <c r="C1205" i="5" s="1"/>
  <c r="C1206" i="5" s="1"/>
  <c r="C1207" i="5" s="1"/>
  <c r="C1208" i="5" s="1"/>
  <c r="C1209" i="5" s="1"/>
  <c r="C1210" i="5" s="1"/>
  <c r="C1211" i="5" s="1"/>
  <c r="C1212" i="5" s="1"/>
  <c r="C1213" i="5" s="1"/>
  <c r="C1214" i="5" s="1"/>
  <c r="C1215" i="5" s="1"/>
  <c r="H814" i="5"/>
  <c r="F814" i="5"/>
  <c r="E814" i="5"/>
  <c r="B863" i="5"/>
  <c r="B864" i="5" s="1"/>
  <c r="B865" i="5" s="1"/>
  <c r="B866" i="5" s="1"/>
  <c r="B867" i="5" s="1"/>
  <c r="B868" i="5" s="1"/>
  <c r="B869" i="5" s="1"/>
  <c r="B870" i="5" s="1"/>
  <c r="B871" i="5" s="1"/>
  <c r="B872" i="5" s="1"/>
  <c r="B873" i="5" s="1"/>
  <c r="B874" i="5" s="1"/>
  <c r="B875" i="5" s="1"/>
  <c r="B876" i="5" s="1"/>
  <c r="B877" i="5" s="1"/>
  <c r="B878" i="5" s="1"/>
  <c r="B879" i="5" s="1"/>
  <c r="B880" i="5" s="1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B896" i="5" s="1"/>
  <c r="B897" i="5" s="1"/>
  <c r="B898" i="5" s="1"/>
  <c r="B899" i="5" s="1"/>
  <c r="B900" i="5" s="1"/>
  <c r="B901" i="5" s="1"/>
  <c r="B902" i="5" s="1"/>
  <c r="B903" i="5" s="1"/>
  <c r="B904" i="5" s="1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B924" i="5" s="1"/>
  <c r="B925" i="5" s="1"/>
  <c r="B926" i="5" s="1"/>
  <c r="B927" i="5" s="1"/>
  <c r="B928" i="5" s="1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B950" i="5" s="1"/>
  <c r="B951" i="5" s="1"/>
  <c r="B952" i="5" s="1"/>
  <c r="B953" i="5" s="1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B975" i="5" s="1"/>
  <c r="B976" i="5" s="1"/>
  <c r="B977" i="5" s="1"/>
  <c r="B978" i="5" s="1"/>
  <c r="B979" i="5" s="1"/>
  <c r="B980" i="5" s="1"/>
  <c r="B981" i="5" s="1"/>
  <c r="B982" i="5" s="1"/>
  <c r="B983" i="5" s="1"/>
  <c r="B984" i="5" s="1"/>
  <c r="B985" i="5" s="1"/>
  <c r="B986" i="5" s="1"/>
  <c r="B987" i="5" s="1"/>
  <c r="B988" i="5" s="1"/>
  <c r="B989" i="5" s="1"/>
  <c r="B990" i="5" s="1"/>
  <c r="B991" i="5" s="1"/>
  <c r="B992" i="5" s="1"/>
  <c r="B993" i="5" s="1"/>
  <c r="B994" i="5" s="1"/>
  <c r="B995" i="5" s="1"/>
  <c r="B996" i="5" s="1"/>
  <c r="B997" i="5" s="1"/>
  <c r="B998" i="5" s="1"/>
  <c r="B999" i="5" s="1"/>
  <c r="B1000" i="5" s="1"/>
  <c r="B1001" i="5" s="1"/>
  <c r="B1002" i="5" s="1"/>
  <c r="B1003" i="5" s="1"/>
  <c r="B1004" i="5" s="1"/>
  <c r="B1005" i="5" s="1"/>
  <c r="B1006" i="5" s="1"/>
  <c r="B1007" i="5" s="1"/>
  <c r="B1008" i="5" s="1"/>
  <c r="B1009" i="5" s="1"/>
  <c r="B1010" i="5" s="1"/>
  <c r="B1011" i="5" s="1"/>
  <c r="B1012" i="5" s="1"/>
  <c r="B1013" i="5" s="1"/>
  <c r="B1014" i="5" s="1"/>
  <c r="B1015" i="5" s="1"/>
  <c r="B1016" i="5" s="1"/>
  <c r="B1017" i="5" s="1"/>
  <c r="B1018" i="5" s="1"/>
  <c r="B1019" i="5" s="1"/>
  <c r="B1020" i="5" s="1"/>
  <c r="B1021" i="5" s="1"/>
  <c r="B1022" i="5" s="1"/>
  <c r="B1023" i="5" s="1"/>
  <c r="B1024" i="5" s="1"/>
  <c r="B1025" i="5" s="1"/>
  <c r="B1026" i="5" s="1"/>
  <c r="B1027" i="5" s="1"/>
  <c r="B1028" i="5" s="1"/>
  <c r="B1029" i="5" s="1"/>
  <c r="B1030" i="5" s="1"/>
  <c r="B1031" i="5" s="1"/>
  <c r="B1032" i="5" s="1"/>
  <c r="B1033" i="5" s="1"/>
  <c r="B1034" i="5" s="1"/>
  <c r="B1035" i="5" s="1"/>
  <c r="B1036" i="5" s="1"/>
  <c r="B1037" i="5" s="1"/>
  <c r="B1038" i="5" s="1"/>
  <c r="B1039" i="5" s="1"/>
  <c r="B1040" i="5" s="1"/>
  <c r="B1041" i="5" s="1"/>
  <c r="B1042" i="5" s="1"/>
  <c r="B1043" i="5" s="1"/>
  <c r="B1044" i="5" s="1"/>
  <c r="B1045" i="5" s="1"/>
  <c r="B1046" i="5" s="1"/>
  <c r="B1047" i="5" s="1"/>
  <c r="B1048" i="5" s="1"/>
  <c r="B1049" i="5" s="1"/>
  <c r="B1050" i="5" s="1"/>
  <c r="B1051" i="5" s="1"/>
  <c r="B1052" i="5" s="1"/>
  <c r="B1053" i="5" s="1"/>
  <c r="B1054" i="5" s="1"/>
  <c r="B1055" i="5" s="1"/>
  <c r="B1056" i="5" s="1"/>
  <c r="B1057" i="5" s="1"/>
  <c r="B1058" i="5" s="1"/>
  <c r="B1059" i="5" s="1"/>
  <c r="B1060" i="5" s="1"/>
  <c r="B1061" i="5" s="1"/>
  <c r="B1062" i="5" s="1"/>
  <c r="B1063" i="5" s="1"/>
  <c r="B1064" i="5" s="1"/>
  <c r="B1065" i="5" s="1"/>
  <c r="B1066" i="5" s="1"/>
  <c r="B1067" i="5" s="1"/>
  <c r="B1068" i="5" s="1"/>
  <c r="B1069" i="5" s="1"/>
  <c r="B1070" i="5" s="1"/>
  <c r="B1071" i="5" s="1"/>
  <c r="B1072" i="5" s="1"/>
  <c r="B1073" i="5" s="1"/>
  <c r="B1074" i="5" s="1"/>
  <c r="B1075" i="5" s="1"/>
  <c r="B1076" i="5" s="1"/>
  <c r="B1077" i="5" s="1"/>
  <c r="B1078" i="5" s="1"/>
  <c r="B1079" i="5" s="1"/>
  <c r="B1080" i="5" s="1"/>
  <c r="B1081" i="5" s="1"/>
  <c r="B1082" i="5" s="1"/>
  <c r="B1083" i="5" s="1"/>
  <c r="B1084" i="5" s="1"/>
  <c r="B1085" i="5" s="1"/>
  <c r="B1086" i="5" s="1"/>
  <c r="B1087" i="5" s="1"/>
  <c r="B1088" i="5" s="1"/>
  <c r="B1089" i="5" s="1"/>
  <c r="B1090" i="5" s="1"/>
  <c r="B1091" i="5" s="1"/>
  <c r="B1092" i="5" s="1"/>
  <c r="B1093" i="5" s="1"/>
  <c r="B1094" i="5" s="1"/>
  <c r="B1095" i="5" s="1"/>
  <c r="B1096" i="5" s="1"/>
  <c r="B1097" i="5" s="1"/>
  <c r="B1098" i="5" s="1"/>
  <c r="B1099" i="5" s="1"/>
  <c r="B1100" i="5" s="1"/>
  <c r="B1101" i="5" s="1"/>
  <c r="B1102" i="5" s="1"/>
  <c r="B1103" i="5" s="1"/>
  <c r="B1104" i="5" s="1"/>
  <c r="B1105" i="5" s="1"/>
  <c r="B1106" i="5" s="1"/>
  <c r="B1107" i="5" s="1"/>
  <c r="B1108" i="5" s="1"/>
  <c r="B1109" i="5" s="1"/>
  <c r="B1110" i="5" s="1"/>
  <c r="B1111" i="5" s="1"/>
  <c r="B1112" i="5" s="1"/>
  <c r="B1113" i="5" s="1"/>
  <c r="B1114" i="5" s="1"/>
  <c r="B1115" i="5" s="1"/>
  <c r="B1116" i="5" s="1"/>
  <c r="B1117" i="5" s="1"/>
  <c r="B1118" i="5" s="1"/>
  <c r="B1119" i="5" s="1"/>
  <c r="B1120" i="5" s="1"/>
  <c r="B1121" i="5" s="1"/>
  <c r="B1122" i="5" s="1"/>
  <c r="B1123" i="5" s="1"/>
  <c r="B1124" i="5" s="1"/>
  <c r="B1125" i="5" s="1"/>
  <c r="B1126" i="5" s="1"/>
  <c r="B1127" i="5" s="1"/>
  <c r="B1128" i="5" s="1"/>
  <c r="B1129" i="5" s="1"/>
  <c r="B1130" i="5" s="1"/>
  <c r="B1131" i="5" s="1"/>
  <c r="B1132" i="5" s="1"/>
  <c r="B1133" i="5" s="1"/>
  <c r="B1134" i="5" s="1"/>
  <c r="B1135" i="5" s="1"/>
  <c r="B1136" i="5" s="1"/>
  <c r="B1137" i="5" s="1"/>
  <c r="B1138" i="5" s="1"/>
  <c r="B1139" i="5" s="1"/>
  <c r="B1140" i="5" s="1"/>
  <c r="B1141" i="5" s="1"/>
  <c r="B1142" i="5" s="1"/>
  <c r="B1143" i="5" s="1"/>
  <c r="B1144" i="5" s="1"/>
  <c r="B1145" i="5" s="1"/>
  <c r="B1146" i="5" s="1"/>
  <c r="B1147" i="5" s="1"/>
  <c r="B1148" i="5" s="1"/>
  <c r="B1149" i="5" s="1"/>
  <c r="B1150" i="5" s="1"/>
  <c r="B1151" i="5" s="1"/>
  <c r="B1152" i="5" s="1"/>
  <c r="B1153" i="5" s="1"/>
  <c r="B1154" i="5" s="1"/>
  <c r="B1155" i="5" s="1"/>
  <c r="B1156" i="5" s="1"/>
  <c r="B1157" i="5" s="1"/>
  <c r="B1158" i="5" s="1"/>
  <c r="B1159" i="5" s="1"/>
  <c r="B1160" i="5" s="1"/>
  <c r="B1161" i="5" s="1"/>
  <c r="B1162" i="5" s="1"/>
  <c r="B1163" i="5" s="1"/>
  <c r="B1164" i="5" s="1"/>
  <c r="B1165" i="5" s="1"/>
  <c r="B1166" i="5" s="1"/>
  <c r="B1167" i="5" s="1"/>
  <c r="B1168" i="5" s="1"/>
  <c r="B1169" i="5" s="1"/>
  <c r="B1170" i="5" s="1"/>
  <c r="B1171" i="5" s="1"/>
  <c r="B1172" i="5" s="1"/>
  <c r="B1173" i="5" s="1"/>
  <c r="B1174" i="5" s="1"/>
  <c r="B1175" i="5" s="1"/>
  <c r="B1176" i="5" s="1"/>
  <c r="B1177" i="5" s="1"/>
  <c r="B1178" i="5" s="1"/>
  <c r="B1179" i="5" s="1"/>
  <c r="B1180" i="5" s="1"/>
  <c r="B1181" i="5" s="1"/>
  <c r="B1182" i="5" s="1"/>
  <c r="B1183" i="5" s="1"/>
  <c r="B1184" i="5" s="1"/>
  <c r="B1185" i="5" s="1"/>
  <c r="B1186" i="5" s="1"/>
  <c r="B1187" i="5" s="1"/>
  <c r="B1188" i="5" s="1"/>
  <c r="B1189" i="5" s="1"/>
  <c r="B1190" i="5" s="1"/>
  <c r="B1191" i="5" s="1"/>
  <c r="B1192" i="5" s="1"/>
  <c r="B1193" i="5" s="1"/>
  <c r="B1194" i="5" s="1"/>
  <c r="B1195" i="5" s="1"/>
  <c r="B1196" i="5" s="1"/>
  <c r="B1197" i="5" s="1"/>
  <c r="B1198" i="5" s="1"/>
  <c r="B1199" i="5" s="1"/>
  <c r="B1200" i="5" s="1"/>
  <c r="B1201" i="5" s="1"/>
  <c r="B1202" i="5" s="1"/>
  <c r="B1203" i="5" s="1"/>
  <c r="B1204" i="5" s="1"/>
  <c r="B1205" i="5" s="1"/>
  <c r="B1206" i="5" s="1"/>
  <c r="B1207" i="5" s="1"/>
  <c r="B1208" i="5" s="1"/>
  <c r="B1209" i="5" s="1"/>
  <c r="B1210" i="5" s="1"/>
  <c r="B1211" i="5" s="1"/>
  <c r="B1212" i="5" s="1"/>
  <c r="B1213" i="5" s="1"/>
  <c r="B1214" i="5" s="1"/>
  <c r="B1215" i="5" s="1"/>
  <c r="B1216" i="5" s="1"/>
  <c r="B1217" i="5" s="1"/>
  <c r="B1218" i="5" s="1"/>
  <c r="B1219" i="5" s="1"/>
  <c r="B1220" i="5" s="1"/>
  <c r="B1221" i="5" s="1"/>
  <c r="B1222" i="5" s="1"/>
  <c r="B1223" i="5" s="1"/>
  <c r="B1224" i="5" s="1"/>
  <c r="B1225" i="5" s="1"/>
  <c r="B1226" i="5" s="1"/>
  <c r="B1227" i="5" s="1"/>
  <c r="B1228" i="5" s="1"/>
  <c r="B1229" i="5" s="1"/>
  <c r="B1230" i="5" s="1"/>
  <c r="B1231" i="5" s="1"/>
  <c r="B1232" i="5" s="1"/>
  <c r="B1233" i="5" s="1"/>
  <c r="B1234" i="5" s="1"/>
  <c r="B1235" i="5" s="1"/>
  <c r="B1236" i="5" s="1"/>
  <c r="B1237" i="5" s="1"/>
  <c r="B1238" i="5" s="1"/>
  <c r="B1239" i="5" s="1"/>
  <c r="B1240" i="5" s="1"/>
  <c r="B1241" i="5" s="1"/>
  <c r="B1242" i="5" s="1"/>
  <c r="B1243" i="5" s="1"/>
  <c r="B1244" i="5" s="1"/>
  <c r="B1245" i="5" s="1"/>
  <c r="B1246" i="5" s="1"/>
  <c r="B1247" i="5" s="1"/>
  <c r="B1248" i="5" s="1"/>
  <c r="B1249" i="5" s="1"/>
  <c r="B1250" i="5" s="1"/>
  <c r="B1251" i="5" s="1"/>
  <c r="B1252" i="5" s="1"/>
  <c r="B1253" i="5" s="1"/>
  <c r="B1254" i="5" s="1"/>
  <c r="B1255" i="5" s="1"/>
  <c r="B1256" i="5" s="1"/>
  <c r="B1257" i="5" s="1"/>
  <c r="B1258" i="5" s="1"/>
  <c r="B1259" i="5" s="1"/>
  <c r="B1260" i="5" s="1"/>
  <c r="B1261" i="5" s="1"/>
  <c r="B1262" i="5" s="1"/>
  <c r="B1263" i="5" s="1"/>
  <c r="B1264" i="5" s="1"/>
  <c r="B1265" i="5" s="1"/>
  <c r="B1266" i="5" s="1"/>
  <c r="B1267" i="5" s="1"/>
  <c r="B1268" i="5" s="1"/>
  <c r="B1269" i="5" s="1"/>
  <c r="B1270" i="5" s="1"/>
  <c r="B1271" i="5" s="1"/>
  <c r="B1272" i="5" s="1"/>
  <c r="B1273" i="5" s="1"/>
  <c r="B1274" i="5" s="1"/>
  <c r="B1275" i="5" s="1"/>
  <c r="B1276" i="5" s="1"/>
  <c r="B1277" i="5" s="1"/>
  <c r="B1278" i="5" s="1"/>
  <c r="B1279" i="5" s="1"/>
  <c r="B1280" i="5" s="1"/>
  <c r="B1281" i="5" s="1"/>
  <c r="B1282" i="5" s="1"/>
  <c r="B1283" i="5" s="1"/>
  <c r="B1284" i="5" s="1"/>
  <c r="B1285" i="5" s="1"/>
  <c r="B1286" i="5" s="1"/>
  <c r="B1287" i="5" s="1"/>
  <c r="B1288" i="5" s="1"/>
  <c r="B1289" i="5" s="1"/>
  <c r="B1290" i="5" s="1"/>
  <c r="B1291" i="5" s="1"/>
  <c r="B1292" i="5" s="1"/>
  <c r="B1293" i="5" s="1"/>
  <c r="B1294" i="5" s="1"/>
  <c r="B1295" i="5" s="1"/>
  <c r="B1296" i="5" s="1"/>
  <c r="B1297" i="5" s="1"/>
  <c r="B1298" i="5" s="1"/>
  <c r="B1299" i="5" s="1"/>
  <c r="B1300" i="5" s="1"/>
  <c r="B1301" i="5" s="1"/>
  <c r="B1302" i="5" s="1"/>
  <c r="B1303" i="5" s="1"/>
  <c r="B1304" i="5" s="1"/>
  <c r="B1305" i="5" s="1"/>
  <c r="B1306" i="5" s="1"/>
  <c r="B1307" i="5" s="1"/>
  <c r="B1308" i="5" s="1"/>
  <c r="B1309" i="5" s="1"/>
  <c r="B1310" i="5" s="1"/>
  <c r="B1311" i="5" s="1"/>
  <c r="B1312" i="5" s="1"/>
  <c r="B1313" i="5" s="1"/>
  <c r="B1314" i="5" s="1"/>
  <c r="B1315" i="5" s="1"/>
  <c r="B1316" i="5" s="1"/>
  <c r="B1317" i="5" s="1"/>
  <c r="B1318" i="5" s="1"/>
  <c r="B1319" i="5" s="1"/>
  <c r="B1320" i="5" s="1"/>
  <c r="B1321" i="5" s="1"/>
  <c r="B1322" i="5" s="1"/>
  <c r="B1323" i="5" s="1"/>
  <c r="B1324" i="5" s="1"/>
  <c r="B1325" i="5" s="1"/>
  <c r="B1326" i="5" s="1"/>
  <c r="B1327" i="5" s="1"/>
  <c r="B1328" i="5" s="1"/>
  <c r="B1329" i="5" s="1"/>
  <c r="B1330" i="5" s="1"/>
  <c r="B1331" i="5" s="1"/>
  <c r="B1332" i="5" s="1"/>
  <c r="B1333" i="5" s="1"/>
  <c r="B1334" i="5" s="1"/>
  <c r="B1335" i="5" s="1"/>
  <c r="B1336" i="5" s="1"/>
  <c r="B1337" i="5" s="1"/>
  <c r="B1338" i="5" s="1"/>
  <c r="B1339" i="5" s="1"/>
  <c r="B1340" i="5" s="1"/>
  <c r="B1341" i="5" s="1"/>
  <c r="B1342" i="5" s="1"/>
  <c r="B1343" i="5" s="1"/>
  <c r="B1344" i="5" s="1"/>
  <c r="B1345" i="5" s="1"/>
  <c r="B1346" i="5" s="1"/>
  <c r="B1347" i="5" s="1"/>
  <c r="B1348" i="5" s="1"/>
  <c r="B1349" i="5" s="1"/>
  <c r="B1350" i="5" s="1"/>
  <c r="B1351" i="5" s="1"/>
  <c r="B1352" i="5" s="1"/>
  <c r="B1353" i="5" s="1"/>
  <c r="B1354" i="5" s="1"/>
  <c r="B1355" i="5" s="1"/>
  <c r="B1356" i="5" s="1"/>
  <c r="B1357" i="5" s="1"/>
  <c r="B1358" i="5" s="1"/>
  <c r="B1359" i="5" s="1"/>
  <c r="B1360" i="5" s="1"/>
  <c r="B1361" i="5" s="1"/>
  <c r="B1362" i="5" s="1"/>
  <c r="B1363" i="5" s="1"/>
  <c r="B1364" i="5" s="1"/>
  <c r="B1365" i="5" s="1"/>
  <c r="B1366" i="5" s="1"/>
  <c r="B1367" i="5" s="1"/>
  <c r="B1368" i="5" s="1"/>
  <c r="B1369" i="5" s="1"/>
  <c r="B1370" i="5" s="1"/>
  <c r="B1371" i="5" s="1"/>
  <c r="B1372" i="5" s="1"/>
  <c r="B1373" i="5" s="1"/>
  <c r="B1374" i="5" s="1"/>
  <c r="B1375" i="5" s="1"/>
  <c r="B1376" i="5" s="1"/>
  <c r="B1377" i="5" s="1"/>
  <c r="B1378" i="5" s="1"/>
  <c r="B1379" i="5" s="1"/>
  <c r="B1380" i="5" s="1"/>
  <c r="B1381" i="5" s="1"/>
  <c r="B1382" i="5" s="1"/>
  <c r="B1383" i="5" s="1"/>
  <c r="B1384" i="5" s="1"/>
  <c r="B1385" i="5" s="1"/>
  <c r="B1386" i="5" s="1"/>
  <c r="B1387" i="5" s="1"/>
  <c r="B1388" i="5" s="1"/>
  <c r="B1389" i="5" s="1"/>
  <c r="B1390" i="5" s="1"/>
  <c r="B1391" i="5" s="1"/>
  <c r="B1392" i="5" s="1"/>
  <c r="B1393" i="5" s="1"/>
  <c r="B1394" i="5" s="1"/>
  <c r="B1395" i="5" s="1"/>
  <c r="B1396" i="5" s="1"/>
  <c r="B1397" i="5" s="1"/>
  <c r="B1398" i="5" s="1"/>
  <c r="B1399" i="5" s="1"/>
  <c r="H813" i="5"/>
  <c r="F813" i="5"/>
  <c r="E813" i="5"/>
  <c r="H812" i="5"/>
  <c r="F812" i="5"/>
  <c r="E812" i="5"/>
  <c r="H811" i="5"/>
  <c r="F811" i="5"/>
  <c r="E811" i="5"/>
  <c r="H810" i="5"/>
  <c r="F810" i="5"/>
  <c r="E810" i="5"/>
  <c r="H809" i="5"/>
  <c r="F809" i="5"/>
  <c r="E809" i="5"/>
  <c r="H808" i="5"/>
  <c r="F808" i="5"/>
  <c r="E808" i="5"/>
  <c r="H807" i="5"/>
  <c r="F807" i="5"/>
  <c r="E807" i="5"/>
  <c r="H806" i="5"/>
  <c r="F806" i="5"/>
  <c r="E806" i="5"/>
  <c r="H805" i="5"/>
  <c r="F805" i="5"/>
  <c r="E805" i="5"/>
  <c r="H804" i="5"/>
  <c r="F804" i="5"/>
  <c r="E804" i="5"/>
  <c r="H803" i="5"/>
  <c r="F803" i="5"/>
  <c r="E803" i="5"/>
  <c r="H802" i="5"/>
  <c r="F802" i="5"/>
  <c r="E802" i="5"/>
  <c r="H801" i="5"/>
  <c r="F801" i="5"/>
  <c r="E801" i="5"/>
  <c r="H800" i="5"/>
  <c r="F800" i="5"/>
  <c r="E800" i="5"/>
  <c r="H799" i="5"/>
  <c r="F799" i="5"/>
  <c r="E799" i="5"/>
  <c r="H798" i="5"/>
  <c r="F798" i="5"/>
  <c r="E798" i="5"/>
  <c r="H797" i="5"/>
  <c r="F797" i="5"/>
  <c r="E797" i="5"/>
  <c r="H796" i="5"/>
  <c r="F796" i="5"/>
  <c r="E796" i="5"/>
  <c r="H795" i="5"/>
  <c r="F795" i="5"/>
  <c r="E795" i="5"/>
  <c r="H794" i="5"/>
  <c r="F794" i="5"/>
  <c r="E794" i="5"/>
  <c r="H793" i="5"/>
  <c r="F793" i="5"/>
  <c r="E793" i="5"/>
  <c r="H792" i="5"/>
  <c r="F792" i="5"/>
  <c r="E792" i="5"/>
  <c r="H791" i="5"/>
  <c r="F791" i="5"/>
  <c r="E791" i="5"/>
  <c r="H790" i="5"/>
  <c r="F790" i="5"/>
  <c r="E790" i="5"/>
  <c r="H789" i="5"/>
  <c r="F789" i="5"/>
  <c r="E789" i="5"/>
  <c r="H788" i="5"/>
  <c r="F788" i="5"/>
  <c r="E788" i="5"/>
  <c r="H787" i="5"/>
  <c r="F787" i="5"/>
  <c r="E787" i="5"/>
  <c r="H786" i="5"/>
  <c r="F786" i="5"/>
  <c r="E786" i="5"/>
  <c r="H785" i="5"/>
  <c r="F785" i="5"/>
  <c r="E785" i="5"/>
  <c r="H784" i="5"/>
  <c r="F784" i="5"/>
  <c r="E784" i="5"/>
  <c r="H783" i="5"/>
  <c r="F783" i="5"/>
  <c r="E783" i="5"/>
  <c r="H782" i="5"/>
  <c r="F782" i="5"/>
  <c r="E782" i="5"/>
  <c r="H781" i="5"/>
  <c r="F781" i="5"/>
  <c r="E781" i="5"/>
  <c r="H780" i="5"/>
  <c r="F780" i="5"/>
  <c r="E780" i="5"/>
  <c r="H779" i="5"/>
  <c r="F779" i="5"/>
  <c r="E779" i="5"/>
  <c r="H778" i="5"/>
  <c r="F778" i="5"/>
  <c r="E778" i="5"/>
  <c r="H777" i="5"/>
  <c r="F777" i="5"/>
  <c r="E777" i="5"/>
  <c r="H776" i="5"/>
  <c r="F776" i="5"/>
  <c r="E776" i="5"/>
  <c r="H775" i="5"/>
  <c r="F775" i="5"/>
  <c r="E775" i="5"/>
  <c r="H774" i="5"/>
  <c r="F774" i="5"/>
  <c r="E774" i="5"/>
  <c r="H773" i="5"/>
  <c r="F773" i="5"/>
  <c r="E773" i="5"/>
  <c r="H772" i="5"/>
  <c r="F772" i="5"/>
  <c r="E772" i="5"/>
  <c r="H771" i="5"/>
  <c r="F771" i="5"/>
  <c r="E771" i="5"/>
  <c r="H770" i="5"/>
  <c r="F770" i="5"/>
  <c r="E770" i="5"/>
  <c r="H769" i="5"/>
  <c r="G769" i="5"/>
  <c r="F769" i="5"/>
  <c r="E769" i="5"/>
  <c r="H768" i="5"/>
  <c r="F768" i="5"/>
  <c r="E768" i="5"/>
  <c r="H767" i="5"/>
  <c r="F767" i="5"/>
  <c r="E767" i="5"/>
  <c r="H766" i="5"/>
  <c r="F766" i="5"/>
  <c r="E766" i="5"/>
  <c r="H765" i="5"/>
  <c r="F765" i="5"/>
  <c r="E765" i="5"/>
  <c r="H764" i="5"/>
  <c r="F764" i="5"/>
  <c r="E764" i="5"/>
  <c r="H763" i="5"/>
  <c r="F763" i="5"/>
  <c r="E763" i="5"/>
  <c r="H762" i="5"/>
  <c r="F762" i="5"/>
  <c r="E762" i="5"/>
  <c r="H761" i="5"/>
  <c r="F761" i="5"/>
  <c r="E761" i="5"/>
  <c r="H760" i="5"/>
  <c r="F760" i="5"/>
  <c r="E760" i="5"/>
  <c r="H759" i="5"/>
  <c r="F759" i="5"/>
  <c r="E759" i="5"/>
  <c r="H758" i="5"/>
  <c r="F758" i="5"/>
  <c r="E758" i="5"/>
  <c r="H757" i="5"/>
  <c r="F757" i="5"/>
  <c r="E757" i="5"/>
  <c r="H756" i="5"/>
  <c r="F756" i="5"/>
  <c r="E756" i="5"/>
  <c r="H755" i="5"/>
  <c r="F755" i="5"/>
  <c r="E755" i="5"/>
  <c r="H754" i="5"/>
  <c r="F754" i="5"/>
  <c r="E754" i="5"/>
  <c r="H753" i="5"/>
  <c r="F753" i="5"/>
  <c r="E753" i="5"/>
  <c r="H752" i="5"/>
  <c r="F752" i="5"/>
  <c r="E752" i="5"/>
  <c r="H751" i="5"/>
  <c r="F751" i="5"/>
  <c r="E751" i="5"/>
  <c r="H750" i="5"/>
  <c r="F750" i="5"/>
  <c r="E750" i="5"/>
  <c r="H749" i="5"/>
  <c r="F749" i="5"/>
  <c r="E749" i="5"/>
  <c r="H748" i="5"/>
  <c r="F748" i="5"/>
  <c r="E748" i="5"/>
  <c r="H747" i="5"/>
  <c r="F747" i="5"/>
  <c r="E747" i="5"/>
  <c r="H746" i="5"/>
  <c r="F746" i="5"/>
  <c r="E746" i="5"/>
  <c r="H745" i="5"/>
  <c r="F745" i="5"/>
  <c r="E745" i="5"/>
  <c r="H744" i="5"/>
  <c r="F744" i="5"/>
  <c r="E744" i="5"/>
  <c r="H743" i="5"/>
  <c r="F743" i="5"/>
  <c r="E743" i="5"/>
  <c r="H742" i="5"/>
  <c r="F742" i="5"/>
  <c r="E742" i="5"/>
  <c r="H741" i="5"/>
  <c r="F741" i="5"/>
  <c r="E741" i="5"/>
  <c r="H740" i="5"/>
  <c r="F740" i="5"/>
  <c r="E740" i="5"/>
  <c r="H739" i="5"/>
  <c r="F739" i="5"/>
  <c r="E739" i="5"/>
  <c r="H738" i="5"/>
  <c r="F738" i="5"/>
  <c r="E738" i="5"/>
  <c r="H737" i="5"/>
  <c r="F737" i="5"/>
  <c r="E737" i="5"/>
  <c r="H736" i="5"/>
  <c r="F736" i="5"/>
  <c r="E736" i="5"/>
  <c r="H735" i="5"/>
  <c r="F735" i="5"/>
  <c r="E735" i="5"/>
  <c r="H734" i="5"/>
  <c r="F734" i="5"/>
  <c r="E734" i="5"/>
  <c r="H733" i="5"/>
  <c r="F733" i="5"/>
  <c r="E733" i="5"/>
  <c r="H732" i="5"/>
  <c r="F732" i="5"/>
  <c r="E732" i="5"/>
  <c r="H731" i="5"/>
  <c r="F731" i="5"/>
  <c r="E731" i="5"/>
  <c r="H730" i="5"/>
  <c r="F730" i="5"/>
  <c r="E730" i="5"/>
  <c r="H729" i="5"/>
  <c r="F729" i="5"/>
  <c r="E729" i="5"/>
  <c r="H728" i="5"/>
  <c r="F728" i="5"/>
  <c r="E728" i="5"/>
  <c r="H727" i="5"/>
  <c r="F727" i="5"/>
  <c r="E727" i="5"/>
  <c r="H726" i="5"/>
  <c r="F726" i="5"/>
  <c r="E726" i="5"/>
  <c r="H725" i="5"/>
  <c r="F725" i="5"/>
  <c r="E725" i="5"/>
  <c r="H724" i="5"/>
  <c r="F724" i="5"/>
  <c r="E724" i="5"/>
  <c r="H723" i="5"/>
  <c r="F723" i="5"/>
  <c r="E723" i="5"/>
  <c r="H722" i="5"/>
  <c r="F722" i="5"/>
  <c r="E722" i="5"/>
  <c r="H721" i="5"/>
  <c r="F721" i="5"/>
  <c r="E721" i="5"/>
  <c r="H720" i="5"/>
  <c r="F720" i="5"/>
  <c r="E720" i="5"/>
  <c r="H719" i="5"/>
  <c r="F719" i="5"/>
  <c r="E719" i="5"/>
  <c r="H718" i="5"/>
  <c r="F718" i="5"/>
  <c r="E718" i="5"/>
  <c r="H717" i="5"/>
  <c r="F717" i="5"/>
  <c r="E717" i="5"/>
  <c r="H716" i="5"/>
  <c r="F716" i="5"/>
  <c r="E716" i="5"/>
  <c r="H715" i="5"/>
  <c r="F715" i="5"/>
  <c r="E715" i="5"/>
  <c r="H714" i="5"/>
  <c r="F714" i="5"/>
  <c r="E714" i="5"/>
  <c r="H713" i="5"/>
  <c r="F713" i="5"/>
  <c r="E713" i="5"/>
  <c r="H712" i="5"/>
  <c r="F712" i="5"/>
  <c r="E712" i="5"/>
  <c r="H711" i="5"/>
  <c r="F711" i="5"/>
  <c r="E711" i="5"/>
  <c r="H710" i="5"/>
  <c r="F710" i="5"/>
  <c r="E710" i="5"/>
  <c r="H709" i="5"/>
  <c r="F709" i="5"/>
  <c r="E709" i="5"/>
  <c r="H708" i="5"/>
  <c r="F708" i="5"/>
  <c r="E708" i="5"/>
  <c r="H707" i="5"/>
  <c r="F707" i="5"/>
  <c r="E707" i="5"/>
  <c r="H706" i="5"/>
  <c r="F706" i="5"/>
  <c r="E706" i="5"/>
  <c r="H705" i="5"/>
  <c r="F705" i="5"/>
  <c r="E705" i="5"/>
  <c r="H704" i="5"/>
  <c r="F704" i="5"/>
  <c r="E704" i="5"/>
  <c r="H703" i="5"/>
  <c r="F703" i="5"/>
  <c r="E703" i="5"/>
  <c r="H702" i="5"/>
  <c r="F702" i="5"/>
  <c r="E702" i="5"/>
  <c r="H701" i="5"/>
  <c r="F701" i="5"/>
  <c r="E701" i="5"/>
  <c r="H700" i="5"/>
  <c r="F700" i="5"/>
  <c r="E700" i="5"/>
  <c r="H699" i="5"/>
  <c r="F699" i="5"/>
  <c r="E699" i="5"/>
  <c r="H698" i="5"/>
  <c r="F698" i="5"/>
  <c r="E698" i="5"/>
  <c r="H697" i="5"/>
  <c r="F697" i="5"/>
  <c r="E697" i="5"/>
  <c r="H696" i="5"/>
  <c r="F696" i="5"/>
  <c r="E696" i="5"/>
  <c r="H695" i="5"/>
  <c r="F695" i="5"/>
  <c r="E695" i="5"/>
  <c r="H694" i="5"/>
  <c r="F694" i="5"/>
  <c r="E694" i="5"/>
  <c r="H693" i="5"/>
  <c r="F693" i="5"/>
  <c r="E693" i="5"/>
  <c r="H692" i="5"/>
  <c r="F692" i="5"/>
  <c r="E692" i="5"/>
  <c r="H691" i="5"/>
  <c r="F691" i="5"/>
  <c r="E691" i="5"/>
  <c r="H690" i="5"/>
  <c r="F690" i="5"/>
  <c r="E690" i="5"/>
  <c r="H689" i="5"/>
  <c r="F689" i="5"/>
  <c r="E689" i="5"/>
  <c r="H688" i="5"/>
  <c r="F688" i="5"/>
  <c r="E688" i="5"/>
  <c r="H687" i="5"/>
  <c r="F687" i="5"/>
  <c r="E687" i="5"/>
  <c r="H686" i="5"/>
  <c r="F686" i="5"/>
  <c r="E686" i="5"/>
  <c r="H685" i="5"/>
  <c r="F685" i="5"/>
  <c r="E685" i="5"/>
  <c r="H684" i="5"/>
  <c r="F684" i="5"/>
  <c r="E684" i="5"/>
  <c r="H683" i="5"/>
  <c r="F683" i="5"/>
  <c r="E683" i="5"/>
  <c r="H682" i="5"/>
  <c r="F682" i="5"/>
  <c r="E682" i="5"/>
  <c r="H681" i="5"/>
  <c r="F681" i="5"/>
  <c r="E681" i="5"/>
  <c r="H680" i="5"/>
  <c r="F680" i="5"/>
  <c r="E680" i="5"/>
  <c r="H679" i="5"/>
  <c r="F679" i="5"/>
  <c r="E679" i="5"/>
  <c r="H678" i="5"/>
  <c r="F678" i="5"/>
  <c r="E678" i="5"/>
  <c r="H677" i="5"/>
  <c r="F677" i="5"/>
  <c r="E677" i="5"/>
  <c r="H676" i="5"/>
  <c r="F676" i="5"/>
  <c r="E676" i="5"/>
  <c r="H675" i="5"/>
  <c r="F675" i="5"/>
  <c r="E675" i="5"/>
  <c r="H674" i="5"/>
  <c r="F674" i="5"/>
  <c r="E674" i="5"/>
  <c r="H673" i="5"/>
  <c r="F673" i="5"/>
  <c r="E673" i="5"/>
  <c r="H672" i="5"/>
  <c r="F672" i="5"/>
  <c r="E672" i="5"/>
  <c r="H671" i="5"/>
  <c r="F671" i="5"/>
  <c r="E671" i="5"/>
  <c r="H670" i="5"/>
  <c r="F670" i="5"/>
  <c r="E670" i="5"/>
  <c r="H669" i="5"/>
  <c r="F669" i="5"/>
  <c r="E669" i="5"/>
  <c r="H668" i="5"/>
  <c r="F668" i="5"/>
  <c r="E668" i="5"/>
  <c r="H667" i="5"/>
  <c r="F667" i="5"/>
  <c r="E667" i="5"/>
  <c r="H666" i="5"/>
  <c r="F666" i="5"/>
  <c r="E666" i="5"/>
  <c r="H665" i="5"/>
  <c r="F665" i="5"/>
  <c r="E665" i="5"/>
  <c r="H664" i="5"/>
  <c r="F664" i="5"/>
  <c r="E664" i="5"/>
  <c r="H663" i="5"/>
  <c r="F663" i="5"/>
  <c r="E663" i="5"/>
  <c r="H662" i="5"/>
  <c r="F662" i="5"/>
  <c r="E662" i="5"/>
  <c r="H661" i="5"/>
  <c r="F661" i="5"/>
  <c r="E661" i="5"/>
  <c r="H660" i="5"/>
  <c r="F660" i="5"/>
  <c r="E660" i="5"/>
  <c r="H659" i="5"/>
  <c r="F659" i="5"/>
  <c r="E659" i="5"/>
  <c r="H658" i="5"/>
  <c r="F658" i="5"/>
  <c r="E658" i="5"/>
  <c r="H657" i="5"/>
  <c r="F657" i="5"/>
  <c r="E657" i="5"/>
  <c r="H656" i="5"/>
  <c r="F656" i="5"/>
  <c r="E656" i="5"/>
  <c r="H655" i="5"/>
  <c r="F655" i="5"/>
  <c r="E655" i="5"/>
  <c r="H654" i="5"/>
  <c r="F654" i="5"/>
  <c r="E654" i="5"/>
  <c r="H653" i="5"/>
  <c r="F653" i="5"/>
  <c r="E653" i="5"/>
  <c r="H652" i="5"/>
  <c r="F652" i="5"/>
  <c r="E652" i="5"/>
  <c r="H651" i="5"/>
  <c r="F651" i="5"/>
  <c r="E651" i="5"/>
  <c r="H650" i="5"/>
  <c r="F650" i="5"/>
  <c r="E650" i="5"/>
  <c r="H649" i="5"/>
  <c r="F649" i="5"/>
  <c r="E649" i="5"/>
  <c r="H648" i="5"/>
  <c r="F648" i="5"/>
  <c r="E648" i="5"/>
  <c r="H647" i="5"/>
  <c r="F647" i="5"/>
  <c r="E647" i="5"/>
  <c r="H646" i="5"/>
  <c r="F646" i="5"/>
  <c r="E646" i="5"/>
  <c r="H645" i="5"/>
  <c r="F645" i="5"/>
  <c r="E645" i="5"/>
  <c r="H644" i="5"/>
  <c r="F644" i="5"/>
  <c r="E644" i="5"/>
  <c r="H643" i="5"/>
  <c r="F643" i="5"/>
  <c r="E643" i="5"/>
  <c r="H642" i="5"/>
  <c r="F642" i="5"/>
  <c r="E642" i="5"/>
  <c r="H641" i="5"/>
  <c r="F641" i="5"/>
  <c r="E641" i="5"/>
  <c r="H640" i="5"/>
  <c r="F640" i="5"/>
  <c r="E640" i="5"/>
  <c r="H639" i="5"/>
  <c r="F639" i="5"/>
  <c r="E639" i="5"/>
  <c r="H638" i="5"/>
  <c r="F638" i="5"/>
  <c r="E638" i="5"/>
  <c r="H637" i="5"/>
  <c r="F637" i="5"/>
  <c r="E637" i="5"/>
  <c r="H636" i="5"/>
  <c r="F636" i="5"/>
  <c r="E636" i="5"/>
  <c r="H635" i="5"/>
  <c r="F635" i="5"/>
  <c r="E635" i="5"/>
  <c r="H634" i="5"/>
  <c r="F634" i="5"/>
  <c r="E634" i="5"/>
  <c r="H633" i="5"/>
  <c r="F633" i="5"/>
  <c r="E633" i="5"/>
  <c r="H632" i="5"/>
  <c r="F632" i="5"/>
  <c r="E632" i="5"/>
  <c r="H631" i="5"/>
  <c r="F631" i="5"/>
  <c r="E631" i="5"/>
  <c r="H630" i="5"/>
  <c r="F630" i="5"/>
  <c r="E630" i="5"/>
  <c r="H629" i="5"/>
  <c r="F629" i="5"/>
  <c r="E629" i="5"/>
  <c r="H628" i="5"/>
  <c r="F628" i="5"/>
  <c r="E628" i="5"/>
  <c r="H627" i="5"/>
  <c r="F627" i="5"/>
  <c r="E627" i="5"/>
  <c r="H626" i="5"/>
  <c r="F626" i="5"/>
  <c r="E626" i="5"/>
  <c r="H625" i="5"/>
  <c r="F625" i="5"/>
  <c r="E625" i="5"/>
  <c r="H624" i="5"/>
  <c r="F624" i="5"/>
  <c r="E624" i="5"/>
  <c r="H623" i="5"/>
  <c r="F623" i="5"/>
  <c r="E623" i="5"/>
  <c r="H622" i="5"/>
  <c r="F622" i="5"/>
  <c r="E622" i="5"/>
  <c r="H621" i="5"/>
  <c r="F621" i="5"/>
  <c r="E621" i="5"/>
  <c r="H620" i="5"/>
  <c r="F620" i="5"/>
  <c r="E620" i="5"/>
  <c r="H619" i="5"/>
  <c r="F619" i="5"/>
  <c r="E619" i="5"/>
  <c r="H618" i="5"/>
  <c r="F618" i="5"/>
  <c r="E618" i="5"/>
  <c r="H617" i="5"/>
  <c r="F617" i="5"/>
  <c r="E617" i="5"/>
  <c r="H616" i="5"/>
  <c r="F616" i="5"/>
  <c r="E616" i="5"/>
  <c r="H615" i="5"/>
  <c r="F615" i="5"/>
  <c r="E615" i="5"/>
  <c r="H614" i="5"/>
  <c r="F614" i="5"/>
  <c r="E614" i="5"/>
  <c r="H613" i="5"/>
  <c r="F613" i="5"/>
  <c r="E613" i="5"/>
  <c r="H612" i="5"/>
  <c r="F612" i="5"/>
  <c r="E612" i="5"/>
  <c r="H611" i="5"/>
  <c r="F611" i="5"/>
  <c r="E611" i="5"/>
  <c r="H610" i="5"/>
  <c r="F610" i="5"/>
  <c r="E610" i="5"/>
  <c r="H609" i="5"/>
  <c r="F609" i="5"/>
  <c r="E609" i="5"/>
  <c r="H608" i="5"/>
  <c r="F608" i="5"/>
  <c r="H607" i="5"/>
  <c r="F607" i="5"/>
  <c r="E607" i="5"/>
  <c r="H606" i="5"/>
  <c r="F606" i="5"/>
  <c r="E606" i="5"/>
  <c r="H605" i="5"/>
  <c r="F605" i="5"/>
  <c r="E605" i="5"/>
  <c r="H604" i="5"/>
  <c r="F604" i="5"/>
  <c r="E604" i="5"/>
  <c r="H603" i="5"/>
  <c r="F603" i="5"/>
  <c r="E603" i="5"/>
  <c r="H602" i="5"/>
  <c r="F602" i="5"/>
  <c r="E602" i="5"/>
  <c r="H601" i="5"/>
  <c r="F601" i="5"/>
  <c r="E601" i="5"/>
  <c r="H600" i="5"/>
  <c r="F600" i="5"/>
  <c r="E600" i="5"/>
  <c r="H599" i="5"/>
  <c r="F599" i="5"/>
  <c r="E599" i="5"/>
  <c r="H598" i="5"/>
  <c r="F598" i="5"/>
  <c r="E598" i="5"/>
  <c r="H597" i="5"/>
  <c r="F597" i="5"/>
  <c r="E597" i="5"/>
  <c r="H596" i="5"/>
  <c r="F596" i="5"/>
  <c r="E596" i="5"/>
  <c r="H595" i="5"/>
  <c r="F595" i="5"/>
  <c r="E595" i="5"/>
  <c r="H594" i="5"/>
  <c r="F594" i="5"/>
  <c r="E594" i="5"/>
  <c r="H593" i="5"/>
  <c r="F593" i="5"/>
  <c r="E593" i="5"/>
  <c r="H592" i="5"/>
  <c r="F592" i="5"/>
  <c r="E592" i="5"/>
  <c r="H591" i="5"/>
  <c r="F591" i="5"/>
  <c r="E591" i="5"/>
  <c r="H590" i="5"/>
  <c r="F590" i="5"/>
  <c r="E590" i="5"/>
  <c r="H589" i="5"/>
  <c r="F589" i="5"/>
  <c r="E589" i="5"/>
  <c r="H588" i="5"/>
  <c r="F588" i="5"/>
  <c r="E588" i="5"/>
  <c r="H587" i="5"/>
  <c r="F587" i="5"/>
  <c r="E587" i="5"/>
  <c r="H586" i="5"/>
  <c r="F586" i="5"/>
  <c r="E586" i="5"/>
  <c r="H585" i="5"/>
  <c r="F585" i="5"/>
  <c r="E585" i="5"/>
  <c r="H584" i="5"/>
  <c r="F584" i="5"/>
  <c r="E584" i="5"/>
  <c r="H583" i="5"/>
  <c r="F583" i="5"/>
  <c r="E583" i="5"/>
  <c r="H582" i="5"/>
  <c r="F582" i="5"/>
  <c r="E582" i="5"/>
  <c r="H581" i="5"/>
  <c r="F581" i="5"/>
  <c r="E581" i="5"/>
  <c r="H580" i="5"/>
  <c r="F580" i="5"/>
  <c r="E580" i="5"/>
  <c r="H579" i="5"/>
  <c r="F579" i="5"/>
  <c r="E579" i="5"/>
  <c r="H578" i="5"/>
  <c r="F578" i="5"/>
  <c r="E578" i="5"/>
  <c r="H577" i="5"/>
  <c r="F577" i="5"/>
  <c r="E577" i="5"/>
  <c r="H576" i="5"/>
  <c r="F576" i="5"/>
  <c r="E576" i="5"/>
  <c r="H575" i="5"/>
  <c r="F575" i="5"/>
  <c r="E575" i="5"/>
  <c r="H574" i="5"/>
  <c r="F574" i="5"/>
  <c r="E574" i="5"/>
  <c r="H573" i="5"/>
  <c r="F573" i="5"/>
  <c r="E573" i="5"/>
  <c r="H572" i="5"/>
  <c r="F572" i="5"/>
  <c r="E572" i="5"/>
  <c r="H571" i="5"/>
  <c r="F571" i="5"/>
  <c r="E571" i="5"/>
  <c r="H570" i="5"/>
  <c r="F570" i="5"/>
  <c r="E570" i="5"/>
  <c r="H569" i="5"/>
  <c r="F569" i="5"/>
  <c r="E569" i="5"/>
  <c r="H568" i="5"/>
  <c r="F568" i="5"/>
  <c r="E568" i="5"/>
  <c r="H567" i="5"/>
  <c r="F567" i="5"/>
  <c r="E567" i="5"/>
  <c r="H566" i="5"/>
  <c r="F566" i="5"/>
  <c r="E566" i="5"/>
  <c r="H565" i="5"/>
  <c r="F565" i="5"/>
  <c r="E565" i="5"/>
  <c r="H564" i="5"/>
  <c r="F564" i="5"/>
  <c r="E564" i="5"/>
  <c r="H563" i="5"/>
  <c r="F563" i="5"/>
  <c r="E563" i="5"/>
  <c r="H562" i="5"/>
  <c r="F562" i="5"/>
  <c r="E562" i="5"/>
  <c r="H561" i="5"/>
  <c r="F561" i="5"/>
  <c r="E561" i="5"/>
  <c r="H560" i="5"/>
  <c r="F560" i="5"/>
  <c r="E560" i="5"/>
  <c r="H559" i="5"/>
  <c r="F559" i="5"/>
  <c r="E559" i="5"/>
  <c r="H558" i="5"/>
  <c r="F558" i="5"/>
  <c r="E558" i="5"/>
  <c r="H557" i="5"/>
  <c r="F557" i="5"/>
  <c r="E557" i="5"/>
  <c r="H556" i="5"/>
  <c r="F556" i="5"/>
  <c r="E556" i="5"/>
  <c r="H555" i="5"/>
  <c r="F555" i="5"/>
  <c r="E555" i="5"/>
  <c r="H554" i="5"/>
  <c r="F554" i="5"/>
  <c r="E554" i="5"/>
  <c r="H553" i="5"/>
  <c r="F553" i="5"/>
  <c r="E553" i="5"/>
  <c r="H552" i="5"/>
  <c r="F552" i="5"/>
  <c r="E552" i="5"/>
  <c r="H551" i="5"/>
  <c r="F551" i="5"/>
  <c r="E551" i="5"/>
  <c r="H550" i="5"/>
  <c r="F550" i="5"/>
  <c r="E550" i="5"/>
  <c r="H549" i="5"/>
  <c r="F549" i="5"/>
  <c r="E549" i="5"/>
  <c r="H548" i="5"/>
  <c r="F548" i="5"/>
  <c r="E548" i="5"/>
  <c r="H547" i="5"/>
  <c r="F547" i="5"/>
  <c r="E547" i="5"/>
  <c r="H546" i="5"/>
  <c r="F546" i="5"/>
  <c r="E546" i="5"/>
  <c r="H545" i="5"/>
  <c r="F545" i="5"/>
  <c r="E545" i="5"/>
  <c r="H544" i="5"/>
  <c r="F544" i="5"/>
  <c r="E544" i="5"/>
  <c r="H543" i="5"/>
  <c r="F543" i="5"/>
  <c r="E543" i="5"/>
  <c r="H542" i="5"/>
  <c r="F542" i="5"/>
  <c r="E542" i="5"/>
  <c r="H393" i="5"/>
  <c r="F393" i="5"/>
  <c r="E393" i="5"/>
  <c r="H486" i="5"/>
  <c r="F486" i="5"/>
  <c r="E486" i="5"/>
  <c r="H380" i="5"/>
  <c r="F380" i="5"/>
  <c r="E380" i="5"/>
  <c r="H170" i="5"/>
  <c r="F170" i="5"/>
  <c r="E170" i="5"/>
  <c r="H464" i="5"/>
  <c r="F464" i="5"/>
  <c r="E464" i="5"/>
  <c r="H541" i="5"/>
  <c r="F541" i="5"/>
  <c r="E541" i="5"/>
  <c r="H422" i="5"/>
  <c r="F422" i="5"/>
  <c r="E422" i="5"/>
  <c r="H2885" i="5"/>
  <c r="F2885" i="5"/>
  <c r="E2885" i="5"/>
  <c r="H304" i="5"/>
  <c r="F304" i="5"/>
  <c r="E304" i="5"/>
  <c r="H328" i="5"/>
  <c r="F328" i="5"/>
  <c r="E328" i="5"/>
  <c r="H155" i="5"/>
  <c r="F155" i="5"/>
  <c r="E155" i="5"/>
  <c r="H79" i="5"/>
  <c r="F79" i="5"/>
  <c r="E79" i="5"/>
  <c r="H196" i="5"/>
  <c r="F196" i="5"/>
  <c r="E196" i="5"/>
  <c r="H164" i="5"/>
  <c r="F164" i="5"/>
  <c r="E164" i="5"/>
  <c r="H503" i="5"/>
  <c r="F503" i="5"/>
  <c r="E503" i="5"/>
  <c r="H315" i="5"/>
  <c r="F315" i="5"/>
  <c r="E315" i="5"/>
  <c r="H402" i="5"/>
  <c r="F402" i="5"/>
  <c r="E402" i="5"/>
  <c r="H348" i="5"/>
  <c r="F348" i="5"/>
  <c r="E348" i="5"/>
  <c r="H505" i="5"/>
  <c r="F505" i="5"/>
  <c r="E505" i="5"/>
  <c r="H515" i="5"/>
  <c r="F515" i="5"/>
  <c r="E515" i="5"/>
  <c r="H21" i="5"/>
  <c r="F21" i="5"/>
  <c r="E21" i="5"/>
  <c r="H16" i="5"/>
  <c r="F16" i="5"/>
  <c r="E16" i="5"/>
  <c r="H268" i="5"/>
  <c r="F268" i="5"/>
  <c r="E268" i="5"/>
  <c r="H110" i="5"/>
  <c r="F110" i="5"/>
  <c r="E110" i="5"/>
  <c r="H2800" i="5"/>
  <c r="F2800" i="5"/>
  <c r="E2800" i="5"/>
  <c r="H450" i="5"/>
  <c r="F450" i="5"/>
  <c r="E450" i="5"/>
  <c r="H376" i="5"/>
  <c r="F376" i="5"/>
  <c r="E376" i="5"/>
  <c r="H3010" i="5"/>
  <c r="F3010" i="5"/>
  <c r="E3010" i="5"/>
  <c r="H475" i="5"/>
  <c r="F475" i="5"/>
  <c r="E475" i="5"/>
  <c r="H421" i="5"/>
  <c r="F421" i="5"/>
  <c r="E421" i="5"/>
  <c r="H2783" i="5"/>
  <c r="F2783" i="5"/>
  <c r="E2783" i="5"/>
  <c r="H200" i="5"/>
  <c r="F200" i="5"/>
  <c r="E200" i="5"/>
  <c r="H532" i="5"/>
  <c r="F532" i="5"/>
  <c r="E532" i="5"/>
  <c r="H2911" i="5"/>
  <c r="F2911" i="5"/>
  <c r="E2911" i="5"/>
  <c r="H357" i="5"/>
  <c r="F357" i="5"/>
  <c r="E357" i="5"/>
  <c r="H168" i="5"/>
  <c r="F168" i="5"/>
  <c r="E168" i="5"/>
  <c r="H92" i="5"/>
  <c r="F92" i="5"/>
  <c r="E92" i="5"/>
  <c r="H209" i="5"/>
  <c r="F209" i="5"/>
  <c r="E209" i="5"/>
  <c r="H420" i="5"/>
  <c r="F420" i="5"/>
  <c r="E420" i="5"/>
  <c r="H23" i="5"/>
  <c r="F23" i="5"/>
  <c r="E23" i="5"/>
  <c r="H447" i="5"/>
  <c r="F447" i="5"/>
  <c r="E447" i="5"/>
  <c r="H415" i="5"/>
  <c r="F415" i="5"/>
  <c r="E415" i="5"/>
  <c r="H22" i="5"/>
  <c r="F22" i="5"/>
  <c r="E22" i="5"/>
  <c r="H283" i="5"/>
  <c r="F283" i="5"/>
  <c r="E283" i="5"/>
  <c r="H103" i="5"/>
  <c r="F103" i="5"/>
  <c r="E103" i="5"/>
  <c r="H262" i="5"/>
  <c r="F262" i="5"/>
  <c r="E262" i="5"/>
  <c r="H513" i="5"/>
  <c r="F513" i="5"/>
  <c r="E513" i="5"/>
  <c r="H3005" i="5"/>
  <c r="F3005" i="5"/>
  <c r="E3005" i="5"/>
  <c r="H2964" i="5"/>
  <c r="F2964" i="5"/>
  <c r="E2964" i="5"/>
  <c r="H2945" i="5"/>
  <c r="F2945" i="5"/>
  <c r="E2945" i="5"/>
  <c r="H66" i="5"/>
  <c r="F66" i="5"/>
  <c r="E66" i="5"/>
  <c r="H299" i="5"/>
  <c r="F299" i="5"/>
  <c r="E299" i="5"/>
  <c r="H50" i="5"/>
  <c r="F50" i="5"/>
  <c r="E50" i="5"/>
  <c r="H2931" i="5"/>
  <c r="F2931" i="5"/>
  <c r="E2931" i="5"/>
  <c r="H269" i="5"/>
  <c r="F269" i="5"/>
  <c r="E269" i="5"/>
  <c r="H17" i="5"/>
  <c r="F17" i="5"/>
  <c r="E17" i="5"/>
  <c r="H2988" i="5"/>
  <c r="F2988" i="5"/>
  <c r="E2988" i="5"/>
  <c r="H330" i="5"/>
  <c r="F330" i="5"/>
  <c r="E330" i="5"/>
  <c r="H298" i="5"/>
  <c r="F298" i="5"/>
  <c r="E298" i="5"/>
  <c r="H2891" i="5"/>
  <c r="F2891" i="5"/>
  <c r="E2891" i="5"/>
  <c r="H159" i="5"/>
  <c r="F159" i="5"/>
  <c r="E159" i="5"/>
  <c r="H210" i="5"/>
  <c r="F210" i="5"/>
  <c r="E210" i="5"/>
  <c r="H302" i="5"/>
  <c r="F302" i="5"/>
  <c r="E302" i="5"/>
  <c r="H2914" i="5"/>
  <c r="F2914" i="5"/>
  <c r="E2914" i="5"/>
  <c r="H427" i="5"/>
  <c r="F427" i="5"/>
  <c r="E427" i="5"/>
  <c r="H72" i="5"/>
  <c r="F72" i="5"/>
  <c r="E72" i="5"/>
  <c r="H39" i="5"/>
  <c r="F39" i="5"/>
  <c r="E39" i="5"/>
  <c r="H2912" i="5"/>
  <c r="F2912" i="5"/>
  <c r="E2912" i="5"/>
  <c r="H276" i="5"/>
  <c r="F276" i="5"/>
  <c r="E276" i="5"/>
  <c r="H2904" i="5"/>
  <c r="F2904" i="5"/>
  <c r="E2904" i="5"/>
  <c r="H3003" i="5"/>
  <c r="F3003" i="5"/>
  <c r="E3003" i="5"/>
  <c r="H109" i="5"/>
  <c r="F109" i="5"/>
  <c r="E109" i="5"/>
  <c r="H226" i="5"/>
  <c r="F226" i="5"/>
  <c r="E226" i="5"/>
  <c r="H425" i="5"/>
  <c r="F425" i="5"/>
  <c r="E425" i="5"/>
  <c r="H49" i="5"/>
  <c r="F49" i="5"/>
  <c r="E49" i="5"/>
  <c r="H2955" i="5"/>
  <c r="F2955" i="5"/>
  <c r="E2955" i="5"/>
  <c r="H2774" i="5"/>
  <c r="F2774" i="5"/>
  <c r="E2774" i="5"/>
  <c r="H2886" i="5"/>
  <c r="F2886" i="5"/>
  <c r="E2886" i="5"/>
  <c r="H265" i="5"/>
  <c r="F265" i="5"/>
  <c r="E265" i="5"/>
  <c r="H529" i="5"/>
  <c r="F529" i="5"/>
  <c r="E529" i="5"/>
  <c r="H476" i="5"/>
  <c r="F476" i="5"/>
  <c r="E476" i="5"/>
  <c r="H362" i="5"/>
  <c r="F362" i="5"/>
  <c r="E362" i="5"/>
  <c r="H446" i="5"/>
  <c r="F446" i="5"/>
  <c r="E446" i="5"/>
  <c r="H97" i="5"/>
  <c r="F97" i="5"/>
  <c r="E97" i="5"/>
  <c r="H2881" i="5"/>
  <c r="F2881" i="5"/>
  <c r="E2881" i="5"/>
  <c r="H282" i="5"/>
  <c r="F282" i="5"/>
  <c r="E282" i="5"/>
  <c r="H417" i="5"/>
  <c r="F417" i="5"/>
  <c r="E417" i="5"/>
  <c r="H3009" i="5"/>
  <c r="F3009" i="5"/>
  <c r="E3009" i="5"/>
  <c r="H8" i="5"/>
  <c r="F8" i="5"/>
  <c r="E8" i="5"/>
  <c r="H43" i="5"/>
  <c r="F43" i="5"/>
  <c r="E43" i="5"/>
  <c r="H378" i="5"/>
  <c r="F378" i="5"/>
  <c r="E378" i="5"/>
  <c r="H64" i="5"/>
  <c r="F64" i="5"/>
  <c r="E64" i="5"/>
  <c r="H2959" i="5"/>
  <c r="F2959" i="5"/>
  <c r="E2959" i="5"/>
  <c r="H392" i="5"/>
  <c r="F392" i="5"/>
  <c r="E392" i="5"/>
  <c r="H24" i="5"/>
  <c r="F24" i="5"/>
  <c r="E24" i="5"/>
  <c r="H251" i="5"/>
  <c r="F251" i="5"/>
  <c r="E251" i="5"/>
  <c r="H2996" i="5"/>
  <c r="F2996" i="5"/>
  <c r="E2996" i="5"/>
  <c r="H239" i="5"/>
  <c r="F239" i="5"/>
  <c r="E239" i="5"/>
  <c r="H2832" i="5"/>
  <c r="F2832" i="5"/>
  <c r="E2832" i="5"/>
  <c r="H108" i="5"/>
  <c r="F108" i="5"/>
  <c r="E108" i="5"/>
  <c r="H36" i="5"/>
  <c r="F36" i="5"/>
  <c r="E36" i="5"/>
  <c r="H538" i="5"/>
  <c r="F538" i="5"/>
  <c r="E538" i="5"/>
  <c r="H528" i="5"/>
  <c r="F528" i="5"/>
  <c r="E528" i="5"/>
  <c r="H195" i="5"/>
  <c r="F195" i="5"/>
  <c r="E195" i="5"/>
  <c r="H2958" i="5"/>
  <c r="F2958" i="5"/>
  <c r="E2958" i="5"/>
  <c r="H346" i="5"/>
  <c r="F346" i="5"/>
  <c r="E346" i="5"/>
  <c r="H2985" i="5"/>
  <c r="F2985" i="5"/>
  <c r="E2985" i="5"/>
  <c r="H158" i="5"/>
  <c r="F158" i="5"/>
  <c r="E158" i="5"/>
  <c r="H426" i="5"/>
  <c r="F426" i="5"/>
  <c r="E426" i="5"/>
  <c r="H90" i="5"/>
  <c r="F90" i="5"/>
  <c r="E90" i="5"/>
  <c r="H423" i="5"/>
  <c r="F423" i="5"/>
  <c r="E423" i="5"/>
  <c r="H512" i="5"/>
  <c r="F512" i="5"/>
  <c r="E512" i="5"/>
  <c r="H489" i="5"/>
  <c r="F489" i="5"/>
  <c r="E489" i="5"/>
  <c r="H2925" i="5"/>
  <c r="F2925" i="5"/>
  <c r="E2925" i="5"/>
  <c r="H2868" i="5"/>
  <c r="F2868" i="5"/>
  <c r="E2868" i="5"/>
  <c r="H431" i="5"/>
  <c r="F431" i="5"/>
  <c r="E431" i="5"/>
  <c r="H310" i="5"/>
  <c r="F310" i="5"/>
  <c r="E310" i="5"/>
  <c r="H225" i="5"/>
  <c r="F225" i="5"/>
  <c r="E225" i="5"/>
  <c r="H2870" i="5"/>
  <c r="F2870" i="5"/>
  <c r="E2870" i="5"/>
  <c r="H224" i="5"/>
  <c r="F224" i="5"/>
  <c r="E224" i="5"/>
  <c r="H194" i="5"/>
  <c r="F194" i="5"/>
  <c r="E194" i="5"/>
  <c r="H146" i="5"/>
  <c r="F146" i="5"/>
  <c r="E146" i="5"/>
  <c r="H193" i="5"/>
  <c r="F193" i="5"/>
  <c r="E193" i="5"/>
  <c r="H2937" i="5"/>
  <c r="F2937" i="5"/>
  <c r="E2937" i="5"/>
  <c r="H2984" i="5"/>
  <c r="F2984" i="5"/>
  <c r="E2984" i="5"/>
  <c r="H483" i="5"/>
  <c r="F483" i="5"/>
  <c r="E483" i="5"/>
  <c r="H2995" i="5"/>
  <c r="F2995" i="5"/>
  <c r="E2995" i="5"/>
  <c r="H2951" i="5"/>
  <c r="F2951" i="5"/>
  <c r="E2951" i="5"/>
  <c r="H89" i="5"/>
  <c r="F89" i="5"/>
  <c r="E89" i="5"/>
  <c r="H2972" i="5"/>
  <c r="F2972" i="5"/>
  <c r="E2972" i="5"/>
  <c r="H296" i="5"/>
  <c r="F296" i="5"/>
  <c r="E296" i="5"/>
  <c r="H206" i="5"/>
  <c r="F206" i="5"/>
  <c r="E206" i="5"/>
  <c r="H2957" i="5"/>
  <c r="F2957" i="5"/>
  <c r="E2957" i="5"/>
  <c r="H223" i="5"/>
  <c r="F223" i="5"/>
  <c r="E223" i="5"/>
  <c r="H2867" i="5"/>
  <c r="F2867" i="5"/>
  <c r="E2867" i="5"/>
  <c r="H2745" i="5"/>
  <c r="F2745" i="5"/>
  <c r="E2745" i="5"/>
  <c r="H242" i="5"/>
  <c r="F242" i="5"/>
  <c r="E242" i="5"/>
  <c r="H514" i="5"/>
  <c r="F514" i="5"/>
  <c r="E514" i="5"/>
  <c r="H391" i="5"/>
  <c r="F391" i="5"/>
  <c r="E391" i="5"/>
  <c r="H2970" i="5"/>
  <c r="F2970" i="5"/>
  <c r="E2970" i="5"/>
  <c r="H32" i="5"/>
  <c r="F32" i="5"/>
  <c r="E32" i="5"/>
  <c r="H2918" i="5"/>
  <c r="F2918" i="5"/>
  <c r="E2918" i="5"/>
  <c r="H130" i="5"/>
  <c r="F130" i="5"/>
  <c r="E130" i="5"/>
  <c r="H94" i="5"/>
  <c r="F94" i="5"/>
  <c r="E94" i="5"/>
  <c r="H2896" i="5"/>
  <c r="F2896" i="5"/>
  <c r="E2896" i="5"/>
  <c r="H2819" i="5"/>
  <c r="F2819" i="5"/>
  <c r="E2819" i="5"/>
  <c r="H45" i="5"/>
  <c r="F45" i="5"/>
  <c r="E45" i="5"/>
  <c r="H323" i="5"/>
  <c r="F323" i="5"/>
  <c r="E323" i="5"/>
  <c r="H2968" i="5"/>
  <c r="F2968" i="5"/>
  <c r="E2968" i="5"/>
  <c r="H375" i="5"/>
  <c r="F375" i="5"/>
  <c r="E375" i="5"/>
  <c r="H230" i="5"/>
  <c r="F230" i="5"/>
  <c r="E230" i="5"/>
  <c r="H365" i="5"/>
  <c r="F365" i="5"/>
  <c r="E365" i="5"/>
  <c r="H2850" i="5"/>
  <c r="F2850" i="5"/>
  <c r="E2850" i="5"/>
  <c r="H2860" i="5"/>
  <c r="F2860" i="5"/>
  <c r="E2860" i="5"/>
  <c r="H2755" i="5"/>
  <c r="F2755" i="5"/>
  <c r="E2755" i="5"/>
  <c r="H317" i="5"/>
  <c r="F317" i="5"/>
  <c r="E317" i="5"/>
  <c r="H335" i="5"/>
  <c r="F335" i="5"/>
  <c r="E335" i="5"/>
  <c r="H56" i="5"/>
  <c r="F56" i="5"/>
  <c r="E56" i="5"/>
  <c r="H493" i="5"/>
  <c r="F493" i="5"/>
  <c r="E493" i="5"/>
  <c r="H408" i="5"/>
  <c r="F408" i="5"/>
  <c r="E408" i="5"/>
  <c r="H312" i="5"/>
  <c r="F312" i="5"/>
  <c r="E312" i="5"/>
  <c r="H294" i="5"/>
  <c r="F294" i="5"/>
  <c r="E294" i="5"/>
  <c r="H2787" i="5"/>
  <c r="F2787" i="5"/>
  <c r="E2787" i="5"/>
  <c r="H2909" i="5"/>
  <c r="F2909" i="5"/>
  <c r="E2909" i="5"/>
  <c r="H6" i="5"/>
  <c r="F6" i="5"/>
  <c r="E6" i="5"/>
  <c r="H2744" i="5"/>
  <c r="F2744" i="5"/>
  <c r="E2744" i="5"/>
  <c r="H2731" i="5"/>
  <c r="F2731" i="5"/>
  <c r="E2731" i="5"/>
  <c r="H430" i="5"/>
  <c r="F430" i="5"/>
  <c r="E430" i="5"/>
  <c r="H388" i="5"/>
  <c r="F388" i="5"/>
  <c r="E388" i="5"/>
  <c r="H2775" i="5"/>
  <c r="F2775" i="5"/>
  <c r="E2775" i="5"/>
  <c r="H411" i="5"/>
  <c r="F411" i="5"/>
  <c r="E411" i="5"/>
  <c r="H374" i="5"/>
  <c r="F374" i="5"/>
  <c r="E374" i="5"/>
  <c r="H398" i="5"/>
  <c r="F398" i="5"/>
  <c r="E398" i="5"/>
  <c r="H364" i="5"/>
  <c r="F364" i="5"/>
  <c r="E364" i="5"/>
  <c r="H395" i="5"/>
  <c r="F395" i="5"/>
  <c r="E395" i="5"/>
  <c r="H517" i="5"/>
  <c r="F517" i="5"/>
  <c r="E517" i="5"/>
  <c r="H260" i="5"/>
  <c r="F260" i="5"/>
  <c r="E260" i="5"/>
  <c r="H453" i="5"/>
  <c r="F453" i="5"/>
  <c r="E453" i="5"/>
  <c r="H308" i="5"/>
  <c r="F308" i="5"/>
  <c r="E308" i="5"/>
  <c r="H63" i="5"/>
  <c r="F63" i="5"/>
  <c r="E63" i="5"/>
  <c r="H274" i="5"/>
  <c r="F274" i="5"/>
  <c r="E274" i="5"/>
  <c r="H2728" i="5"/>
  <c r="F2728" i="5"/>
  <c r="E2728" i="5"/>
  <c r="H352" i="5"/>
  <c r="F352" i="5"/>
  <c r="E352" i="5"/>
  <c r="H2739" i="5"/>
  <c r="F2739" i="5"/>
  <c r="E2739" i="5"/>
  <c r="H256" i="5"/>
  <c r="F256" i="5"/>
  <c r="E256" i="5"/>
  <c r="H78" i="5"/>
  <c r="F78" i="5"/>
  <c r="E78" i="5"/>
  <c r="H293" i="5"/>
  <c r="F293" i="5"/>
  <c r="E293" i="5"/>
  <c r="H2791" i="5"/>
  <c r="F2791" i="5"/>
  <c r="E2791" i="5"/>
  <c r="H321" i="5"/>
  <c r="F321" i="5"/>
  <c r="E321" i="5"/>
  <c r="H441" i="5"/>
  <c r="F441" i="5"/>
  <c r="E441" i="5"/>
  <c r="H2841" i="5"/>
  <c r="F2841" i="5"/>
  <c r="E2841" i="5"/>
  <c r="H2973" i="5"/>
  <c r="F2973" i="5"/>
  <c r="E2973" i="5"/>
  <c r="H31" i="5"/>
  <c r="F31" i="5"/>
  <c r="E31" i="5"/>
  <c r="H101" i="5"/>
  <c r="F101" i="5"/>
  <c r="E101" i="5"/>
  <c r="H2967" i="5"/>
  <c r="F2967" i="5"/>
  <c r="E2967" i="5"/>
  <c r="H198" i="5"/>
  <c r="F198" i="5"/>
  <c r="E198" i="5"/>
  <c r="H157" i="5"/>
  <c r="F157" i="5"/>
  <c r="E157" i="5"/>
  <c r="H167" i="5"/>
  <c r="F167" i="5"/>
  <c r="E167" i="5"/>
  <c r="H2777" i="5"/>
  <c r="F2777" i="5"/>
  <c r="E2777" i="5"/>
  <c r="H407" i="5"/>
  <c r="F407" i="5"/>
  <c r="E407" i="5"/>
  <c r="H361" i="5"/>
  <c r="F361" i="5"/>
  <c r="E361" i="5"/>
  <c r="H192" i="5"/>
  <c r="F192" i="5"/>
  <c r="E192" i="5"/>
  <c r="H68" i="5"/>
  <c r="F68" i="5"/>
  <c r="E68" i="5"/>
  <c r="H2924" i="5"/>
  <c r="F2924" i="5"/>
  <c r="E2924" i="5"/>
  <c r="H2776" i="5"/>
  <c r="F2776" i="5"/>
  <c r="E2776" i="5"/>
  <c r="H2729" i="5"/>
  <c r="F2729" i="5"/>
  <c r="E2729" i="5"/>
  <c r="H2733" i="5"/>
  <c r="F2733" i="5"/>
  <c r="E2733" i="5"/>
  <c r="H419" i="5"/>
  <c r="F419" i="5"/>
  <c r="E419" i="5"/>
  <c r="H511" i="5"/>
  <c r="F511" i="5"/>
  <c r="E511" i="5"/>
  <c r="H25" i="5"/>
  <c r="F25" i="5"/>
  <c r="E25" i="5"/>
  <c r="H2942" i="5"/>
  <c r="F2942" i="5"/>
  <c r="E2942" i="5"/>
  <c r="H342" i="5"/>
  <c r="F342" i="5"/>
  <c r="E342" i="5"/>
  <c r="H355" i="5"/>
  <c r="F355" i="5"/>
  <c r="E355" i="5"/>
  <c r="H2858" i="5"/>
  <c r="F2858" i="5"/>
  <c r="E2858" i="5"/>
  <c r="H144" i="5"/>
  <c r="F144" i="5"/>
  <c r="E144" i="5"/>
  <c r="H327" i="5"/>
  <c r="F327" i="5"/>
  <c r="E327" i="5"/>
  <c r="H383" i="5"/>
  <c r="F383" i="5"/>
  <c r="E383" i="5"/>
  <c r="H371" i="5"/>
  <c r="F371" i="5"/>
  <c r="E371" i="5"/>
  <c r="H2905" i="5"/>
  <c r="F2905" i="5"/>
  <c r="E2905" i="5"/>
  <c r="H2948" i="5"/>
  <c r="F2948" i="5"/>
  <c r="E2948" i="5"/>
  <c r="H320" i="5"/>
  <c r="F320" i="5"/>
  <c r="E320" i="5"/>
  <c r="H534" i="5"/>
  <c r="F534" i="5"/>
  <c r="E534" i="5"/>
  <c r="H184" i="5"/>
  <c r="F184" i="5"/>
  <c r="E184" i="5"/>
  <c r="H229" i="5"/>
  <c r="F229" i="5"/>
  <c r="E229" i="5"/>
  <c r="H301" i="5"/>
  <c r="F301" i="5"/>
  <c r="E301" i="5"/>
  <c r="H2865" i="5"/>
  <c r="F2865" i="5"/>
  <c r="E2865" i="5"/>
  <c r="H384" i="5"/>
  <c r="F384" i="5"/>
  <c r="E384" i="5"/>
  <c r="H214" i="5"/>
  <c r="F214" i="5"/>
  <c r="E214" i="5"/>
  <c r="H238" i="5"/>
  <c r="F238" i="5"/>
  <c r="E238" i="5"/>
  <c r="H2913" i="5"/>
  <c r="F2913" i="5"/>
  <c r="E2913" i="5"/>
  <c r="H228" i="5"/>
  <c r="F228" i="5"/>
  <c r="E228" i="5"/>
  <c r="H236" i="5"/>
  <c r="F236" i="5"/>
  <c r="E236" i="5"/>
  <c r="H533" i="5"/>
  <c r="F533" i="5"/>
  <c r="E533" i="5"/>
  <c r="H106" i="5"/>
  <c r="F106" i="5"/>
  <c r="E106" i="5"/>
  <c r="H171" i="5"/>
  <c r="F171" i="5"/>
  <c r="E171" i="5"/>
  <c r="H2949" i="5"/>
  <c r="F2949" i="5"/>
  <c r="E2949" i="5"/>
  <c r="H99" i="5"/>
  <c r="F99" i="5"/>
  <c r="E99" i="5"/>
  <c r="H107" i="5"/>
  <c r="F107" i="5"/>
  <c r="E107" i="5"/>
  <c r="H2808" i="5"/>
  <c r="F2808" i="5"/>
  <c r="E2808" i="5"/>
  <c r="H141" i="5"/>
  <c r="F141" i="5"/>
  <c r="E141" i="5"/>
  <c r="H237" i="5"/>
  <c r="F237" i="5"/>
  <c r="E237" i="5"/>
  <c r="H247" i="5"/>
  <c r="F247" i="5"/>
  <c r="H284" i="5"/>
  <c r="F284" i="5"/>
  <c r="E284" i="5"/>
  <c r="H76" i="5"/>
  <c r="F76" i="5"/>
  <c r="E76" i="5"/>
  <c r="H2947" i="5"/>
  <c r="F2947" i="5"/>
  <c r="E2947" i="5"/>
  <c r="H2784" i="5"/>
  <c r="F2784" i="5"/>
  <c r="E2784" i="5"/>
  <c r="H2782" i="5"/>
  <c r="F2782" i="5"/>
  <c r="E2782" i="5"/>
  <c r="H2826" i="5"/>
  <c r="F2826" i="5"/>
  <c r="E2826" i="5"/>
  <c r="H280" i="5"/>
  <c r="F280" i="5"/>
  <c r="E280" i="5"/>
  <c r="H480" i="5"/>
  <c r="F480" i="5"/>
  <c r="E480" i="5"/>
  <c r="H518" i="5"/>
  <c r="F518" i="5"/>
  <c r="E518" i="5"/>
  <c r="H300" i="5"/>
  <c r="F300" i="5"/>
  <c r="E300" i="5"/>
  <c r="H235" i="5"/>
  <c r="F235" i="5"/>
  <c r="E235" i="5"/>
  <c r="H205" i="5"/>
  <c r="F205" i="5"/>
  <c r="E205" i="5"/>
  <c r="H437" i="5"/>
  <c r="F437" i="5"/>
  <c r="E437" i="5"/>
  <c r="H462" i="5"/>
  <c r="F462" i="5"/>
  <c r="E462" i="5"/>
  <c r="H461" i="5"/>
  <c r="F461" i="5"/>
  <c r="E461" i="5"/>
  <c r="H344" i="5"/>
  <c r="F344" i="5"/>
  <c r="E344" i="5"/>
  <c r="H474" i="5"/>
  <c r="F474" i="5"/>
  <c r="E474" i="5"/>
  <c r="H473" i="5"/>
  <c r="F473" i="5"/>
  <c r="E473" i="5"/>
  <c r="H406" i="5"/>
  <c r="F406" i="5"/>
  <c r="E406" i="5"/>
  <c r="H3011" i="5"/>
  <c r="F3011" i="5"/>
  <c r="H2954" i="5"/>
  <c r="F2954" i="5"/>
  <c r="E2954" i="5"/>
  <c r="H3001" i="5"/>
  <c r="F3001" i="5"/>
  <c r="E3001" i="5"/>
  <c r="H339" i="5"/>
  <c r="F339" i="5"/>
  <c r="E339" i="5"/>
  <c r="H314" i="5"/>
  <c r="F314" i="5"/>
  <c r="E314" i="5"/>
  <c r="H465" i="5"/>
  <c r="F465" i="5"/>
  <c r="E465" i="5"/>
  <c r="H2939" i="5"/>
  <c r="F2939" i="5"/>
  <c r="E2939" i="5"/>
  <c r="H44" i="5"/>
  <c r="F44" i="5"/>
  <c r="E44" i="5"/>
  <c r="H20" i="5"/>
  <c r="F20" i="5"/>
  <c r="E20" i="5"/>
  <c r="H354" i="5"/>
  <c r="F354" i="5"/>
  <c r="E354" i="5"/>
  <c r="H460" i="5"/>
  <c r="F460" i="5"/>
  <c r="E460" i="5"/>
  <c r="H143" i="5"/>
  <c r="F143" i="5"/>
  <c r="E143" i="5"/>
  <c r="H396" i="5"/>
  <c r="F396" i="5"/>
  <c r="E396" i="5"/>
  <c r="H2869" i="5"/>
  <c r="F2869" i="5"/>
  <c r="E2869" i="5"/>
  <c r="H536" i="5"/>
  <c r="F536" i="5"/>
  <c r="E536" i="5"/>
  <c r="H2979" i="5"/>
  <c r="F2979" i="5"/>
  <c r="E2979" i="5"/>
  <c r="H413" i="5"/>
  <c r="F413" i="5"/>
  <c r="E413" i="5"/>
  <c r="H2863" i="5"/>
  <c r="F2863" i="5"/>
  <c r="E2863" i="5"/>
  <c r="H482" i="5"/>
  <c r="F482" i="5"/>
  <c r="E482" i="5"/>
  <c r="H311" i="5"/>
  <c r="F311" i="5"/>
  <c r="E311" i="5"/>
  <c r="H136" i="5"/>
  <c r="F136" i="5"/>
  <c r="E136" i="5"/>
  <c r="H495" i="5"/>
  <c r="F495" i="5"/>
  <c r="E495" i="5"/>
  <c r="H386" i="5"/>
  <c r="F386" i="5"/>
  <c r="E386" i="5"/>
  <c r="H329" i="5"/>
  <c r="F329" i="5"/>
  <c r="E329" i="5"/>
  <c r="H539" i="5"/>
  <c r="F539" i="5"/>
  <c r="E539" i="5"/>
  <c r="H261" i="5"/>
  <c r="F261" i="5"/>
  <c r="E261" i="5"/>
  <c r="H397" i="5"/>
  <c r="F397" i="5"/>
  <c r="E397" i="5"/>
  <c r="H451" i="5"/>
  <c r="F451" i="5"/>
  <c r="E451" i="5"/>
  <c r="H535" i="5"/>
  <c r="F535" i="5"/>
  <c r="E535" i="5"/>
  <c r="H444" i="5"/>
  <c r="F444" i="5"/>
  <c r="E444" i="5"/>
  <c r="H390" i="5"/>
  <c r="F390" i="5"/>
  <c r="E390" i="5"/>
  <c r="H504" i="5"/>
  <c r="F504" i="5"/>
  <c r="E504" i="5"/>
  <c r="H516" i="5"/>
  <c r="F516" i="5"/>
  <c r="E516" i="5"/>
  <c r="H2839" i="5"/>
  <c r="F2839" i="5"/>
  <c r="E2839" i="5"/>
  <c r="H492" i="5"/>
  <c r="F492" i="5"/>
  <c r="E492" i="5"/>
  <c r="H253" i="5"/>
  <c r="F253" i="5"/>
  <c r="E253" i="5"/>
  <c r="H2773" i="5"/>
  <c r="F2773" i="5"/>
  <c r="E2773" i="5"/>
  <c r="H2771" i="5"/>
  <c r="F2771" i="5"/>
  <c r="E2771" i="5"/>
  <c r="H2802" i="5"/>
  <c r="F2802" i="5"/>
  <c r="E2802" i="5"/>
  <c r="H258" i="5"/>
  <c r="F258" i="5"/>
  <c r="E258" i="5"/>
  <c r="H42" i="5"/>
  <c r="F42" i="5"/>
  <c r="E42" i="5"/>
  <c r="H331" i="5"/>
  <c r="F331" i="5"/>
  <c r="E331" i="5"/>
  <c r="H530" i="5"/>
  <c r="F530" i="5"/>
  <c r="E530" i="5"/>
  <c r="H2825" i="5"/>
  <c r="F2825" i="5"/>
  <c r="E2825" i="5"/>
  <c r="H2810" i="5"/>
  <c r="F2810" i="5"/>
  <c r="E2810" i="5"/>
  <c r="H2824" i="5"/>
  <c r="F2824" i="5"/>
  <c r="E2824" i="5"/>
  <c r="H416" i="5"/>
  <c r="F416" i="5"/>
  <c r="E416" i="5"/>
  <c r="H377" i="5"/>
  <c r="F377" i="5"/>
  <c r="E377" i="5"/>
  <c r="H153" i="5"/>
  <c r="F153" i="5"/>
  <c r="E153" i="5"/>
  <c r="H183" i="5"/>
  <c r="F183" i="5"/>
  <c r="E183" i="5"/>
  <c r="H126" i="5"/>
  <c r="F126" i="5"/>
  <c r="E126" i="5"/>
  <c r="H337" i="5"/>
  <c r="F337" i="5"/>
  <c r="E337" i="5"/>
  <c r="H100" i="5"/>
  <c r="F100" i="5"/>
  <c r="E100" i="5"/>
  <c r="H2742" i="5"/>
  <c r="F2742" i="5"/>
  <c r="E2742" i="5"/>
  <c r="H2737" i="5"/>
  <c r="F2737" i="5"/>
  <c r="E2737" i="5"/>
  <c r="H452" i="5"/>
  <c r="F452" i="5"/>
  <c r="E452" i="5"/>
  <c r="H180" i="5"/>
  <c r="F180" i="5"/>
  <c r="E180" i="5"/>
  <c r="H2921" i="5"/>
  <c r="F2921" i="5"/>
  <c r="E2921" i="5"/>
  <c r="H96" i="5"/>
  <c r="F96" i="5"/>
  <c r="E96" i="5"/>
  <c r="H128" i="5"/>
  <c r="F128" i="5"/>
  <c r="E128" i="5"/>
  <c r="H127" i="5"/>
  <c r="F127" i="5"/>
  <c r="E127" i="5"/>
  <c r="H2965" i="5"/>
  <c r="F2965" i="5"/>
  <c r="E2965" i="5"/>
  <c r="H169" i="5"/>
  <c r="F169" i="5"/>
  <c r="E169" i="5"/>
  <c r="H2994" i="5"/>
  <c r="F2994" i="5"/>
  <c r="E2994" i="5"/>
  <c r="H246" i="5"/>
  <c r="F246" i="5"/>
  <c r="E246" i="5"/>
  <c r="H3013" i="5"/>
  <c r="F3013" i="5"/>
  <c r="E3013" i="5"/>
  <c r="H150" i="5"/>
  <c r="F150" i="5"/>
  <c r="E150" i="5"/>
  <c r="H2969" i="5"/>
  <c r="F2969" i="5"/>
  <c r="E2969" i="5"/>
  <c r="H149" i="5"/>
  <c r="F149" i="5"/>
  <c r="E149" i="5"/>
  <c r="H401" i="5"/>
  <c r="F401" i="5"/>
  <c r="E401" i="5"/>
  <c r="H2990" i="5"/>
  <c r="F2990" i="5"/>
  <c r="E2990" i="5"/>
  <c r="H145" i="5"/>
  <c r="F145" i="5"/>
  <c r="E145" i="5"/>
  <c r="H105" i="5"/>
  <c r="F105" i="5"/>
  <c r="E105" i="5"/>
  <c r="H519" i="5"/>
  <c r="F519" i="5"/>
  <c r="E519" i="5"/>
  <c r="H458" i="5"/>
  <c r="F458" i="5"/>
  <c r="E458" i="5"/>
  <c r="H54" i="5"/>
  <c r="F54" i="5"/>
  <c r="E54" i="5"/>
  <c r="H2759" i="5"/>
  <c r="F2759" i="5"/>
  <c r="E2759" i="5"/>
  <c r="H2956" i="5"/>
  <c r="F2956" i="5"/>
  <c r="E2956" i="5"/>
  <c r="H125" i="5"/>
  <c r="F125" i="5"/>
  <c r="E125" i="5"/>
  <c r="H233" i="5"/>
  <c r="F233" i="5"/>
  <c r="E233" i="5"/>
  <c r="H28" i="5"/>
  <c r="F28" i="5"/>
  <c r="E28" i="5"/>
  <c r="H2829" i="5"/>
  <c r="F2829" i="5"/>
  <c r="E2829" i="5"/>
  <c r="H347" i="5"/>
  <c r="F347" i="5"/>
  <c r="E347" i="5"/>
  <c r="H387" i="5"/>
  <c r="F387" i="5"/>
  <c r="E387" i="5"/>
  <c r="H148" i="5"/>
  <c r="F148" i="5"/>
  <c r="E148" i="5"/>
  <c r="H80" i="5"/>
  <c r="F80" i="5"/>
  <c r="E80" i="5"/>
  <c r="H116" i="5"/>
  <c r="F116" i="5"/>
  <c r="E116" i="5"/>
  <c r="H336" i="5"/>
  <c r="F336" i="5"/>
  <c r="E336" i="5"/>
  <c r="H424" i="5"/>
  <c r="F424" i="5"/>
  <c r="E424" i="5"/>
  <c r="H403" i="5"/>
  <c r="F403" i="5"/>
  <c r="E403" i="5"/>
  <c r="H309" i="5"/>
  <c r="F309" i="5"/>
  <c r="E309" i="5"/>
  <c r="H67" i="5"/>
  <c r="F67" i="5"/>
  <c r="E67" i="5"/>
  <c r="H508" i="5"/>
  <c r="F508" i="5"/>
  <c r="E508" i="5"/>
  <c r="H340" i="5"/>
  <c r="F340" i="5"/>
  <c r="E340" i="5"/>
  <c r="H2848" i="5"/>
  <c r="F2848" i="5"/>
  <c r="E2848" i="5"/>
  <c r="H466" i="5"/>
  <c r="F466" i="5"/>
  <c r="E466" i="5"/>
  <c r="H2758" i="5"/>
  <c r="F2758" i="5"/>
  <c r="E2758" i="5"/>
  <c r="H540" i="5"/>
  <c r="F540" i="5"/>
  <c r="E540" i="5"/>
  <c r="H438" i="5"/>
  <c r="F438" i="5"/>
  <c r="E438" i="5"/>
  <c r="H409" i="5"/>
  <c r="F409" i="5"/>
  <c r="E409" i="5"/>
  <c r="H404" i="5"/>
  <c r="F404" i="5"/>
  <c r="E404" i="5"/>
  <c r="H369" i="5"/>
  <c r="F369" i="5"/>
  <c r="E369" i="5"/>
  <c r="H436" i="5"/>
  <c r="F436" i="5"/>
  <c r="E436" i="5"/>
  <c r="H2933" i="5"/>
  <c r="F2933" i="5"/>
  <c r="E2933" i="5"/>
  <c r="H507" i="5"/>
  <c r="F507" i="5"/>
  <c r="E507" i="5"/>
  <c r="H353" i="5"/>
  <c r="F353" i="5"/>
  <c r="E353" i="5"/>
  <c r="H400" i="5"/>
  <c r="F400" i="5"/>
  <c r="E400" i="5"/>
  <c r="H471" i="5"/>
  <c r="F471" i="5"/>
  <c r="E471" i="5"/>
  <c r="H522" i="5"/>
  <c r="F522" i="5"/>
  <c r="E522" i="5"/>
  <c r="H429" i="5"/>
  <c r="F429" i="5"/>
  <c r="E429" i="5"/>
  <c r="H381" i="5"/>
  <c r="F381" i="5"/>
  <c r="E381" i="5"/>
  <c r="H163" i="5"/>
  <c r="F163" i="5"/>
  <c r="E163" i="5"/>
  <c r="H2930" i="5"/>
  <c r="F2930" i="5"/>
  <c r="E2930" i="5"/>
  <c r="H199" i="5"/>
  <c r="F199" i="5"/>
  <c r="E199" i="5"/>
  <c r="H412" i="5"/>
  <c r="F412" i="5"/>
  <c r="E412" i="5"/>
  <c r="H448" i="5"/>
  <c r="F448" i="5"/>
  <c r="E448" i="5"/>
  <c r="H343" i="5"/>
  <c r="F343" i="5"/>
  <c r="E343" i="5"/>
  <c r="H435" i="5"/>
  <c r="F435" i="5"/>
  <c r="E435" i="5"/>
  <c r="H219" i="5"/>
  <c r="F219" i="5"/>
  <c r="E219" i="5"/>
  <c r="H140" i="5"/>
  <c r="F140" i="5"/>
  <c r="E140" i="5"/>
  <c r="H14" i="5"/>
  <c r="F14" i="5"/>
  <c r="E14" i="5"/>
  <c r="H287" i="5"/>
  <c r="F287" i="5"/>
  <c r="E287" i="5"/>
  <c r="H292" i="5"/>
  <c r="F292" i="5"/>
  <c r="E292" i="5"/>
  <c r="H3008" i="5"/>
  <c r="F3008" i="5"/>
  <c r="E3008" i="5"/>
  <c r="H124" i="5"/>
  <c r="F124" i="5"/>
  <c r="E124" i="5"/>
  <c r="H34" i="5"/>
  <c r="F34" i="5"/>
  <c r="E34" i="5"/>
  <c r="H2828" i="5"/>
  <c r="F2828" i="5"/>
  <c r="E2828" i="5"/>
  <c r="H264" i="5"/>
  <c r="F264" i="5"/>
  <c r="E264" i="5"/>
  <c r="H2889" i="5"/>
  <c r="F2889" i="5"/>
  <c r="E2889" i="5"/>
  <c r="H356" i="5"/>
  <c r="F356" i="5"/>
  <c r="E356" i="5"/>
  <c r="H2840" i="5"/>
  <c r="F2840" i="5"/>
  <c r="E2840" i="5"/>
  <c r="H218" i="5"/>
  <c r="F218" i="5"/>
  <c r="E218" i="5"/>
  <c r="H442" i="5"/>
  <c r="F442" i="5"/>
  <c r="E442" i="5"/>
  <c r="H468" i="5"/>
  <c r="F468" i="5"/>
  <c r="E468" i="5"/>
  <c r="H2772" i="5"/>
  <c r="F2772" i="5"/>
  <c r="E2772" i="5"/>
  <c r="H189" i="5"/>
  <c r="F189" i="5"/>
  <c r="E189" i="5"/>
  <c r="H257" i="5"/>
  <c r="F257" i="5"/>
  <c r="E257" i="5"/>
  <c r="H2732" i="5"/>
  <c r="F2732" i="5"/>
  <c r="E2732" i="5"/>
  <c r="H2919" i="5"/>
  <c r="F2919" i="5"/>
  <c r="E2919" i="5"/>
  <c r="H526" i="5"/>
  <c r="F526" i="5"/>
  <c r="E526" i="5"/>
  <c r="H434" i="5"/>
  <c r="F434" i="5"/>
  <c r="E434" i="5"/>
  <c r="H2906" i="5"/>
  <c r="F2906" i="5"/>
  <c r="E2906" i="5"/>
  <c r="H286" i="5"/>
  <c r="F286" i="5"/>
  <c r="E286" i="5"/>
  <c r="H188" i="5"/>
  <c r="F188" i="5"/>
  <c r="E188" i="5"/>
  <c r="H152" i="5"/>
  <c r="F152" i="5"/>
  <c r="E152" i="5"/>
  <c r="H104" i="5"/>
  <c r="F104" i="5"/>
  <c r="E104" i="5"/>
  <c r="H118" i="5"/>
  <c r="F118" i="5"/>
  <c r="E118" i="5"/>
  <c r="H2871" i="5"/>
  <c r="F2871" i="5"/>
  <c r="E2871" i="5"/>
  <c r="H2982" i="5"/>
  <c r="F2982" i="5"/>
  <c r="E2982" i="5"/>
  <c r="H279" i="5"/>
  <c r="F279" i="5"/>
  <c r="E279" i="5"/>
  <c r="H123" i="5"/>
  <c r="F123" i="5"/>
  <c r="E123" i="5"/>
  <c r="H2864" i="5"/>
  <c r="F2864" i="5"/>
  <c r="E2864" i="5"/>
  <c r="H467" i="5"/>
  <c r="F467" i="5"/>
  <c r="E467" i="5"/>
  <c r="H122" i="5"/>
  <c r="F122" i="5"/>
  <c r="E122" i="5"/>
  <c r="H2888" i="5"/>
  <c r="F2888" i="5"/>
  <c r="E2888" i="5"/>
  <c r="H121" i="5"/>
  <c r="F121" i="5"/>
  <c r="E121" i="5"/>
  <c r="H2932" i="5"/>
  <c r="F2932" i="5"/>
  <c r="E2932" i="5"/>
  <c r="H74" i="5"/>
  <c r="F74" i="5"/>
  <c r="E74" i="5"/>
  <c r="H2976" i="5"/>
  <c r="F2976" i="5"/>
  <c r="E2976" i="5"/>
  <c r="H62" i="5"/>
  <c r="F62" i="5"/>
  <c r="E62" i="5"/>
  <c r="H2877" i="5"/>
  <c r="F2877" i="5"/>
  <c r="E2877" i="5"/>
  <c r="H295" i="5"/>
  <c r="F295" i="5"/>
  <c r="E295" i="5"/>
  <c r="H2827" i="5"/>
  <c r="F2827" i="5"/>
  <c r="E2827" i="5"/>
  <c r="H3012" i="5"/>
  <c r="F3012" i="5"/>
  <c r="E3012" i="5"/>
  <c r="H484" i="5"/>
  <c r="F484" i="5"/>
  <c r="E484" i="5"/>
  <c r="H86" i="5"/>
  <c r="F86" i="5"/>
  <c r="E86" i="5"/>
  <c r="H2859" i="5"/>
  <c r="F2859" i="5"/>
  <c r="E2859" i="5"/>
  <c r="H216" i="5"/>
  <c r="F216" i="5"/>
  <c r="E216" i="5"/>
  <c r="H2908" i="5"/>
  <c r="F2908" i="5"/>
  <c r="E2908" i="5"/>
  <c r="H2890" i="5"/>
  <c r="F2890" i="5"/>
  <c r="E2890" i="5"/>
  <c r="H478" i="5"/>
  <c r="F478" i="5"/>
  <c r="E478" i="5"/>
  <c r="H52" i="5"/>
  <c r="F52" i="5"/>
  <c r="E52" i="5"/>
  <c r="H250" i="5"/>
  <c r="F250" i="5"/>
  <c r="E250" i="5"/>
  <c r="H2857" i="5"/>
  <c r="F2857" i="5"/>
  <c r="E2857" i="5"/>
  <c r="H77" i="5"/>
  <c r="F77" i="5"/>
  <c r="E77" i="5"/>
  <c r="H506" i="5"/>
  <c r="F506" i="5"/>
  <c r="E506" i="5"/>
  <c r="H285" i="5"/>
  <c r="F285" i="5"/>
  <c r="E285" i="5"/>
  <c r="H2735" i="5"/>
  <c r="F2735" i="5"/>
  <c r="E2735" i="5"/>
  <c r="H213" i="5"/>
  <c r="F213" i="5"/>
  <c r="E213" i="5"/>
  <c r="H345" i="5"/>
  <c r="F345" i="5"/>
  <c r="E345" i="5"/>
  <c r="H273" i="5"/>
  <c r="F273" i="5"/>
  <c r="E273" i="5"/>
  <c r="H2738" i="5"/>
  <c r="F2738" i="5"/>
  <c r="E2738" i="5"/>
  <c r="H2834" i="5"/>
  <c r="F2834" i="5"/>
  <c r="E2834" i="5"/>
  <c r="H2961" i="5"/>
  <c r="F2961" i="5"/>
  <c r="E2961" i="5"/>
  <c r="H290" i="5"/>
  <c r="F290" i="5"/>
  <c r="E290" i="5"/>
  <c r="H166" i="5"/>
  <c r="F166" i="5"/>
  <c r="E166" i="5"/>
  <c r="H537" i="5"/>
  <c r="F537" i="5"/>
  <c r="E537" i="5"/>
  <c r="H244" i="5"/>
  <c r="F244" i="5"/>
  <c r="E244" i="5"/>
  <c r="H40" i="5"/>
  <c r="F40" i="5"/>
  <c r="E40" i="5"/>
  <c r="H2818" i="5"/>
  <c r="F2818" i="5"/>
  <c r="E2818" i="5"/>
  <c r="H191" i="5"/>
  <c r="F191" i="5"/>
  <c r="E191" i="5"/>
  <c r="H111" i="5"/>
  <c r="F111" i="5"/>
  <c r="E111" i="5"/>
  <c r="H488" i="5"/>
  <c r="F488" i="5"/>
  <c r="E488" i="5"/>
  <c r="H165" i="5"/>
  <c r="F165" i="5"/>
  <c r="E165" i="5"/>
  <c r="H281" i="5"/>
  <c r="F281" i="5"/>
  <c r="E281" i="5"/>
  <c r="H211" i="5"/>
  <c r="F211" i="5"/>
  <c r="E211" i="5"/>
  <c r="H91" i="5"/>
  <c r="F91" i="5"/>
  <c r="E91" i="5"/>
  <c r="H259" i="5"/>
  <c r="F259" i="5"/>
  <c r="E259" i="5"/>
  <c r="H322" i="5"/>
  <c r="F322" i="5"/>
  <c r="E322" i="5"/>
  <c r="H2804" i="5"/>
  <c r="F2804" i="5"/>
  <c r="E2804" i="5"/>
  <c r="H277" i="5"/>
  <c r="F277" i="5"/>
  <c r="E277" i="5"/>
  <c r="H187" i="5"/>
  <c r="F187" i="5"/>
  <c r="E187" i="5"/>
  <c r="H88" i="5"/>
  <c r="F88" i="5"/>
  <c r="E88" i="5"/>
  <c r="H215" i="5"/>
  <c r="F215" i="5"/>
  <c r="E215" i="5"/>
  <c r="H2856" i="5"/>
  <c r="F2856" i="5"/>
  <c r="E2856" i="5"/>
  <c r="H87" i="5"/>
  <c r="F87" i="5"/>
  <c r="E87" i="5"/>
  <c r="H129" i="5"/>
  <c r="F129" i="5"/>
  <c r="E129" i="5"/>
  <c r="H2999" i="5"/>
  <c r="F2999" i="5"/>
  <c r="E2999" i="5"/>
  <c r="H350" i="5"/>
  <c r="F350" i="5"/>
  <c r="E350" i="5"/>
  <c r="H114" i="5"/>
  <c r="F114" i="5"/>
  <c r="E114" i="5"/>
  <c r="H3004" i="5"/>
  <c r="F3004" i="5"/>
  <c r="E3004" i="5"/>
  <c r="H243" i="5"/>
  <c r="F243" i="5"/>
  <c r="E243" i="5"/>
  <c r="H291" i="5"/>
  <c r="F291" i="5"/>
  <c r="E291" i="5"/>
  <c r="H2941" i="5"/>
  <c r="F2941" i="5"/>
  <c r="E2941" i="5"/>
  <c r="H160" i="5"/>
  <c r="F160" i="5"/>
  <c r="E160" i="5"/>
  <c r="H182" i="5"/>
  <c r="F182" i="5"/>
  <c r="E182" i="5"/>
  <c r="H271" i="5"/>
  <c r="F271" i="5"/>
  <c r="E271" i="5"/>
  <c r="H349" i="5"/>
  <c r="F349" i="5"/>
  <c r="E349" i="5"/>
  <c r="H318" i="5"/>
  <c r="F318" i="5"/>
  <c r="E318" i="5"/>
  <c r="H51" i="5"/>
  <c r="F51" i="5"/>
  <c r="E51" i="5"/>
  <c r="H212" i="5"/>
  <c r="F212" i="5"/>
  <c r="E212" i="5"/>
  <c r="H2887" i="5"/>
  <c r="F2887" i="5"/>
  <c r="E2887" i="5"/>
  <c r="H2940" i="5"/>
  <c r="F2940" i="5"/>
  <c r="E2940" i="5"/>
  <c r="H2923" i="5"/>
  <c r="F2923" i="5"/>
  <c r="E2923" i="5"/>
  <c r="H500" i="5"/>
  <c r="F500" i="5"/>
  <c r="E500" i="5"/>
  <c r="H190" i="5"/>
  <c r="F190" i="5"/>
  <c r="E190" i="5"/>
  <c r="H2751" i="5"/>
  <c r="F2751" i="5"/>
  <c r="E2751" i="5"/>
  <c r="H2920" i="5"/>
  <c r="F2920" i="5"/>
  <c r="E2920" i="5"/>
  <c r="H510" i="5"/>
  <c r="F510" i="5"/>
  <c r="E510" i="5"/>
  <c r="H2899" i="5"/>
  <c r="F2899" i="5"/>
  <c r="E2899" i="5"/>
  <c r="H382" i="5"/>
  <c r="F382" i="5"/>
  <c r="E382" i="5"/>
  <c r="H497" i="5"/>
  <c r="F497" i="5"/>
  <c r="E497" i="5"/>
  <c r="H98" i="5"/>
  <c r="F98" i="5"/>
  <c r="E98" i="5"/>
  <c r="H2763" i="5"/>
  <c r="F2763" i="5"/>
  <c r="E2763" i="5"/>
  <c r="H35" i="5"/>
  <c r="F35" i="5"/>
  <c r="E35" i="5"/>
  <c r="H359" i="5"/>
  <c r="F359" i="5"/>
  <c r="E359" i="5"/>
  <c r="H174" i="5"/>
  <c r="F174" i="5"/>
  <c r="E174" i="5"/>
  <c r="H204" i="5"/>
  <c r="F204" i="5"/>
  <c r="E204" i="5"/>
  <c r="H203" i="5"/>
  <c r="F203" i="5"/>
  <c r="E203" i="5"/>
  <c r="H2898" i="5"/>
  <c r="F2898" i="5"/>
  <c r="E2898" i="5"/>
  <c r="H234" i="5"/>
  <c r="F234" i="5"/>
  <c r="E234" i="5"/>
  <c r="H19" i="5"/>
  <c r="F19" i="5"/>
  <c r="E19" i="5"/>
  <c r="H332" i="5"/>
  <c r="F332" i="5"/>
  <c r="E332" i="5"/>
  <c r="H2980" i="5"/>
  <c r="F2980" i="5"/>
  <c r="E2980" i="5"/>
  <c r="H410" i="5"/>
  <c r="F410" i="5"/>
  <c r="E410" i="5"/>
  <c r="H469" i="5"/>
  <c r="F469" i="5"/>
  <c r="E469" i="5"/>
  <c r="H3014" i="5"/>
  <c r="F3014" i="5"/>
  <c r="E3014" i="5"/>
  <c r="H2734" i="5"/>
  <c r="F2734" i="5"/>
  <c r="E2734" i="5"/>
  <c r="H2855" i="5"/>
  <c r="F2855" i="5"/>
  <c r="E2855" i="5"/>
  <c r="H2807" i="5"/>
  <c r="F2807" i="5"/>
  <c r="E2807" i="5"/>
  <c r="H358" i="5"/>
  <c r="F358" i="5"/>
  <c r="E358" i="5"/>
  <c r="H2814" i="5"/>
  <c r="F2814" i="5"/>
  <c r="E2814" i="5"/>
  <c r="H459" i="5"/>
  <c r="F459" i="5"/>
  <c r="E459" i="5"/>
  <c r="H289" i="5"/>
  <c r="F289" i="5"/>
  <c r="E289" i="5"/>
  <c r="H472" i="5"/>
  <c r="F472" i="5"/>
  <c r="E472" i="5"/>
  <c r="H2809" i="5"/>
  <c r="F2809" i="5"/>
  <c r="E2809" i="5"/>
  <c r="H2878" i="5"/>
  <c r="F2878" i="5"/>
  <c r="E2878" i="5"/>
  <c r="H2966" i="5"/>
  <c r="F2966" i="5"/>
  <c r="E2966" i="5"/>
  <c r="H2977" i="5"/>
  <c r="F2977" i="5"/>
  <c r="E2977" i="5"/>
  <c r="H220" i="5"/>
  <c r="F220" i="5"/>
  <c r="E220" i="5"/>
  <c r="H85" i="5"/>
  <c r="F85" i="5"/>
  <c r="E85" i="5"/>
  <c r="H245" i="5"/>
  <c r="F245" i="5"/>
  <c r="E245" i="5"/>
  <c r="H2934" i="5"/>
  <c r="F2934" i="5"/>
  <c r="E2934" i="5"/>
  <c r="H2917" i="5"/>
  <c r="F2917" i="5"/>
  <c r="E2917" i="5"/>
  <c r="H531" i="5"/>
  <c r="F531" i="5"/>
  <c r="E531" i="5"/>
  <c r="H2916" i="5"/>
  <c r="F2916" i="5"/>
  <c r="E2916" i="5"/>
  <c r="H185" i="5"/>
  <c r="F185" i="5"/>
  <c r="E185" i="5"/>
  <c r="H2750" i="5"/>
  <c r="F2750" i="5"/>
  <c r="E2750" i="5"/>
  <c r="H2727" i="5"/>
  <c r="F2727" i="5"/>
  <c r="E2727" i="5"/>
  <c r="H372" i="5"/>
  <c r="F372" i="5"/>
  <c r="E372" i="5"/>
  <c r="H2992" i="5"/>
  <c r="F2992" i="5"/>
  <c r="E2992" i="5"/>
  <c r="H11" i="5"/>
  <c r="F11" i="5"/>
  <c r="E11" i="5"/>
  <c r="H93" i="5"/>
  <c r="F93" i="5"/>
  <c r="E93" i="5"/>
  <c r="H3007" i="5"/>
  <c r="F3007" i="5"/>
  <c r="E3007" i="5"/>
  <c r="H38" i="5"/>
  <c r="F38" i="5"/>
  <c r="E38" i="5"/>
  <c r="H232" i="5"/>
  <c r="F232" i="5"/>
  <c r="E232" i="5"/>
  <c r="H41" i="5"/>
  <c r="F41" i="5"/>
  <c r="E41" i="5"/>
  <c r="H2926" i="5"/>
  <c r="F2926" i="5"/>
  <c r="E2926" i="5"/>
  <c r="H272" i="5"/>
  <c r="F272" i="5"/>
  <c r="E272" i="5"/>
  <c r="H5" i="5"/>
  <c r="F5" i="5"/>
  <c r="E5" i="5"/>
  <c r="H2907" i="5"/>
  <c r="F2907" i="5"/>
  <c r="E2907" i="5"/>
  <c r="H135" i="5"/>
  <c r="F135" i="5"/>
  <c r="E135" i="5"/>
  <c r="H120" i="5"/>
  <c r="F120" i="5"/>
  <c r="E120" i="5"/>
  <c r="H83" i="5"/>
  <c r="F83" i="5"/>
  <c r="E83" i="5"/>
  <c r="H2998" i="5"/>
  <c r="F2998" i="5"/>
  <c r="E2998" i="5"/>
  <c r="H142" i="5"/>
  <c r="F142" i="5"/>
  <c r="E142" i="5"/>
  <c r="H306" i="5"/>
  <c r="F306" i="5"/>
  <c r="E306" i="5"/>
  <c r="H3" i="5"/>
  <c r="F3" i="5"/>
  <c r="E3" i="5"/>
  <c r="H2882" i="5"/>
  <c r="F2882" i="5"/>
  <c r="E2882" i="5"/>
  <c r="H2975" i="5"/>
  <c r="F2975" i="5"/>
  <c r="E2975" i="5"/>
  <c r="H48" i="5"/>
  <c r="F48" i="5"/>
  <c r="E48" i="5"/>
  <c r="H334" i="5"/>
  <c r="F334" i="5"/>
  <c r="E334" i="5"/>
  <c r="H134" i="5"/>
  <c r="F134" i="5"/>
  <c r="E134" i="5"/>
  <c r="H18" i="5"/>
  <c r="F18" i="5"/>
  <c r="E18" i="5"/>
  <c r="H71" i="5"/>
  <c r="F71" i="5"/>
  <c r="E71" i="5"/>
  <c r="H252" i="5"/>
  <c r="F252" i="5"/>
  <c r="E252" i="5"/>
  <c r="H37" i="5"/>
  <c r="F37" i="5"/>
  <c r="E37" i="5"/>
  <c r="H487" i="5"/>
  <c r="F487" i="5"/>
  <c r="E487" i="5"/>
  <c r="H2854" i="5"/>
  <c r="F2854" i="5"/>
  <c r="E2854" i="5"/>
  <c r="H2875" i="5"/>
  <c r="F2875" i="5"/>
  <c r="E2875" i="5"/>
  <c r="H82" i="5"/>
  <c r="F82" i="5"/>
  <c r="E82" i="5"/>
  <c r="H3006" i="5"/>
  <c r="F3006" i="5"/>
  <c r="E3006" i="5"/>
  <c r="H133" i="5"/>
  <c r="F133" i="5"/>
  <c r="E133" i="5"/>
  <c r="H81" i="5"/>
  <c r="F81" i="5"/>
  <c r="E81" i="5"/>
  <c r="H2946" i="5"/>
  <c r="F2946" i="5"/>
  <c r="E2946" i="5"/>
  <c r="H313" i="5"/>
  <c r="F313" i="5"/>
  <c r="E313" i="5"/>
  <c r="H249" i="5"/>
  <c r="F249" i="5"/>
  <c r="E249" i="5"/>
  <c r="H2978" i="5"/>
  <c r="F2978" i="5"/>
  <c r="E2978" i="5"/>
  <c r="H3002" i="5"/>
  <c r="F3002" i="5"/>
  <c r="E3002" i="5"/>
  <c r="H248" i="5"/>
  <c r="F248" i="5"/>
  <c r="E248" i="5"/>
  <c r="H303" i="5"/>
  <c r="F303" i="5"/>
  <c r="E303" i="5"/>
  <c r="H2892" i="5"/>
  <c r="F2892" i="5"/>
  <c r="E2892" i="5"/>
  <c r="H30" i="5"/>
  <c r="F30" i="5"/>
  <c r="E30" i="5"/>
  <c r="H266" i="5"/>
  <c r="F266" i="5"/>
  <c r="E266" i="5"/>
  <c r="H338" i="5"/>
  <c r="F338" i="5"/>
  <c r="E338" i="5"/>
  <c r="H373" i="5"/>
  <c r="F373" i="5"/>
  <c r="E373" i="5"/>
  <c r="H240" i="5"/>
  <c r="F240" i="5"/>
  <c r="E240" i="5"/>
  <c r="H341" i="5"/>
  <c r="F341" i="5"/>
  <c r="E341" i="5"/>
  <c r="H61" i="5"/>
  <c r="F61" i="5"/>
  <c r="E61" i="5"/>
  <c r="H270" i="5"/>
  <c r="F270" i="5"/>
  <c r="E270" i="5"/>
  <c r="H363" i="5"/>
  <c r="F363" i="5"/>
  <c r="E363" i="5"/>
  <c r="H227" i="5"/>
  <c r="F227" i="5"/>
  <c r="E227" i="5"/>
  <c r="H405" i="5"/>
  <c r="F405" i="5"/>
  <c r="E405" i="5"/>
  <c r="H65" i="5"/>
  <c r="F65" i="5"/>
  <c r="E65" i="5"/>
  <c r="H2935" i="5"/>
  <c r="F2935" i="5"/>
  <c r="E2935" i="5"/>
  <c r="H2872" i="5"/>
  <c r="F2872" i="5"/>
  <c r="E2872" i="5"/>
  <c r="H2974" i="5"/>
  <c r="F2974" i="5"/>
  <c r="E2974" i="5"/>
  <c r="H379" i="5"/>
  <c r="F379" i="5"/>
  <c r="E379" i="5"/>
  <c r="H117" i="5"/>
  <c r="F117" i="5"/>
  <c r="E117" i="5"/>
  <c r="H2997" i="5"/>
  <c r="F2997" i="5"/>
  <c r="E2997" i="5"/>
  <c r="H2730" i="5"/>
  <c r="F2730" i="5"/>
  <c r="E2730" i="5"/>
  <c r="H414" i="5"/>
  <c r="F414" i="5"/>
  <c r="E414" i="5"/>
  <c r="H2938" i="5"/>
  <c r="F2938" i="5"/>
  <c r="E2938" i="5"/>
  <c r="H297" i="5"/>
  <c r="F297" i="5"/>
  <c r="E297" i="5"/>
  <c r="H443" i="5"/>
  <c r="F443" i="5"/>
  <c r="E443" i="5"/>
  <c r="H288" i="5"/>
  <c r="F288" i="5"/>
  <c r="E288" i="5"/>
  <c r="H2953" i="5"/>
  <c r="F2953" i="5"/>
  <c r="E2953" i="5"/>
  <c r="H176" i="5"/>
  <c r="F176" i="5"/>
  <c r="E176" i="5"/>
  <c r="H326" i="5"/>
  <c r="F326" i="5"/>
  <c r="E326" i="5"/>
  <c r="H307" i="5"/>
  <c r="F307" i="5"/>
  <c r="E307" i="5"/>
  <c r="H463" i="5"/>
  <c r="F463" i="5"/>
  <c r="E463" i="5"/>
  <c r="H479" i="5"/>
  <c r="F479" i="5"/>
  <c r="E479" i="5"/>
  <c r="H70" i="5"/>
  <c r="F70" i="5"/>
  <c r="E70" i="5"/>
  <c r="H2983" i="5"/>
  <c r="F2983" i="5"/>
  <c r="E2983" i="5"/>
  <c r="H428" i="5"/>
  <c r="F428" i="5"/>
  <c r="E428" i="5"/>
  <c r="H208" i="5"/>
  <c r="F208" i="5"/>
  <c r="E208" i="5"/>
  <c r="H173" i="5"/>
  <c r="F173" i="5"/>
  <c r="E173" i="5"/>
  <c r="H202" i="5"/>
  <c r="F202" i="5"/>
  <c r="E202" i="5"/>
  <c r="H47" i="5"/>
  <c r="F47" i="5"/>
  <c r="E47" i="5"/>
  <c r="H161" i="5"/>
  <c r="F161" i="5"/>
  <c r="E161" i="5"/>
  <c r="H2944" i="5"/>
  <c r="F2944" i="5"/>
  <c r="E2944" i="5"/>
  <c r="H172" i="5"/>
  <c r="F172" i="5"/>
  <c r="E172" i="5"/>
  <c r="H254" i="5"/>
  <c r="F254" i="5"/>
  <c r="E254" i="5"/>
  <c r="H132" i="5"/>
  <c r="F132" i="5"/>
  <c r="E132" i="5"/>
  <c r="H490" i="5"/>
  <c r="F490" i="5"/>
  <c r="E490" i="5"/>
  <c r="H524" i="5"/>
  <c r="F524" i="5"/>
  <c r="E524" i="5"/>
  <c r="H186" i="5"/>
  <c r="F186" i="5"/>
  <c r="E186" i="5"/>
  <c r="H60" i="5"/>
  <c r="F60" i="5"/>
  <c r="E60" i="5"/>
  <c r="H177" i="5"/>
  <c r="F177" i="5"/>
  <c r="E177" i="5"/>
  <c r="H2987" i="5"/>
  <c r="F2987" i="5"/>
  <c r="E2987" i="5"/>
  <c r="H521" i="5"/>
  <c r="F521" i="5"/>
  <c r="E521" i="5"/>
  <c r="H57" i="5"/>
  <c r="F57" i="5"/>
  <c r="E57" i="5"/>
  <c r="H156" i="5"/>
  <c r="F156" i="5"/>
  <c r="E156" i="5"/>
  <c r="H95" i="5"/>
  <c r="F95" i="5"/>
  <c r="E95" i="5"/>
  <c r="H275" i="5"/>
  <c r="F275" i="5"/>
  <c r="E275" i="5"/>
  <c r="H197" i="5"/>
  <c r="F197" i="5"/>
  <c r="E197" i="5"/>
  <c r="H366" i="5"/>
  <c r="F366" i="5"/>
  <c r="E366" i="5"/>
  <c r="H457" i="5"/>
  <c r="F457" i="5"/>
  <c r="E457" i="5"/>
  <c r="H267" i="5"/>
  <c r="F267" i="5"/>
  <c r="E267" i="5"/>
  <c r="H316" i="5"/>
  <c r="F316" i="5"/>
  <c r="E316" i="5"/>
  <c r="H527" i="5"/>
  <c r="F527" i="5"/>
  <c r="E527" i="5"/>
  <c r="H525" i="5"/>
  <c r="F525" i="5"/>
  <c r="E525" i="5"/>
  <c r="H432" i="5"/>
  <c r="F432" i="5"/>
  <c r="E432" i="5"/>
  <c r="H370" i="5"/>
  <c r="F370" i="5"/>
  <c r="E370" i="5"/>
  <c r="H179" i="5"/>
  <c r="F179" i="5"/>
  <c r="E179" i="5"/>
  <c r="H333" i="5"/>
  <c r="F333" i="5"/>
  <c r="E333" i="5"/>
  <c r="H2960" i="5"/>
  <c r="F2960" i="5"/>
  <c r="E2960" i="5"/>
  <c r="H2847" i="5"/>
  <c r="F2847" i="5"/>
  <c r="E2847" i="5"/>
  <c r="H477" i="5"/>
  <c r="F477" i="5"/>
  <c r="E477" i="5"/>
  <c r="H2862" i="5"/>
  <c r="F2862" i="5"/>
  <c r="E2862" i="5"/>
  <c r="H520" i="5"/>
  <c r="F520" i="5"/>
  <c r="E520" i="5"/>
  <c r="H75" i="5"/>
  <c r="F75" i="5"/>
  <c r="E75" i="5"/>
  <c r="H29" i="5"/>
  <c r="F29" i="5"/>
  <c r="E29" i="5"/>
  <c r="H498" i="5"/>
  <c r="F498" i="5"/>
  <c r="E498" i="5"/>
  <c r="H394" i="5"/>
  <c r="F394" i="5"/>
  <c r="E394" i="5"/>
  <c r="H456" i="5"/>
  <c r="F456" i="5"/>
  <c r="E456" i="5"/>
  <c r="H325" i="5"/>
  <c r="F325" i="5"/>
  <c r="E325" i="5"/>
  <c r="H418" i="5"/>
  <c r="F418" i="5"/>
  <c r="E418" i="5"/>
  <c r="H360" i="5"/>
  <c r="F360" i="5"/>
  <c r="E360" i="5"/>
  <c r="H509" i="5"/>
  <c r="F509" i="5"/>
  <c r="E509" i="5"/>
  <c r="H69" i="5"/>
  <c r="F69" i="5"/>
  <c r="E69" i="5"/>
  <c r="H241" i="5"/>
  <c r="F241" i="5"/>
  <c r="E241" i="5"/>
  <c r="H131" i="5"/>
  <c r="F131" i="5"/>
  <c r="E131" i="5"/>
  <c r="H2989" i="5"/>
  <c r="F2989" i="5"/>
  <c r="E2989" i="5"/>
  <c r="H455" i="5"/>
  <c r="F455" i="5"/>
  <c r="E455" i="5"/>
  <c r="H454" i="5"/>
  <c r="F454" i="5"/>
  <c r="E454" i="5"/>
  <c r="H523" i="5"/>
  <c r="F523" i="5"/>
  <c r="E523" i="5"/>
  <c r="H2963" i="5"/>
  <c r="F2963" i="5"/>
  <c r="E2963" i="5"/>
  <c r="H2823" i="5"/>
  <c r="F2823" i="5"/>
  <c r="E2823" i="5"/>
  <c r="H2799" i="5"/>
  <c r="F2799" i="5"/>
  <c r="E2799" i="5"/>
  <c r="H2903" i="5"/>
  <c r="F2903" i="5"/>
  <c r="E2903" i="5"/>
  <c r="H2822" i="5"/>
  <c r="F2822" i="5"/>
  <c r="E2822" i="5"/>
  <c r="H2895" i="5"/>
  <c r="F2895" i="5"/>
  <c r="E2895" i="5"/>
  <c r="H2853" i="5"/>
  <c r="F2853" i="5"/>
  <c r="E2853" i="5"/>
  <c r="H10" i="5"/>
  <c r="F10" i="5"/>
  <c r="E10" i="5"/>
  <c r="H4" i="5"/>
  <c r="F4" i="5"/>
  <c r="E4" i="5"/>
  <c r="H27" i="5"/>
  <c r="F27" i="5"/>
  <c r="E27" i="5"/>
  <c r="H2790" i="5"/>
  <c r="F2790" i="5"/>
  <c r="E2790" i="5"/>
  <c r="H2910" i="5"/>
  <c r="F2910" i="5"/>
  <c r="E2910" i="5"/>
  <c r="H46" i="5"/>
  <c r="F46" i="5"/>
  <c r="E46" i="5"/>
  <c r="H231" i="5"/>
  <c r="F231" i="5"/>
  <c r="E231" i="5"/>
  <c r="H2962" i="5"/>
  <c r="F2962" i="5"/>
  <c r="E2962" i="5"/>
  <c r="H2740" i="5"/>
  <c r="F2740" i="5"/>
  <c r="E2740" i="5"/>
  <c r="H389" i="5"/>
  <c r="F389" i="5"/>
  <c r="E389" i="5"/>
  <c r="H2943" i="5"/>
  <c r="F2943" i="5"/>
  <c r="E2943" i="5"/>
  <c r="H2736" i="5"/>
  <c r="F2736" i="5"/>
  <c r="E2736" i="5"/>
  <c r="H399" i="5"/>
  <c r="F399" i="5"/>
  <c r="E399" i="5"/>
  <c r="H263" i="5"/>
  <c r="F263" i="5"/>
  <c r="E263" i="5"/>
  <c r="H207" i="5"/>
  <c r="F207" i="5"/>
  <c r="E207" i="5"/>
  <c r="H470" i="5"/>
  <c r="F470" i="5"/>
  <c r="E470" i="5"/>
  <c r="H2746" i="5"/>
  <c r="F2746" i="5"/>
  <c r="E2746" i="5"/>
  <c r="H3000" i="5"/>
  <c r="F3000" i="5"/>
  <c r="E3000" i="5"/>
  <c r="H26" i="5"/>
  <c r="F26" i="5"/>
  <c r="E26" i="5"/>
  <c r="H440" i="5"/>
  <c r="F440" i="5"/>
  <c r="E440" i="5"/>
  <c r="H119" i="5"/>
  <c r="F119" i="5"/>
  <c r="E119" i="5"/>
  <c r="H2833" i="5"/>
  <c r="F2833" i="5"/>
  <c r="E2833" i="5"/>
  <c r="H2789" i="5"/>
  <c r="F2789" i="5"/>
  <c r="E2789" i="5"/>
  <c r="H2986" i="5"/>
  <c r="F2986" i="5"/>
  <c r="E2986" i="5"/>
  <c r="H2762" i="5"/>
  <c r="F2762" i="5"/>
  <c r="E2762" i="5"/>
  <c r="H115" i="5"/>
  <c r="F115" i="5"/>
  <c r="E115" i="5"/>
  <c r="H59" i="5"/>
  <c r="F59" i="5"/>
  <c r="E59" i="5"/>
  <c r="H2993" i="5"/>
  <c r="F2993" i="5"/>
  <c r="E2993" i="5"/>
  <c r="H2929" i="5"/>
  <c r="F2929" i="5"/>
  <c r="E2929" i="5"/>
  <c r="H2928" i="5"/>
  <c r="F2928" i="5"/>
  <c r="E2928" i="5"/>
  <c r="H2861" i="5"/>
  <c r="F2861" i="5"/>
  <c r="E2861" i="5"/>
  <c r="H2902" i="5"/>
  <c r="F2902" i="5"/>
  <c r="E2902" i="5"/>
  <c r="H162" i="5"/>
  <c r="F162" i="5"/>
  <c r="E162" i="5"/>
  <c r="H2838" i="5"/>
  <c r="F2838" i="5"/>
  <c r="E2838" i="5"/>
  <c r="H367" i="5"/>
  <c r="F367" i="5"/>
  <c r="E367" i="5"/>
  <c r="H324" i="5"/>
  <c r="F324" i="5"/>
  <c r="E324" i="5"/>
  <c r="H9" i="5"/>
  <c r="F9" i="5"/>
  <c r="E9" i="5"/>
  <c r="H2806" i="5"/>
  <c r="F2806" i="5"/>
  <c r="E2806" i="5"/>
  <c r="H178" i="5"/>
  <c r="F178" i="5"/>
  <c r="E178" i="5"/>
  <c r="H2761" i="5"/>
  <c r="F2761" i="5"/>
  <c r="E2761" i="5"/>
  <c r="H2821" i="5"/>
  <c r="F2821" i="5"/>
  <c r="E2821" i="5"/>
  <c r="H485" i="5"/>
  <c r="F485" i="5"/>
  <c r="E485" i="5"/>
  <c r="H2846" i="5"/>
  <c r="F2846" i="5"/>
  <c r="E2846" i="5"/>
  <c r="H2831" i="5"/>
  <c r="F2831" i="5"/>
  <c r="E2831" i="5"/>
  <c r="H2754" i="5"/>
  <c r="F2754" i="5"/>
  <c r="E2754" i="5"/>
  <c r="H2788" i="5"/>
  <c r="F2788" i="5"/>
  <c r="E2788" i="5"/>
  <c r="H2760" i="5"/>
  <c r="F2760" i="5"/>
  <c r="E2760" i="5"/>
  <c r="H2770" i="5"/>
  <c r="F2770" i="5"/>
  <c r="E2770" i="5"/>
  <c r="H255" i="5"/>
  <c r="F255" i="5"/>
  <c r="E255" i="5"/>
  <c r="H2915" i="5"/>
  <c r="F2915" i="5"/>
  <c r="E2915" i="5"/>
  <c r="H2805" i="5"/>
  <c r="F2805" i="5"/>
  <c r="E2805" i="5"/>
  <c r="H15" i="5"/>
  <c r="F15" i="5"/>
  <c r="E15" i="5"/>
  <c r="H449" i="5"/>
  <c r="F449" i="5"/>
  <c r="E449" i="5"/>
  <c r="H2852" i="5"/>
  <c r="F2852" i="5"/>
  <c r="E2852" i="5"/>
  <c r="H2901" i="5"/>
  <c r="F2901" i="5"/>
  <c r="E2901" i="5"/>
  <c r="H2845" i="5"/>
  <c r="F2845" i="5"/>
  <c r="E2845" i="5"/>
  <c r="H319" i="5"/>
  <c r="F319" i="5"/>
  <c r="E319" i="5"/>
  <c r="H351" i="5"/>
  <c r="F351" i="5"/>
  <c r="E351" i="5"/>
  <c r="H433" i="5"/>
  <c r="F433" i="5"/>
  <c r="E433" i="5"/>
  <c r="H2797" i="5"/>
  <c r="F2797" i="5"/>
  <c r="E2797" i="5"/>
  <c r="H2786" i="5"/>
  <c r="F2786" i="5"/>
  <c r="E2786" i="5"/>
  <c r="H84" i="5"/>
  <c r="F84" i="5"/>
  <c r="E84" i="5"/>
  <c r="H499" i="5"/>
  <c r="F499" i="5"/>
  <c r="E499" i="5"/>
  <c r="H2817" i="5"/>
  <c r="F2817" i="5"/>
  <c r="E2817" i="5"/>
  <c r="H2769" i="5"/>
  <c r="F2769" i="5"/>
  <c r="E2769" i="5"/>
  <c r="H439" i="5"/>
  <c r="F439" i="5"/>
  <c r="E439" i="5"/>
  <c r="H112" i="5"/>
  <c r="F112" i="5"/>
  <c r="E112" i="5"/>
  <c r="H2849" i="5"/>
  <c r="F2849" i="5"/>
  <c r="E2849" i="5"/>
  <c r="H154" i="5"/>
  <c r="F154" i="5"/>
  <c r="E154" i="5"/>
  <c r="H2844" i="5"/>
  <c r="F2844" i="5"/>
  <c r="E2844" i="5"/>
  <c r="H2785" i="5"/>
  <c r="F2785" i="5"/>
  <c r="E2785" i="5"/>
  <c r="H2830" i="5"/>
  <c r="F2830" i="5"/>
  <c r="E2830" i="5"/>
  <c r="H2766" i="5"/>
  <c r="F2766" i="5"/>
  <c r="E2766" i="5"/>
  <c r="H2796" i="5"/>
  <c r="F2796" i="5"/>
  <c r="E2796" i="5"/>
  <c r="H2781" i="5"/>
  <c r="F2781" i="5"/>
  <c r="E2781" i="5"/>
  <c r="H502" i="5"/>
  <c r="F502" i="5"/>
  <c r="E502" i="5"/>
  <c r="H2748" i="5"/>
  <c r="F2748" i="5"/>
  <c r="E2748" i="5"/>
  <c r="H2765" i="5"/>
  <c r="F2765" i="5"/>
  <c r="E2765" i="5"/>
  <c r="H2803" i="5"/>
  <c r="F2803" i="5"/>
  <c r="E2803" i="5"/>
  <c r="H217" i="5"/>
  <c r="F217" i="5"/>
  <c r="E217" i="5"/>
  <c r="H491" i="5"/>
  <c r="F491" i="5"/>
  <c r="E491" i="5"/>
  <c r="H201" i="5"/>
  <c r="F201" i="5"/>
  <c r="E201" i="5"/>
  <c r="H2764" i="5"/>
  <c r="F2764" i="5"/>
  <c r="E2764" i="5"/>
  <c r="H58" i="5"/>
  <c r="F58" i="5"/>
  <c r="E58" i="5"/>
  <c r="H2936" i="5"/>
  <c r="F2936" i="5"/>
  <c r="E2936" i="5"/>
  <c r="H221" i="5"/>
  <c r="F221" i="5"/>
  <c r="E221" i="5"/>
  <c r="H137" i="5"/>
  <c r="F137" i="5"/>
  <c r="E137" i="5"/>
  <c r="H2880" i="5"/>
  <c r="F2880" i="5"/>
  <c r="E2880" i="5"/>
  <c r="H12" i="5"/>
  <c r="F12" i="5"/>
  <c r="E12" i="5"/>
  <c r="H175" i="5"/>
  <c r="F175" i="5"/>
  <c r="E175" i="5"/>
  <c r="H2795" i="5"/>
  <c r="F2795" i="5"/>
  <c r="E2795" i="5"/>
  <c r="H7" i="5"/>
  <c r="F7" i="5"/>
  <c r="E7" i="5"/>
  <c r="H73" i="5"/>
  <c r="F73" i="5"/>
  <c r="E73" i="5"/>
  <c r="H2768" i="5"/>
  <c r="F2768" i="5"/>
  <c r="E2768" i="5"/>
  <c r="H2873" i="5"/>
  <c r="F2873" i="5"/>
  <c r="E2873" i="5"/>
  <c r="H2816" i="5"/>
  <c r="F2816" i="5"/>
  <c r="E2816" i="5"/>
  <c r="H2794" i="5"/>
  <c r="F2794" i="5"/>
  <c r="E2794" i="5"/>
  <c r="H2894" i="5"/>
  <c r="F2894" i="5"/>
  <c r="E2894" i="5"/>
  <c r="H2757" i="5"/>
  <c r="F2757" i="5"/>
  <c r="E2757" i="5"/>
  <c r="H2743" i="5"/>
  <c r="F2743" i="5"/>
  <c r="E2743" i="5"/>
  <c r="H2741" i="5"/>
  <c r="F2741" i="5"/>
  <c r="E2741" i="5"/>
  <c r="H102" i="5"/>
  <c r="F102" i="5"/>
  <c r="E102" i="5"/>
  <c r="H445" i="5"/>
  <c r="F445" i="5"/>
  <c r="H2756" i="5"/>
  <c r="F2756" i="5"/>
  <c r="H2753" i="5"/>
  <c r="F2753" i="5"/>
  <c r="H2801" i="5"/>
  <c r="F2801" i="5"/>
  <c r="H222" i="5"/>
  <c r="F222" i="5"/>
  <c r="H368" i="5"/>
  <c r="F368" i="5"/>
  <c r="H2767" i="5"/>
  <c r="F2767" i="5"/>
  <c r="E2767" i="5"/>
  <c r="H2884" i="5"/>
  <c r="F2884" i="5"/>
  <c r="E2884" i="5"/>
  <c r="H2752" i="5"/>
  <c r="F2752" i="5"/>
  <c r="E2752" i="5"/>
  <c r="H2971" i="5"/>
  <c r="F2971" i="5"/>
  <c r="E2971" i="5"/>
  <c r="H2893" i="5"/>
  <c r="F2893" i="5"/>
  <c r="E2893" i="5"/>
  <c r="H2879" i="5"/>
  <c r="F2879" i="5"/>
  <c r="E2879" i="5"/>
  <c r="H2780" i="5"/>
  <c r="F2780" i="5"/>
  <c r="E2780" i="5"/>
  <c r="H2837" i="5"/>
  <c r="F2837" i="5"/>
  <c r="E2837" i="5"/>
  <c r="H2900" i="5"/>
  <c r="F2900" i="5"/>
  <c r="E2900" i="5"/>
  <c r="H138" i="5"/>
  <c r="F138" i="5"/>
  <c r="E138" i="5"/>
  <c r="H2843" i="5"/>
  <c r="F2843" i="5"/>
  <c r="E2843" i="5"/>
  <c r="H2815" i="5"/>
  <c r="F2815" i="5"/>
  <c r="E2815" i="5"/>
  <c r="H2876" i="5"/>
  <c r="F2876" i="5"/>
  <c r="E2876" i="5"/>
  <c r="H181" i="5"/>
  <c r="F181" i="5"/>
  <c r="E181" i="5"/>
  <c r="H2749" i="5"/>
  <c r="F2749" i="5"/>
  <c r="E2749" i="5"/>
  <c r="H2793" i="5"/>
  <c r="F2793" i="5"/>
  <c r="E2793" i="5"/>
  <c r="H496" i="5"/>
  <c r="F496" i="5"/>
  <c r="E496" i="5"/>
  <c r="H3015" i="5"/>
  <c r="F3015" i="5"/>
  <c r="E3015" i="5"/>
  <c r="H278" i="5"/>
  <c r="F278" i="5"/>
  <c r="E278" i="5"/>
  <c r="H2952" i="5"/>
  <c r="F2952" i="5"/>
  <c r="E2952" i="5"/>
  <c r="H2798" i="5"/>
  <c r="F2798" i="5"/>
  <c r="E2798" i="5"/>
  <c r="H2851" i="5"/>
  <c r="F2851" i="5"/>
  <c r="E2851" i="5"/>
  <c r="H113" i="5"/>
  <c r="F113" i="5"/>
  <c r="E113" i="5"/>
  <c r="H13" i="5"/>
  <c r="F13" i="5"/>
  <c r="E13" i="5"/>
  <c r="H305" i="5"/>
  <c r="F305" i="5"/>
  <c r="E305" i="5"/>
  <c r="H2897" i="5"/>
  <c r="F2897" i="5"/>
  <c r="E2897" i="5"/>
  <c r="H481" i="5"/>
  <c r="F481" i="5"/>
  <c r="E481" i="5"/>
  <c r="H151" i="5"/>
  <c r="F151" i="5"/>
  <c r="E151" i="5"/>
  <c r="H33" i="5"/>
  <c r="F33" i="5"/>
  <c r="E33" i="5"/>
  <c r="H2950" i="5"/>
  <c r="F2950" i="5"/>
  <c r="E2950" i="5"/>
  <c r="H2922" i="5"/>
  <c r="F2922" i="5"/>
  <c r="E2922" i="5"/>
  <c r="H53" i="5"/>
  <c r="F53" i="5"/>
  <c r="E53" i="5"/>
  <c r="H2842" i="5"/>
  <c r="F2842" i="5"/>
  <c r="E2842" i="5"/>
  <c r="H2927" i="5"/>
  <c r="F2927" i="5"/>
  <c r="E2927" i="5"/>
  <c r="H2779" i="5"/>
  <c r="F2779" i="5"/>
  <c r="E2779" i="5"/>
  <c r="H2836" i="5"/>
  <c r="F2836" i="5"/>
  <c r="E2836" i="5"/>
  <c r="H147" i="5"/>
  <c r="F147" i="5"/>
  <c r="E147" i="5"/>
  <c r="H2820" i="5"/>
  <c r="F2820" i="5"/>
  <c r="E2820" i="5"/>
  <c r="H2778" i="5"/>
  <c r="F2778" i="5"/>
  <c r="E2778" i="5"/>
  <c r="H2981" i="5"/>
  <c r="F2981" i="5"/>
  <c r="E2981" i="5"/>
  <c r="H2991" i="5"/>
  <c r="F2991" i="5"/>
  <c r="E2991" i="5"/>
  <c r="H2813" i="5"/>
  <c r="F2813" i="5"/>
  <c r="E2813" i="5"/>
  <c r="H2883" i="5"/>
  <c r="F2883" i="5"/>
  <c r="E2883" i="5"/>
  <c r="H2812" i="5"/>
  <c r="F2812" i="5"/>
  <c r="E2812" i="5"/>
  <c r="H494" i="5"/>
  <c r="F494" i="5"/>
  <c r="E494" i="5"/>
  <c r="H139" i="5"/>
  <c r="F139" i="5"/>
  <c r="E139" i="5"/>
  <c r="H2747" i="5"/>
  <c r="F2747" i="5"/>
  <c r="E2747" i="5"/>
  <c r="H55" i="5"/>
  <c r="F55" i="5"/>
  <c r="E55" i="5"/>
  <c r="H385" i="5"/>
  <c r="F385" i="5"/>
  <c r="E385" i="5"/>
  <c r="H2811" i="5"/>
  <c r="F2811" i="5"/>
  <c r="E2811" i="5"/>
  <c r="H501" i="5"/>
  <c r="F501" i="5"/>
  <c r="E501" i="5"/>
  <c r="H2866" i="5"/>
  <c r="F2866" i="5"/>
  <c r="E2866" i="5"/>
  <c r="H2835" i="5"/>
  <c r="F2835" i="5"/>
  <c r="E2835" i="5"/>
  <c r="H2792" i="5"/>
  <c r="F2792" i="5"/>
  <c r="E2792" i="5"/>
  <c r="H2874" i="5"/>
  <c r="F2874" i="5"/>
  <c r="E2874" i="5"/>
  <c r="L2" i="5"/>
  <c r="M2" i="5" s="1"/>
  <c r="H2" i="5"/>
  <c r="F2" i="5"/>
  <c r="E2" i="5"/>
  <c r="G575" i="5"/>
  <c r="G1286" i="5"/>
  <c r="G396" i="5"/>
  <c r="G2859" i="5"/>
  <c r="G484" i="5"/>
  <c r="G372" i="5"/>
  <c r="G2771" i="5"/>
  <c r="G206" i="5"/>
  <c r="G300" i="5"/>
  <c r="G473" i="5"/>
  <c r="G3002" i="5"/>
  <c r="G1365" i="5"/>
  <c r="G2901" i="5"/>
  <c r="G744" i="5"/>
  <c r="G2788" i="5"/>
  <c r="G137" i="5"/>
  <c r="G12" i="5"/>
  <c r="G52" i="5"/>
  <c r="G345" i="5"/>
  <c r="G445" i="5"/>
  <c r="G2816" i="5"/>
  <c r="G2753" i="5"/>
  <c r="G2756" i="5"/>
  <c r="G38" i="5"/>
  <c r="G11" i="5"/>
  <c r="G248" i="5"/>
  <c r="G483" i="5"/>
  <c r="G263" i="5"/>
  <c r="G207" i="5"/>
  <c r="G26" i="5"/>
  <c r="G308" i="5"/>
  <c r="G363" i="5"/>
  <c r="G2767" i="5"/>
  <c r="G219" i="5"/>
  <c r="G84" i="5"/>
  <c r="G2736" i="5"/>
  <c r="G58" i="5"/>
  <c r="G2975" i="5"/>
  <c r="G87" i="5"/>
  <c r="G499" i="5"/>
  <c r="G175" i="5"/>
  <c r="G2795" i="5"/>
  <c r="G259" i="5"/>
  <c r="G350" i="5"/>
  <c r="G2805" i="5"/>
  <c r="G2866" i="5"/>
  <c r="G141" i="5"/>
  <c r="G1209" i="5"/>
  <c r="G2804" i="5"/>
  <c r="G42" i="5"/>
  <c r="G1353" i="5"/>
  <c r="G1395" i="5"/>
  <c r="G2813" i="5"/>
  <c r="G139" i="5"/>
  <c r="G2876" i="5"/>
  <c r="G2743" i="5"/>
  <c r="G201" i="5"/>
  <c r="G2865" i="5"/>
  <c r="G2826" i="5"/>
  <c r="G446" i="5"/>
  <c r="G918" i="5"/>
  <c r="G37" i="5"/>
  <c r="G2880" i="5"/>
  <c r="G440" i="5"/>
  <c r="G2861" i="5"/>
  <c r="G2988" i="5"/>
  <c r="G250" i="5"/>
  <c r="G2897" i="5"/>
  <c r="G278" i="5"/>
  <c r="G548" i="5"/>
  <c r="G2734" i="5"/>
  <c r="G48" i="5"/>
  <c r="G2741" i="5"/>
  <c r="G2797" i="5"/>
  <c r="G334" i="5"/>
  <c r="G303" i="5"/>
  <c r="G5" i="5"/>
  <c r="G341" i="5"/>
  <c r="G460" i="5"/>
  <c r="G2785" i="5"/>
  <c r="G2830" i="5"/>
  <c r="G147" i="5"/>
  <c r="G2991" i="5"/>
  <c r="G501" i="5"/>
  <c r="G2" i="5"/>
  <c r="G2873" i="5"/>
  <c r="G266" i="5"/>
  <c r="G2875" i="5"/>
  <c r="G134" i="5"/>
  <c r="G2740" i="5"/>
  <c r="G2833" i="5"/>
  <c r="G3015" i="5"/>
  <c r="G439" i="5"/>
  <c r="G2849" i="5"/>
  <c r="G2739" i="5"/>
  <c r="G1089" i="5"/>
  <c r="G1082" i="5"/>
  <c r="G2793" i="5"/>
  <c r="G230" i="5"/>
  <c r="G9" i="5"/>
  <c r="G135" i="5"/>
  <c r="G487" i="5"/>
  <c r="G143" i="5"/>
  <c r="G2892" i="5"/>
  <c r="G1055" i="5"/>
  <c r="G273" i="5"/>
  <c r="G215" i="5"/>
  <c r="G2752" i="5"/>
  <c r="G2837" i="5"/>
  <c r="G2818" i="5"/>
  <c r="G142" i="5"/>
  <c r="G1375" i="5"/>
  <c r="G424" i="5"/>
  <c r="G7" i="5"/>
  <c r="G93" i="5"/>
  <c r="G545" i="5"/>
  <c r="G375" i="5"/>
  <c r="G119" i="5"/>
  <c r="G405" i="5"/>
  <c r="G507" i="5"/>
  <c r="G2738" i="5"/>
  <c r="G67" i="5"/>
  <c r="G256" i="5"/>
  <c r="G3" i="5"/>
  <c r="G2879" i="5"/>
  <c r="G938" i="5"/>
  <c r="G2889" i="5"/>
  <c r="G232" i="5"/>
  <c r="G2872" i="5"/>
  <c r="G478" i="5"/>
  <c r="G389" i="5"/>
  <c r="G2846" i="5"/>
  <c r="G15" i="5"/>
  <c r="G2962" i="5"/>
  <c r="G2757" i="5"/>
  <c r="G2894" i="5"/>
  <c r="G2900" i="5"/>
  <c r="G301" i="5"/>
  <c r="G2921" i="5"/>
  <c r="G91" i="5"/>
  <c r="G2994" i="5"/>
  <c r="G96" i="5"/>
  <c r="G2916" i="5"/>
  <c r="G2934" i="5"/>
  <c r="G249" i="5"/>
  <c r="G3006" i="5"/>
  <c r="G113" i="5"/>
  <c r="G41" i="5"/>
  <c r="G3007" i="5"/>
  <c r="G2928" i="5"/>
  <c r="G314" i="5"/>
  <c r="G112" i="5"/>
  <c r="G2774" i="5"/>
  <c r="G417" i="5"/>
  <c r="G154" i="5"/>
  <c r="G2751" i="5"/>
  <c r="G1423" i="5"/>
  <c r="G115" i="5"/>
  <c r="G138" i="5"/>
  <c r="G481" i="5"/>
  <c r="G2766" i="5"/>
  <c r="G2835" i="5"/>
  <c r="G210" i="5"/>
  <c r="G19" i="5"/>
  <c r="G2746" i="5"/>
  <c r="G399" i="5"/>
  <c r="G2920" i="5"/>
  <c r="G2834" i="5"/>
  <c r="G485" i="5"/>
  <c r="G46" i="5"/>
  <c r="G2824" i="5"/>
  <c r="G365" i="5"/>
  <c r="G504" i="5"/>
  <c r="G2780" i="5"/>
  <c r="G216" i="5"/>
  <c r="G388" i="5"/>
  <c r="G418" i="5"/>
  <c r="G2775" i="5"/>
  <c r="G394" i="5"/>
  <c r="G2912" i="5"/>
  <c r="G190" i="5"/>
  <c r="G2971" i="5"/>
  <c r="G1360" i="5"/>
  <c r="G2943" i="5"/>
  <c r="G194" i="5"/>
  <c r="G2844" i="5"/>
  <c r="G17" i="5"/>
  <c r="G30" i="5"/>
  <c r="G2852" i="5"/>
  <c r="G2874" i="5"/>
  <c r="G492" i="5"/>
  <c r="G174" i="5"/>
  <c r="G2770" i="5"/>
  <c r="G2893" i="5"/>
  <c r="G2935" i="5"/>
  <c r="G382" i="5"/>
  <c r="G1399" i="5"/>
  <c r="G516" i="5"/>
  <c r="G317" i="5"/>
  <c r="G272" i="5"/>
  <c r="G2791" i="5"/>
  <c r="G2882" i="5"/>
  <c r="G2817" i="5"/>
  <c r="G512" i="5"/>
  <c r="G2790" i="5"/>
  <c r="G18" i="5"/>
  <c r="G125" i="5"/>
  <c r="G2964" i="5"/>
  <c r="G258" i="5"/>
  <c r="G2854" i="5"/>
  <c r="G2958" i="5"/>
  <c r="G559" i="5"/>
  <c r="G178" i="5"/>
  <c r="G231" i="5"/>
  <c r="G281" i="5"/>
  <c r="G550" i="5"/>
  <c r="G169" i="5"/>
  <c r="G433" i="5"/>
  <c r="G630" i="5"/>
  <c r="G2974" i="5"/>
  <c r="G2789" i="5"/>
  <c r="G435" i="5"/>
  <c r="G2886" i="5"/>
  <c r="G453" i="5"/>
  <c r="G305" i="5"/>
  <c r="G920" i="5"/>
  <c r="G65" i="5"/>
  <c r="G325" i="5"/>
  <c r="G539" i="5"/>
  <c r="G2884" i="5"/>
  <c r="G522" i="5"/>
  <c r="G551" i="5"/>
  <c r="G535" i="5"/>
  <c r="G29" i="5"/>
  <c r="G754" i="5"/>
  <c r="G533" i="5"/>
  <c r="G502" i="5"/>
  <c r="G2856" i="5"/>
  <c r="G53" i="5"/>
  <c r="G227" i="5"/>
  <c r="G2936" i="5"/>
  <c r="G470" i="5"/>
  <c r="G2760" i="5"/>
  <c r="G100" i="5"/>
  <c r="G384" i="5"/>
  <c r="G2993" i="5"/>
  <c r="G2957" i="5"/>
  <c r="G191" i="5"/>
  <c r="G493" i="5"/>
  <c r="G2798" i="5"/>
  <c r="G338" i="5"/>
  <c r="G458" i="5"/>
  <c r="G309" i="5"/>
  <c r="G61" i="5"/>
  <c r="G2926" i="5"/>
  <c r="G81" i="5"/>
  <c r="G2940" i="5"/>
  <c r="G2811" i="5"/>
  <c r="G221" i="5"/>
  <c r="G2907" i="5"/>
  <c r="G2929" i="5"/>
  <c r="G1391" i="5"/>
  <c r="G270" i="5"/>
  <c r="G146" i="5"/>
  <c r="G306" i="5"/>
  <c r="G2915" i="5"/>
  <c r="G160" i="5"/>
  <c r="G2952" i="5"/>
  <c r="G102" i="5"/>
  <c r="G415" i="5"/>
  <c r="G2820" i="5"/>
  <c r="G166" i="5"/>
  <c r="G71" i="5"/>
  <c r="G2769" i="5"/>
  <c r="G203" i="5"/>
  <c r="G2850" i="5"/>
  <c r="G2794" i="5"/>
  <c r="G2906" i="5"/>
  <c r="G2841" i="5"/>
  <c r="G2754" i="5"/>
  <c r="G1145" i="5"/>
  <c r="G82" i="5"/>
  <c r="G2806" i="5"/>
  <c r="G397" i="5"/>
  <c r="G260" i="5"/>
  <c r="G133" i="5"/>
  <c r="G13" i="5"/>
  <c r="G1126" i="5"/>
  <c r="G4" i="5"/>
  <c r="G121" i="5"/>
  <c r="G2792" i="5"/>
  <c r="G2909" i="5"/>
  <c r="G379" i="5"/>
  <c r="G2786" i="5"/>
  <c r="G59" i="5"/>
  <c r="G285" i="5"/>
  <c r="G2821" i="5"/>
  <c r="G2781" i="5"/>
  <c r="G2851" i="5"/>
  <c r="G181" i="5"/>
  <c r="G344" i="5"/>
  <c r="G385" i="5"/>
  <c r="G1343" i="5"/>
  <c r="G2972" i="5"/>
  <c r="G318" i="5"/>
  <c r="G471" i="5"/>
  <c r="G496" i="5"/>
  <c r="G2910" i="5"/>
  <c r="G329" i="5"/>
  <c r="G198" i="5"/>
  <c r="G151" i="5"/>
  <c r="G3005" i="5"/>
  <c r="G209" i="5"/>
  <c r="G252" i="5"/>
  <c r="G2961" i="5"/>
  <c r="G449" i="5"/>
  <c r="G214" i="5"/>
  <c r="G255" i="5"/>
  <c r="G27" i="5"/>
  <c r="G407" i="5"/>
  <c r="G228" i="5"/>
  <c r="G1381" i="5"/>
  <c r="G361" i="5"/>
  <c r="G75" i="5"/>
  <c r="G2776" i="5"/>
  <c r="G2831" i="5"/>
  <c r="G1400" i="5" l="1"/>
  <c r="G1401" i="5"/>
  <c r="G1402" i="5"/>
  <c r="G1403" i="5"/>
  <c r="G1404" i="5"/>
  <c r="G1405" i="5"/>
  <c r="G1406" i="5"/>
  <c r="G1407" i="5"/>
  <c r="G1408" i="5"/>
  <c r="G1409" i="5"/>
  <c r="G1410" i="5"/>
  <c r="G1411" i="5"/>
  <c r="G1412" i="5"/>
  <c r="G1413" i="5"/>
  <c r="G1414" i="5"/>
  <c r="G1415" i="5"/>
  <c r="G1416" i="5"/>
  <c r="G1417" i="5"/>
  <c r="G1418" i="5"/>
  <c r="G1419" i="5"/>
  <c r="G1420" i="5"/>
  <c r="G1421" i="5"/>
  <c r="G1422" i="5"/>
  <c r="G1424" i="5"/>
  <c r="G1374" i="5"/>
  <c r="G1341" i="5"/>
  <c r="G1357" i="5"/>
  <c r="G1342" i="5"/>
  <c r="G1359" i="5"/>
  <c r="G1363" i="5"/>
  <c r="G50" i="5"/>
  <c r="G1386" i="5"/>
  <c r="G1382" i="5"/>
  <c r="G1385" i="5"/>
  <c r="G1380" i="5"/>
  <c r="G1379" i="5"/>
  <c r="G1384" i="5"/>
  <c r="G1383" i="5"/>
  <c r="G72" i="5"/>
  <c r="G1350" i="5"/>
  <c r="G1349" i="5"/>
  <c r="G1345" i="5"/>
  <c r="G1346" i="5"/>
  <c r="G1344" i="5"/>
  <c r="G1348" i="5"/>
  <c r="G150" i="5"/>
  <c r="G1398" i="5"/>
  <c r="G1347" i="5"/>
  <c r="G1387" i="5"/>
  <c r="G159" i="5"/>
  <c r="G1388" i="5"/>
  <c r="G269" i="5"/>
  <c r="G1370" i="5"/>
  <c r="G1369" i="5"/>
  <c r="G1368" i="5"/>
  <c r="G1366" i="5"/>
  <c r="G1393" i="5"/>
  <c r="G1394" i="5"/>
  <c r="G1392" i="5"/>
  <c r="G1367" i="5"/>
  <c r="G1389" i="5"/>
  <c r="G149" i="5"/>
  <c r="G1376" i="5"/>
  <c r="G1372" i="5"/>
  <c r="G1371" i="5"/>
  <c r="G1355" i="5"/>
  <c r="G1362" i="5"/>
  <c r="G1377" i="5"/>
  <c r="G1390" i="5"/>
  <c r="G145" i="5"/>
  <c r="G1397" i="5"/>
  <c r="G2969" i="5"/>
  <c r="G1358" i="5"/>
  <c r="G66" i="5"/>
  <c r="G1352" i="5"/>
  <c r="G1351" i="5"/>
  <c r="G427" i="5"/>
  <c r="G1364" i="5"/>
  <c r="G1354" i="5"/>
  <c r="G1356" i="5"/>
  <c r="G1361" i="5"/>
  <c r="G1373" i="5"/>
  <c r="G1378" i="5"/>
  <c r="G1396" i="5"/>
  <c r="G1338" i="5"/>
  <c r="G1339" i="5"/>
  <c r="G1340" i="5"/>
  <c r="G1172" i="5"/>
  <c r="G1056" i="5"/>
  <c r="G1337" i="5"/>
  <c r="G1097" i="5"/>
  <c r="G1133" i="5"/>
  <c r="G1208" i="5"/>
  <c r="G1213" i="5"/>
  <c r="G1231" i="5"/>
  <c r="G1244" i="5"/>
  <c r="G1258" i="5"/>
  <c r="G1301" i="5"/>
  <c r="G1060" i="5"/>
  <c r="G1117" i="5"/>
  <c r="G1144" i="5"/>
  <c r="G1177" i="5"/>
  <c r="G1214" i="5"/>
  <c r="G1259" i="5"/>
  <c r="G1263" i="5"/>
  <c r="G1302" i="5"/>
  <c r="G1072" i="5"/>
  <c r="G1120" i="5"/>
  <c r="G1148" i="5"/>
  <c r="G1180" i="5"/>
  <c r="G1254" i="5"/>
  <c r="G1264" i="5"/>
  <c r="G1327" i="5"/>
  <c r="G1328" i="5"/>
  <c r="G1329" i="5"/>
  <c r="G1330" i="5"/>
  <c r="G1331" i="5"/>
  <c r="G1050" i="5"/>
  <c r="G894" i="5"/>
  <c r="G1084" i="5"/>
  <c r="G1132" i="5"/>
  <c r="G1168" i="5"/>
  <c r="G1192" i="5"/>
  <c r="G1236" i="5"/>
  <c r="G1237" i="5"/>
  <c r="G1238" i="5"/>
  <c r="G1239" i="5"/>
  <c r="G1240" i="5"/>
  <c r="G1241" i="5"/>
  <c r="G1242" i="5"/>
  <c r="G1243" i="5"/>
  <c r="G1255" i="5"/>
  <c r="G1272" i="5"/>
  <c r="G1273" i="5"/>
  <c r="G1321" i="5"/>
  <c r="G1322" i="5"/>
  <c r="G1323" i="5"/>
  <c r="G1324" i="5"/>
  <c r="G1325" i="5"/>
  <c r="G1108" i="5"/>
  <c r="G1196" i="5"/>
  <c r="G1245" i="5"/>
  <c r="G1304" i="5"/>
  <c r="G1310" i="5"/>
  <c r="G1320" i="5"/>
  <c r="G1326" i="5"/>
  <c r="G1052" i="5"/>
  <c r="G1065" i="5"/>
  <c r="G1080" i="5"/>
  <c r="G1092" i="5"/>
  <c r="G1112" i="5"/>
  <c r="G1124" i="5"/>
  <c r="G1136" i="5"/>
  <c r="G1156" i="5"/>
  <c r="G1173" i="5"/>
  <c r="G1184" i="5"/>
  <c r="G1200" i="5"/>
  <c r="G1225" i="5"/>
  <c r="G1248" i="5"/>
  <c r="G1249" i="5"/>
  <c r="G1250" i="5"/>
  <c r="G1256" i="5"/>
  <c r="G1260" i="5"/>
  <c r="G1265" i="5"/>
  <c r="G1266" i="5"/>
  <c r="G1267" i="5"/>
  <c r="G1274" i="5"/>
  <c r="G1275" i="5"/>
  <c r="G1276" i="5"/>
  <c r="G1277" i="5"/>
  <c r="G1278" i="5"/>
  <c r="G1305" i="5"/>
  <c r="G1311" i="5"/>
  <c r="G1332" i="5"/>
  <c r="G1269" i="5"/>
  <c r="G1307" i="5"/>
  <c r="G1313" i="5"/>
  <c r="G1314" i="5"/>
  <c r="G1315" i="5"/>
  <c r="G1316" i="5"/>
  <c r="G1317" i="5"/>
  <c r="G1076" i="5"/>
  <c r="G1088" i="5"/>
  <c r="G1246" i="5"/>
  <c r="G1247" i="5"/>
  <c r="G1270" i="5"/>
  <c r="G1271" i="5"/>
  <c r="G1303" i="5"/>
  <c r="G1308" i="5"/>
  <c r="G1309" i="5"/>
  <c r="G1318" i="5"/>
  <c r="G1319" i="5"/>
  <c r="G1053" i="5"/>
  <c r="G1068" i="5"/>
  <c r="G1081" i="5"/>
  <c r="G1096" i="5"/>
  <c r="G1116" i="5"/>
  <c r="G1128" i="5"/>
  <c r="G1140" i="5"/>
  <c r="G1164" i="5"/>
  <c r="G1176" i="5"/>
  <c r="G1188" i="5"/>
  <c r="G1204" i="5"/>
  <c r="G1251" i="5"/>
  <c r="G1252" i="5"/>
  <c r="G1253" i="5"/>
  <c r="G1257" i="5"/>
  <c r="G1261" i="5"/>
  <c r="G1262" i="5"/>
  <c r="G1268" i="5"/>
  <c r="G1279" i="5"/>
  <c r="G1280" i="5"/>
  <c r="G1281" i="5"/>
  <c r="G1282" i="5"/>
  <c r="G1283" i="5"/>
  <c r="G1284" i="5"/>
  <c r="G1285" i="5"/>
  <c r="G1287" i="5"/>
  <c r="G1288" i="5"/>
  <c r="G1289" i="5"/>
  <c r="G1290" i="5"/>
  <c r="G1291" i="5"/>
  <c r="G1292" i="5"/>
  <c r="G1294" i="5"/>
  <c r="G1295" i="5"/>
  <c r="G1296" i="5"/>
  <c r="G1297" i="5"/>
  <c r="G1298" i="5"/>
  <c r="G1299" i="5"/>
  <c r="G1300" i="5"/>
  <c r="G1306" i="5"/>
  <c r="G1312" i="5"/>
  <c r="G1333" i="5"/>
  <c r="G1334" i="5"/>
  <c r="G1335" i="5"/>
  <c r="G1336" i="5"/>
  <c r="G1027" i="5"/>
  <c r="G1152" i="5"/>
  <c r="G1160" i="5"/>
  <c r="G877" i="5"/>
  <c r="G895" i="5"/>
  <c r="G945" i="5"/>
  <c r="G1042" i="5"/>
  <c r="G1057" i="5"/>
  <c r="G1061" i="5"/>
  <c r="G1069" i="5"/>
  <c r="G1073" i="5"/>
  <c r="G1077" i="5"/>
  <c r="G1085" i="5"/>
  <c r="G1093" i="5"/>
  <c r="G1101" i="5"/>
  <c r="G1105" i="5"/>
  <c r="G1109" i="5"/>
  <c r="G1113" i="5"/>
  <c r="G1121" i="5"/>
  <c r="G1125" i="5"/>
  <c r="G1129" i="5"/>
  <c r="G1137" i="5"/>
  <c r="G1141" i="5"/>
  <c r="G1149" i="5"/>
  <c r="G1153" i="5"/>
  <c r="G1157" i="5"/>
  <c r="G1161" i="5"/>
  <c r="G1165" i="5"/>
  <c r="G1169" i="5"/>
  <c r="G1181" i="5"/>
  <c r="G1185" i="5"/>
  <c r="G1189" i="5"/>
  <c r="G1193" i="5"/>
  <c r="G1197" i="5"/>
  <c r="G1201" i="5"/>
  <c r="G1205" i="5"/>
  <c r="G1215" i="5"/>
  <c r="G1216" i="5"/>
  <c r="G1226" i="5"/>
  <c r="G1227" i="5"/>
  <c r="G1228" i="5"/>
  <c r="G1232" i="5"/>
  <c r="G1064" i="5"/>
  <c r="G885" i="5"/>
  <c r="G907" i="5"/>
  <c r="G1006" i="5"/>
  <c r="G1043" i="5"/>
  <c r="G1054" i="5"/>
  <c r="G1058" i="5"/>
  <c r="G1062" i="5"/>
  <c r="G1066" i="5"/>
  <c r="G1070" i="5"/>
  <c r="G1074" i="5"/>
  <c r="G1078" i="5"/>
  <c r="G1086" i="5"/>
  <c r="G1090" i="5"/>
  <c r="G1094" i="5"/>
  <c r="G1098" i="5"/>
  <c r="G1102" i="5"/>
  <c r="G1106" i="5"/>
  <c r="G1110" i="5"/>
  <c r="G1114" i="5"/>
  <c r="G1118" i="5"/>
  <c r="G1122" i="5"/>
  <c r="G1130" i="5"/>
  <c r="G1134" i="5"/>
  <c r="G1138" i="5"/>
  <c r="G1142" i="5"/>
  <c r="G1146" i="5"/>
  <c r="G1150" i="5"/>
  <c r="G1154" i="5"/>
  <c r="G1158" i="5"/>
  <c r="G1162" i="5"/>
  <c r="G1166" i="5"/>
  <c r="G1170" i="5"/>
  <c r="G1174" i="5"/>
  <c r="G1178" i="5"/>
  <c r="G1182" i="5"/>
  <c r="G1186" i="5"/>
  <c r="G1190" i="5"/>
  <c r="G1194" i="5"/>
  <c r="G1198" i="5"/>
  <c r="G1202" i="5"/>
  <c r="G1206" i="5"/>
  <c r="G1210" i="5"/>
  <c r="G1211" i="5"/>
  <c r="G1217" i="5"/>
  <c r="G1218" i="5"/>
  <c r="G1219" i="5"/>
  <c r="G1220" i="5"/>
  <c r="G1221" i="5"/>
  <c r="G1229" i="5"/>
  <c r="G1233" i="5"/>
  <c r="G909" i="5"/>
  <c r="G1100" i="5"/>
  <c r="G1104" i="5"/>
  <c r="G893" i="5"/>
  <c r="G908" i="5"/>
  <c r="G1012" i="5"/>
  <c r="G1051" i="5"/>
  <c r="G1059" i="5"/>
  <c r="G1063" i="5"/>
  <c r="G1067" i="5"/>
  <c r="G1071" i="5"/>
  <c r="G1075" i="5"/>
  <c r="G1079" i="5"/>
  <c r="G1083" i="5"/>
  <c r="G1087" i="5"/>
  <c r="G1091" i="5"/>
  <c r="G1095" i="5"/>
  <c r="G1099" i="5"/>
  <c r="G1103" i="5"/>
  <c r="G1107" i="5"/>
  <c r="G1111" i="5"/>
  <c r="G1115" i="5"/>
  <c r="G1119" i="5"/>
  <c r="G1123" i="5"/>
  <c r="G1127" i="5"/>
  <c r="G1131" i="5"/>
  <c r="G1135" i="5"/>
  <c r="G1139" i="5"/>
  <c r="G1143" i="5"/>
  <c r="G1147" i="5"/>
  <c r="G1151" i="5"/>
  <c r="G1155" i="5"/>
  <c r="G1159" i="5"/>
  <c r="G1163" i="5"/>
  <c r="G1167" i="5"/>
  <c r="G1171" i="5"/>
  <c r="G1175" i="5"/>
  <c r="G1179" i="5"/>
  <c r="G1183" i="5"/>
  <c r="G1187" i="5"/>
  <c r="G1191" i="5"/>
  <c r="G1195" i="5"/>
  <c r="G1199" i="5"/>
  <c r="G1203" i="5"/>
  <c r="G1207" i="5"/>
  <c r="G1212" i="5"/>
  <c r="G1222" i="5"/>
  <c r="G1223" i="5"/>
  <c r="G1224" i="5"/>
  <c r="G1230" i="5"/>
  <c r="G1234" i="5"/>
  <c r="G1235" i="5"/>
  <c r="G836" i="5"/>
  <c r="G837" i="5"/>
  <c r="G878" i="5"/>
  <c r="G879" i="5"/>
  <c r="G960" i="5"/>
  <c r="G844" i="5"/>
  <c r="G850" i="5"/>
  <c r="G856" i="5"/>
  <c r="G869" i="5"/>
  <c r="G870" i="5"/>
  <c r="G871" i="5"/>
  <c r="G880" i="5"/>
  <c r="G919" i="5"/>
  <c r="G921" i="5"/>
  <c r="G922" i="5"/>
  <c r="G923" i="5"/>
  <c r="G924" i="5"/>
  <c r="G946" i="5"/>
  <c r="G984" i="5"/>
  <c r="G985" i="5"/>
  <c r="G1007" i="5"/>
  <c r="G1031" i="5"/>
  <c r="G845" i="5"/>
  <c r="G851" i="5"/>
  <c r="G904" i="5"/>
  <c r="G935" i="5"/>
  <c r="G936" i="5"/>
  <c r="G937" i="5"/>
  <c r="G939" i="5"/>
  <c r="G940" i="5"/>
  <c r="G941" i="5"/>
  <c r="G949" i="5"/>
  <c r="G981" i="5"/>
  <c r="G1015" i="5"/>
  <c r="G1016" i="5"/>
  <c r="G835" i="5"/>
  <c r="G887" i="5"/>
  <c r="G888" i="5"/>
  <c r="G889" i="5"/>
  <c r="G897" i="5"/>
  <c r="G898" i="5"/>
  <c r="G942" i="5"/>
  <c r="G950" i="5"/>
  <c r="G958" i="5"/>
  <c r="G959" i="5"/>
  <c r="G973" i="5"/>
  <c r="G975" i="5"/>
  <c r="G976" i="5"/>
  <c r="G1020" i="5"/>
  <c r="G1021" i="5"/>
  <c r="G1022" i="5"/>
  <c r="G1023" i="5"/>
  <c r="G858" i="5"/>
  <c r="G862" i="5"/>
  <c r="G886" i="5"/>
  <c r="G905" i="5"/>
  <c r="G906" i="5"/>
  <c r="G911" i="5"/>
  <c r="G913" i="5"/>
  <c r="G914" i="5"/>
  <c r="G916" i="5"/>
  <c r="G993" i="5"/>
  <c r="G1013" i="5"/>
  <c r="G838" i="5"/>
  <c r="G839" i="5"/>
  <c r="G859" i="5"/>
  <c r="G863" i="5"/>
  <c r="G930" i="5"/>
  <c r="G961" i="5"/>
  <c r="G962" i="5"/>
  <c r="G974" i="5"/>
  <c r="G982" i="5"/>
  <c r="G994" i="5"/>
  <c r="G1024" i="5"/>
  <c r="G1028" i="5"/>
  <c r="G1032" i="5"/>
  <c r="G1034" i="5"/>
  <c r="G813" i="5"/>
  <c r="G831" i="5"/>
  <c r="G832" i="5"/>
  <c r="G833" i="5"/>
  <c r="G840" i="5"/>
  <c r="G841" i="5"/>
  <c r="G842" i="5"/>
  <c r="G846" i="5"/>
  <c r="G852" i="5"/>
  <c r="G860" i="5"/>
  <c r="G864" i="5"/>
  <c r="G865" i="5"/>
  <c r="G866" i="5"/>
  <c r="G867" i="5"/>
  <c r="G873" i="5"/>
  <c r="G874" i="5"/>
  <c r="G875" i="5"/>
  <c r="G881" i="5"/>
  <c r="G882" i="5"/>
  <c r="G883" i="5"/>
  <c r="G891" i="5"/>
  <c r="G900" i="5"/>
  <c r="G901" i="5"/>
  <c r="G902" i="5"/>
  <c r="G925" i="5"/>
  <c r="G931" i="5"/>
  <c r="G943" i="5"/>
  <c r="G947" i="5"/>
  <c r="G951" i="5"/>
  <c r="G952" i="5"/>
  <c r="G953" i="5"/>
  <c r="G963" i="5"/>
  <c r="G964" i="5"/>
  <c r="G965" i="5"/>
  <c r="G966" i="5"/>
  <c r="G967" i="5"/>
  <c r="G977" i="5"/>
  <c r="G986" i="5"/>
  <c r="G987" i="5"/>
  <c r="G988" i="5"/>
  <c r="G995" i="5"/>
  <c r="G996" i="5"/>
  <c r="G997" i="5"/>
  <c r="G998" i="5"/>
  <c r="G1008" i="5"/>
  <c r="G1009" i="5"/>
  <c r="G1010" i="5"/>
  <c r="G1018" i="5"/>
  <c r="G1025" i="5"/>
  <c r="G1029" i="5"/>
  <c r="G1035" i="5"/>
  <c r="G1044" i="5"/>
  <c r="G1045" i="5"/>
  <c r="G1046" i="5"/>
  <c r="G1047" i="5"/>
  <c r="G1048" i="5"/>
  <c r="G857" i="5"/>
  <c r="G896" i="5"/>
  <c r="G910" i="5"/>
  <c r="G912" i="5"/>
  <c r="G915" i="5"/>
  <c r="G929" i="5"/>
  <c r="G957" i="5"/>
  <c r="G1014" i="5"/>
  <c r="G1040" i="5"/>
  <c r="G872" i="5"/>
  <c r="G890" i="5"/>
  <c r="G899" i="5"/>
  <c r="G917" i="5"/>
  <c r="G983" i="5"/>
  <c r="G1017" i="5"/>
  <c r="G1033" i="5"/>
  <c r="G1041" i="5"/>
  <c r="G819" i="5"/>
  <c r="G824" i="5"/>
  <c r="G834" i="5"/>
  <c r="G843" i="5"/>
  <c r="G847" i="5"/>
  <c r="G848" i="5"/>
  <c r="G849" i="5"/>
  <c r="G853" i="5"/>
  <c r="G854" i="5"/>
  <c r="G855" i="5"/>
  <c r="G861" i="5"/>
  <c r="G868" i="5"/>
  <c r="G876" i="5"/>
  <c r="G884" i="5"/>
  <c r="G892" i="5"/>
  <c r="G903" i="5"/>
  <c r="G926" i="5"/>
  <c r="G927" i="5"/>
  <c r="G928" i="5"/>
  <c r="G932" i="5"/>
  <c r="G933" i="5"/>
  <c r="G934" i="5"/>
  <c r="G944" i="5"/>
  <c r="G948" i="5"/>
  <c r="G954" i="5"/>
  <c r="G955" i="5"/>
  <c r="G956" i="5"/>
  <c r="G968" i="5"/>
  <c r="G969" i="5"/>
  <c r="G970" i="5"/>
  <c r="G971" i="5"/>
  <c r="G972" i="5"/>
  <c r="G978" i="5"/>
  <c r="G979" i="5"/>
  <c r="G980" i="5"/>
  <c r="G989" i="5"/>
  <c r="G990" i="5"/>
  <c r="G991" i="5"/>
  <c r="G992" i="5"/>
  <c r="G999" i="5"/>
  <c r="G1000" i="5"/>
  <c r="G1001" i="5"/>
  <c r="G1002" i="5"/>
  <c r="G1003" i="5"/>
  <c r="G1004" i="5"/>
  <c r="G1005" i="5"/>
  <c r="G1011" i="5"/>
  <c r="G1019" i="5"/>
  <c r="G1026" i="5"/>
  <c r="G1030" i="5"/>
  <c r="G1036" i="5"/>
  <c r="G1037" i="5"/>
  <c r="G1038" i="5"/>
  <c r="G1039" i="5"/>
  <c r="G1049" i="5"/>
  <c r="G814" i="5"/>
  <c r="G815" i="5"/>
  <c r="G816" i="5"/>
  <c r="G817" i="5"/>
  <c r="G818" i="5"/>
  <c r="G825" i="5"/>
  <c r="G826" i="5"/>
  <c r="G827" i="5"/>
  <c r="G820" i="5"/>
  <c r="G821" i="5"/>
  <c r="G822" i="5"/>
  <c r="G823" i="5"/>
  <c r="G828" i="5"/>
  <c r="G811" i="5"/>
  <c r="G812" i="5"/>
  <c r="G829" i="5"/>
  <c r="G830" i="5"/>
  <c r="G731" i="5"/>
  <c r="G712" i="5"/>
  <c r="G713" i="5"/>
  <c r="G685" i="5"/>
  <c r="G749" i="5"/>
  <c r="G750" i="5"/>
  <c r="G751" i="5"/>
  <c r="G752" i="5"/>
  <c r="G753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5" i="5"/>
  <c r="G746" i="5"/>
  <c r="G747" i="5"/>
  <c r="G748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546" i="5"/>
  <c r="G547" i="5"/>
  <c r="G549" i="5"/>
  <c r="G552" i="5"/>
  <c r="G553" i="5"/>
  <c r="G554" i="5"/>
  <c r="G555" i="5"/>
  <c r="G556" i="5"/>
  <c r="G557" i="5"/>
  <c r="G558" i="5"/>
  <c r="G560" i="5"/>
  <c r="G561" i="5"/>
  <c r="G562" i="5"/>
  <c r="G475" i="5"/>
  <c r="G3010" i="5"/>
  <c r="G376" i="5"/>
  <c r="G450" i="5"/>
  <c r="G2800" i="5"/>
  <c r="G110" i="5"/>
  <c r="G268" i="5"/>
  <c r="G16" i="5"/>
  <c r="G21" i="5"/>
  <c r="G515" i="5"/>
  <c r="G505" i="5"/>
  <c r="G348" i="5"/>
  <c r="G402" i="5"/>
  <c r="G315" i="5"/>
  <c r="G503" i="5"/>
  <c r="G164" i="5"/>
  <c r="G196" i="5"/>
  <c r="G79" i="5"/>
  <c r="G155" i="5"/>
  <c r="G328" i="5"/>
  <c r="G304" i="5"/>
  <c r="G2885" i="5"/>
  <c r="G422" i="5"/>
  <c r="G541" i="5"/>
  <c r="G464" i="5"/>
  <c r="G170" i="5"/>
  <c r="G380" i="5"/>
  <c r="G486" i="5"/>
  <c r="G393" i="5"/>
  <c r="G542" i="5"/>
  <c r="G543" i="5"/>
  <c r="G544" i="5"/>
  <c r="G330" i="5"/>
  <c r="G2904" i="5"/>
  <c r="G2931" i="5"/>
  <c r="G513" i="5"/>
  <c r="G2783" i="5"/>
  <c r="G357" i="5"/>
  <c r="G109" i="5"/>
  <c r="G2914" i="5"/>
  <c r="G2891" i="5"/>
  <c r="G299" i="5"/>
  <c r="G103" i="5"/>
  <c r="G447" i="5"/>
  <c r="G92" i="5"/>
  <c r="G532" i="5"/>
  <c r="G425" i="5"/>
  <c r="G22" i="5"/>
  <c r="G49" i="5"/>
  <c r="G3003" i="5"/>
  <c r="G39" i="5"/>
  <c r="G302" i="5"/>
  <c r="G298" i="5"/>
  <c r="G283" i="5"/>
  <c r="G23" i="5"/>
  <c r="G168" i="5"/>
  <c r="G200" i="5"/>
  <c r="G2945" i="5"/>
  <c r="G420" i="5"/>
  <c r="G226" i="5"/>
  <c r="G276" i="5"/>
  <c r="G262" i="5"/>
  <c r="G2911" i="5"/>
  <c r="G421" i="5"/>
  <c r="AD2" i="6"/>
  <c r="G8" i="5"/>
  <c r="G282" i="5"/>
  <c r="G97" i="5"/>
  <c r="G476" i="5"/>
  <c r="G529" i="5"/>
  <c r="G265" i="5"/>
  <c r="G2955" i="5"/>
  <c r="G431" i="5"/>
  <c r="G3009" i="5"/>
  <c r="G2881" i="5"/>
  <c r="G362" i="5"/>
  <c r="G224" i="5"/>
  <c r="G158" i="5"/>
  <c r="G2832" i="5"/>
  <c r="G239" i="5"/>
  <c r="G2996" i="5"/>
  <c r="G251" i="5"/>
  <c r="G24" i="5"/>
  <c r="G392" i="5"/>
  <c r="G2959" i="5"/>
  <c r="G64" i="5"/>
  <c r="G378" i="5"/>
  <c r="G43" i="5"/>
  <c r="G517" i="5"/>
  <c r="G364" i="5"/>
  <c r="G391" i="5"/>
  <c r="G2924" i="5"/>
  <c r="G63" i="5"/>
  <c r="G2896" i="5"/>
  <c r="G94" i="5"/>
  <c r="G2995" i="5"/>
  <c r="G395" i="5"/>
  <c r="G514" i="5"/>
  <c r="G31" i="5"/>
  <c r="G2973" i="5"/>
  <c r="G56" i="5"/>
  <c r="G335" i="5"/>
  <c r="G32" i="5"/>
  <c r="G2870" i="5"/>
  <c r="G225" i="5"/>
  <c r="G310" i="5"/>
  <c r="G2868" i="5"/>
  <c r="G2925" i="5"/>
  <c r="G489" i="5"/>
  <c r="G423" i="5"/>
  <c r="G90" i="5"/>
  <c r="G426" i="5"/>
  <c r="G2985" i="5"/>
  <c r="G346" i="5"/>
  <c r="G195" i="5"/>
  <c r="G528" i="5"/>
  <c r="G538" i="5"/>
  <c r="G36" i="5"/>
  <c r="G108" i="5"/>
  <c r="G2867" i="5"/>
  <c r="G68" i="5"/>
  <c r="G192" i="5"/>
  <c r="G2777" i="5"/>
  <c r="G167" i="5"/>
  <c r="G157" i="5"/>
  <c r="G2967" i="5"/>
  <c r="G101" i="5"/>
  <c r="G441" i="5"/>
  <c r="G321" i="5"/>
  <c r="G293" i="5"/>
  <c r="G78" i="5"/>
  <c r="G352" i="5"/>
  <c r="G2728" i="5"/>
  <c r="G274" i="5"/>
  <c r="G398" i="5"/>
  <c r="G374" i="5"/>
  <c r="G411" i="5"/>
  <c r="G430" i="5"/>
  <c r="G2731" i="5"/>
  <c r="G2744" i="5"/>
  <c r="G6" i="5"/>
  <c r="G2787" i="5"/>
  <c r="G294" i="5"/>
  <c r="G312" i="5"/>
  <c r="G408" i="5"/>
  <c r="G2755" i="5"/>
  <c r="G2860" i="5"/>
  <c r="G2968" i="5"/>
  <c r="G323" i="5"/>
  <c r="G45" i="5"/>
  <c r="G2819" i="5"/>
  <c r="G130" i="5"/>
  <c r="G2918" i="5"/>
  <c r="G2970" i="5"/>
  <c r="G242" i="5"/>
  <c r="G2745" i="5"/>
  <c r="G223" i="5"/>
  <c r="G296" i="5"/>
  <c r="G89" i="5"/>
  <c r="G2951" i="5"/>
  <c r="G2984" i="5"/>
  <c r="G2937" i="5"/>
  <c r="G193" i="5"/>
  <c r="G2782" i="5"/>
  <c r="G2947" i="5"/>
  <c r="G237" i="5"/>
  <c r="G437" i="5"/>
  <c r="G205" i="5"/>
  <c r="G235" i="5"/>
  <c r="G518" i="5"/>
  <c r="G480" i="5"/>
  <c r="G2808" i="5"/>
  <c r="G107" i="5"/>
  <c r="G99" i="5"/>
  <c r="G2949" i="5"/>
  <c r="G171" i="5"/>
  <c r="G106" i="5"/>
  <c r="G236" i="5"/>
  <c r="G2913" i="5"/>
  <c r="G238" i="5"/>
  <c r="G229" i="5"/>
  <c r="G184" i="5"/>
  <c r="G534" i="5"/>
  <c r="G320" i="5"/>
  <c r="G2948" i="5"/>
  <c r="G2905" i="5"/>
  <c r="G371" i="5"/>
  <c r="G383" i="5"/>
  <c r="G327" i="5"/>
  <c r="G144" i="5"/>
  <c r="G2858" i="5"/>
  <c r="G355" i="5"/>
  <c r="G342" i="5"/>
  <c r="G2942" i="5"/>
  <c r="G25" i="5"/>
  <c r="G511" i="5"/>
  <c r="G419" i="5"/>
  <c r="G2733" i="5"/>
  <c r="G2729" i="5"/>
  <c r="G2784" i="5"/>
  <c r="G462" i="5"/>
  <c r="G76" i="5"/>
  <c r="G247" i="5"/>
  <c r="G280" i="5"/>
  <c r="G284" i="5"/>
  <c r="G3011" i="5"/>
  <c r="G406" i="5"/>
  <c r="G474" i="5"/>
  <c r="G461" i="5"/>
  <c r="G354" i="5"/>
  <c r="G20" i="5"/>
  <c r="G44" i="5"/>
  <c r="G2939" i="5"/>
  <c r="G465" i="5"/>
  <c r="G339" i="5"/>
  <c r="G3001" i="5"/>
  <c r="G2954" i="5"/>
  <c r="G261" i="5"/>
  <c r="G211" i="5"/>
  <c r="G401" i="5"/>
  <c r="G2990" i="5"/>
  <c r="G477" i="5"/>
  <c r="G386" i="5"/>
  <c r="G2803" i="5"/>
  <c r="G466" i="5"/>
  <c r="G2758" i="5"/>
  <c r="G2796" i="5"/>
  <c r="G2848" i="5"/>
  <c r="G2895" i="5"/>
  <c r="G311" i="5"/>
  <c r="G136" i="5"/>
  <c r="G414" i="5"/>
  <c r="G2965" i="5"/>
  <c r="G2963" i="5"/>
  <c r="G253" i="5"/>
  <c r="G233" i="5"/>
  <c r="G28" i="5"/>
  <c r="G509" i="5"/>
  <c r="G482" i="5"/>
  <c r="G367" i="5"/>
  <c r="G2810" i="5"/>
  <c r="G240" i="5"/>
  <c r="G409" i="5"/>
  <c r="G2978" i="5"/>
  <c r="G404" i="5"/>
  <c r="G2765" i="5"/>
  <c r="G116" i="5"/>
  <c r="G2986" i="5"/>
  <c r="G2802" i="5"/>
  <c r="G77" i="5"/>
  <c r="G2857" i="5"/>
  <c r="G2890" i="5"/>
  <c r="G2908" i="5"/>
  <c r="G86" i="5"/>
  <c r="G3012" i="5"/>
  <c r="G2827" i="5"/>
  <c r="G295" i="5"/>
  <c r="G2877" i="5"/>
  <c r="G62" i="5"/>
  <c r="G2976" i="5"/>
  <c r="G74" i="5"/>
  <c r="G2932" i="5"/>
  <c r="G2888" i="5"/>
  <c r="G122" i="5"/>
  <c r="G467" i="5"/>
  <c r="G2864" i="5"/>
  <c r="G123" i="5"/>
  <c r="G279" i="5"/>
  <c r="G2982" i="5"/>
  <c r="G2871" i="5"/>
  <c r="G118" i="5"/>
  <c r="G104" i="5"/>
  <c r="G152" i="5"/>
  <c r="G188" i="5"/>
  <c r="G286" i="5"/>
  <c r="G434" i="5"/>
  <c r="G526" i="5"/>
  <c r="G2919" i="5"/>
  <c r="G2732" i="5"/>
  <c r="G257" i="5"/>
  <c r="G189" i="5"/>
  <c r="G2772" i="5"/>
  <c r="G468" i="5"/>
  <c r="G442" i="5"/>
  <c r="G218" i="5"/>
  <c r="G2840" i="5"/>
  <c r="G356" i="5"/>
  <c r="G264" i="5"/>
  <c r="G2828" i="5"/>
  <c r="G34" i="5"/>
  <c r="G124" i="5"/>
  <c r="G3008" i="5"/>
  <c r="G292" i="5"/>
  <c r="G287" i="5"/>
  <c r="G14" i="5"/>
  <c r="G140" i="5"/>
  <c r="G343" i="5"/>
  <c r="G448" i="5"/>
  <c r="G412" i="5"/>
  <c r="G199" i="5"/>
  <c r="G2930" i="5"/>
  <c r="G163" i="5"/>
  <c r="G381" i="5"/>
  <c r="G429" i="5"/>
  <c r="G400" i="5"/>
  <c r="G353" i="5"/>
  <c r="G2933" i="5"/>
  <c r="G436" i="5"/>
  <c r="G369" i="5"/>
  <c r="G2902" i="5"/>
  <c r="G153" i="5"/>
  <c r="G183" i="5"/>
  <c r="G2938" i="5"/>
  <c r="G105" i="5"/>
  <c r="G519" i="5"/>
  <c r="G347" i="5"/>
  <c r="G387" i="5"/>
  <c r="G2779" i="5"/>
  <c r="G2742" i="5"/>
  <c r="G360" i="5"/>
  <c r="G2839" i="5"/>
  <c r="G324" i="5"/>
  <c r="G2773" i="5"/>
  <c r="G54" i="5"/>
  <c r="G2759" i="5"/>
  <c r="G2981" i="5"/>
  <c r="G126" i="5"/>
  <c r="G520" i="5"/>
  <c r="G2869" i="5"/>
  <c r="G536" i="5"/>
  <c r="G2979" i="5"/>
  <c r="G217" i="5"/>
  <c r="G508" i="5"/>
  <c r="G340" i="5"/>
  <c r="G373" i="5"/>
  <c r="G438" i="5"/>
  <c r="G2927" i="5"/>
  <c r="G128" i="5"/>
  <c r="G127" i="5"/>
  <c r="G2842" i="5"/>
  <c r="G180" i="5"/>
  <c r="G2922" i="5"/>
  <c r="G2737" i="5"/>
  <c r="G498" i="5"/>
  <c r="G495" i="5"/>
  <c r="G117" i="5"/>
  <c r="G2956" i="5"/>
  <c r="G2762" i="5"/>
  <c r="G377" i="5"/>
  <c r="G2836" i="5"/>
  <c r="G452" i="5"/>
  <c r="G2838" i="5"/>
  <c r="G530" i="5"/>
  <c r="G491" i="5"/>
  <c r="G403" i="5"/>
  <c r="G2748" i="5"/>
  <c r="G336" i="5"/>
  <c r="G2764" i="5"/>
  <c r="G540" i="5"/>
  <c r="G2823" i="5"/>
  <c r="G444" i="5"/>
  <c r="G456" i="5"/>
  <c r="G413" i="5"/>
  <c r="G2863" i="5"/>
  <c r="G2997" i="5"/>
  <c r="G246" i="5"/>
  <c r="G2778" i="5"/>
  <c r="G337" i="5"/>
  <c r="G2862" i="5"/>
  <c r="G390" i="5"/>
  <c r="G2761" i="5"/>
  <c r="G331" i="5"/>
  <c r="G2730" i="5"/>
  <c r="G2829" i="5"/>
  <c r="G173" i="5"/>
  <c r="G148" i="5"/>
  <c r="G80" i="5"/>
  <c r="G2822" i="5"/>
  <c r="G451" i="5"/>
  <c r="G162" i="5"/>
  <c r="G2825" i="5"/>
  <c r="G172" i="5"/>
  <c r="G3013" i="5"/>
  <c r="G2992" i="5"/>
  <c r="G416" i="5"/>
  <c r="G165" i="5"/>
  <c r="G488" i="5"/>
  <c r="G111" i="5"/>
  <c r="G40" i="5"/>
  <c r="G244" i="5"/>
  <c r="G537" i="5"/>
  <c r="G290" i="5"/>
  <c r="G213" i="5"/>
  <c r="G2735" i="5"/>
  <c r="G506" i="5"/>
  <c r="G359" i="5"/>
  <c r="G35" i="5"/>
  <c r="G2763" i="5"/>
  <c r="G98" i="5"/>
  <c r="G497" i="5"/>
  <c r="G2899" i="5"/>
  <c r="G510" i="5"/>
  <c r="G500" i="5"/>
  <c r="G2923" i="5"/>
  <c r="G2887" i="5"/>
  <c r="G212" i="5"/>
  <c r="G51" i="5"/>
  <c r="G349" i="5"/>
  <c r="G88" i="5"/>
  <c r="G187" i="5"/>
  <c r="G277" i="5"/>
  <c r="G322" i="5"/>
  <c r="G271" i="5"/>
  <c r="G2727" i="5"/>
  <c r="G2750" i="5"/>
  <c r="G185" i="5"/>
  <c r="G531" i="5"/>
  <c r="G2917" i="5"/>
  <c r="G245" i="5"/>
  <c r="G85" i="5"/>
  <c r="G220" i="5"/>
  <c r="G2977" i="5"/>
  <c r="G2966" i="5"/>
  <c r="G2878" i="5"/>
  <c r="G2809" i="5"/>
  <c r="G182" i="5"/>
  <c r="G472" i="5"/>
  <c r="G289" i="5"/>
  <c r="G459" i="5"/>
  <c r="G2814" i="5"/>
  <c r="G358" i="5"/>
  <c r="G2807" i="5"/>
  <c r="G2855" i="5"/>
  <c r="G3014" i="5"/>
  <c r="G469" i="5"/>
  <c r="G410" i="5"/>
  <c r="G2980" i="5"/>
  <c r="G332" i="5"/>
  <c r="G234" i="5"/>
  <c r="G2898" i="5"/>
  <c r="G204" i="5"/>
  <c r="G2941" i="5"/>
  <c r="G291" i="5"/>
  <c r="G243" i="5"/>
  <c r="G3004" i="5"/>
  <c r="G114" i="5"/>
  <c r="G2999" i="5"/>
  <c r="G129" i="5"/>
  <c r="G2944" i="5"/>
  <c r="G288" i="5"/>
  <c r="G2953" i="5"/>
  <c r="G2946" i="5"/>
  <c r="G313" i="5"/>
  <c r="G524" i="5"/>
  <c r="G490" i="5"/>
  <c r="G95" i="5"/>
  <c r="G457" i="5"/>
  <c r="G156" i="5"/>
  <c r="G275" i="5"/>
  <c r="G197" i="5"/>
  <c r="G366" i="5"/>
  <c r="G2845" i="5"/>
  <c r="G319" i="5"/>
  <c r="G83" i="5"/>
  <c r="G120" i="5"/>
  <c r="G2998" i="5"/>
  <c r="G2987" i="5"/>
  <c r="G177" i="5"/>
  <c r="G521" i="5"/>
  <c r="G57" i="5"/>
  <c r="G454" i="5"/>
  <c r="G523" i="5"/>
  <c r="G455" i="5"/>
  <c r="G2843" i="5"/>
  <c r="G2815" i="5"/>
  <c r="G2799" i="5"/>
  <c r="G2903" i="5"/>
  <c r="G131" i="5"/>
  <c r="G2989" i="5"/>
  <c r="G241" i="5"/>
  <c r="G69" i="5"/>
  <c r="G2749" i="5"/>
  <c r="G307" i="5"/>
  <c r="G463" i="5"/>
  <c r="G176" i="5"/>
  <c r="G326" i="5"/>
  <c r="G2983" i="5"/>
  <c r="G208" i="5"/>
  <c r="G428" i="5"/>
  <c r="G494" i="5"/>
  <c r="G2883" i="5"/>
  <c r="G2812" i="5"/>
  <c r="G2768" i="5"/>
  <c r="G73" i="5"/>
  <c r="G479" i="5"/>
  <c r="G70" i="5"/>
  <c r="G443" i="5"/>
  <c r="G297" i="5"/>
  <c r="G60" i="5"/>
  <c r="G186" i="5"/>
  <c r="G2853" i="5"/>
  <c r="G10" i="5"/>
  <c r="G2747" i="5"/>
  <c r="G55" i="5"/>
  <c r="G2950" i="5"/>
  <c r="G33" i="5"/>
  <c r="G525" i="5"/>
  <c r="G333" i="5"/>
  <c r="G267" i="5"/>
  <c r="G370" i="5"/>
  <c r="G316" i="5"/>
  <c r="G179" i="5"/>
  <c r="G527" i="5"/>
  <c r="G2960" i="5"/>
  <c r="G432" i="5"/>
  <c r="G202" i="5"/>
  <c r="G47" i="5"/>
  <c r="G161" i="5"/>
  <c r="G368" i="5"/>
  <c r="G222" i="5"/>
  <c r="G2801" i="5"/>
  <c r="G3000" i="5"/>
  <c r="G2847" i="5"/>
  <c r="G351" i="5"/>
  <c r="G132" i="5"/>
  <c r="G254" i="5"/>
  <c r="AH8" i="6"/>
  <c r="AG9" i="6" s="1"/>
  <c r="W10" i="6"/>
  <c r="W11" i="6" s="1"/>
  <c r="W12" i="6" s="1"/>
  <c r="W13" i="6" s="1"/>
  <c r="W14" i="6" s="1"/>
  <c r="W15" i="6" s="1"/>
  <c r="W16" i="6" s="1"/>
  <c r="W17" i="6" s="1"/>
  <c r="W18" i="6" s="1"/>
  <c r="W19" i="6" s="1"/>
  <c r="W20" i="6" s="1"/>
  <c r="W21" i="6" s="1"/>
  <c r="W22" i="6" s="1"/>
  <c r="W23" i="6" s="1"/>
  <c r="W24" i="6" s="1"/>
  <c r="W25" i="6" s="1"/>
  <c r="W26" i="6" s="1"/>
  <c r="W27" i="6" s="1"/>
  <c r="W28" i="6" s="1"/>
  <c r="W29" i="6" s="1"/>
  <c r="W30" i="6" s="1"/>
  <c r="W31" i="6" s="1"/>
  <c r="W32" i="6" s="1"/>
  <c r="W33" i="6" s="1"/>
  <c r="W34" i="6" s="1"/>
  <c r="W35" i="6" s="1"/>
  <c r="W36" i="6" s="1"/>
  <c r="W37" i="6" s="1"/>
  <c r="W38" i="6" s="1"/>
  <c r="W39" i="6" s="1"/>
  <c r="W40" i="6" s="1"/>
  <c r="W41" i="6" s="1"/>
  <c r="W42" i="6" s="1"/>
  <c r="W43" i="6" s="1"/>
  <c r="W44" i="6" s="1"/>
  <c r="W45" i="6" s="1"/>
  <c r="W46" i="6" s="1"/>
  <c r="W47" i="6" s="1"/>
  <c r="W48" i="6" s="1"/>
  <c r="W49" i="6" s="1"/>
  <c r="W50" i="6" s="1"/>
  <c r="W51" i="6" s="1"/>
  <c r="W52" i="6" s="1"/>
  <c r="W53" i="6" s="1"/>
  <c r="W54" i="6" s="1"/>
  <c r="W55" i="6" s="1"/>
  <c r="W56" i="6" s="1"/>
  <c r="W57" i="6" s="1"/>
  <c r="W58" i="6" s="1"/>
  <c r="W59" i="6" s="1"/>
  <c r="W60" i="6" s="1"/>
  <c r="W61" i="6" s="1"/>
  <c r="W62" i="6" s="1"/>
  <c r="W63" i="6" s="1"/>
  <c r="W64" i="6" s="1"/>
  <c r="W65" i="6" s="1"/>
  <c r="W66" i="6" s="1"/>
  <c r="W67" i="6" s="1"/>
  <c r="W68" i="6" s="1"/>
  <c r="W69" i="6" s="1"/>
  <c r="W70" i="6" s="1"/>
  <c r="W71" i="6" s="1"/>
  <c r="W72" i="6" s="1"/>
  <c r="W73" i="6" s="1"/>
  <c r="W74" i="6" s="1"/>
  <c r="W75" i="6" s="1"/>
  <c r="W76" i="6" s="1"/>
  <c r="W77" i="6" s="1"/>
  <c r="W78" i="6" s="1"/>
  <c r="W79" i="6" s="1"/>
  <c r="W80" i="6" s="1"/>
  <c r="W81" i="6" s="1"/>
  <c r="W82" i="6" s="1"/>
  <c r="W83" i="6" s="1"/>
  <c r="W84" i="6" s="1"/>
  <c r="W85" i="6" s="1"/>
  <c r="W86" i="6" s="1"/>
  <c r="W87" i="6" s="1"/>
  <c r="W88" i="6" s="1"/>
  <c r="W89" i="6" s="1"/>
  <c r="W90" i="6" s="1"/>
  <c r="W91" i="6" s="1"/>
  <c r="W92" i="6" s="1"/>
  <c r="W93" i="6" s="1"/>
  <c r="W94" i="6" s="1"/>
  <c r="W95" i="6" s="1"/>
  <c r="W96" i="6" s="1"/>
  <c r="W97" i="6" s="1"/>
  <c r="W98" i="6" s="1"/>
  <c r="W99" i="6" s="1"/>
  <c r="W100" i="6" s="1"/>
  <c r="W101" i="6" s="1"/>
  <c r="W102" i="6" s="1"/>
  <c r="W103" i="6" s="1"/>
  <c r="W104" i="6" s="1"/>
  <c r="W105" i="6" s="1"/>
  <c r="W106" i="6" s="1"/>
  <c r="W107" i="6" s="1"/>
  <c r="W108" i="6" s="1"/>
  <c r="W109" i="6" s="1"/>
  <c r="W110" i="6" s="1"/>
  <c r="W111" i="6" s="1"/>
  <c r="W112" i="6" s="1"/>
  <c r="W113" i="6" s="1"/>
  <c r="W114" i="6" s="1"/>
  <c r="W115" i="6" s="1"/>
  <c r="W116" i="6" s="1"/>
  <c r="W117" i="6" s="1"/>
  <c r="W118" i="6" s="1"/>
  <c r="W119" i="6" s="1"/>
  <c r="W120" i="6" s="1"/>
  <c r="W121" i="6" s="1"/>
  <c r="W122" i="6" s="1"/>
  <c r="W123" i="6" s="1"/>
  <c r="W124" i="6" s="1"/>
  <c r="W125" i="6" s="1"/>
  <c r="W126" i="6" s="1"/>
  <c r="W127" i="6" s="1"/>
  <c r="W128" i="6" s="1"/>
  <c r="W129" i="6" s="1"/>
  <c r="W130" i="6" s="1"/>
  <c r="W131" i="6" s="1"/>
  <c r="W132" i="6" s="1"/>
  <c r="W133" i="6" s="1"/>
  <c r="W134" i="6" s="1"/>
  <c r="W135" i="6" s="1"/>
  <c r="W136" i="6" s="1"/>
  <c r="W137" i="6" s="1"/>
  <c r="W138" i="6" s="1"/>
  <c r="W139" i="6" s="1"/>
  <c r="W140" i="6" s="1"/>
  <c r="W141" i="6" s="1"/>
  <c r="W142" i="6" s="1"/>
  <c r="W143" i="6" s="1"/>
  <c r="W144" i="6" s="1"/>
  <c r="W145" i="6" s="1"/>
  <c r="W146" i="6" s="1"/>
  <c r="W147" i="6" s="1"/>
  <c r="W148" i="6" s="1"/>
  <c r="W149" i="6" s="1"/>
  <c r="W150" i="6" s="1"/>
  <c r="W151" i="6" s="1"/>
  <c r="W152" i="6" s="1"/>
  <c r="W153" i="6" s="1"/>
  <c r="W154" i="6" s="1"/>
  <c r="W155" i="6" s="1"/>
  <c r="W156" i="6" s="1"/>
  <c r="W157" i="6" s="1"/>
  <c r="W158" i="6" s="1"/>
  <c r="W159" i="6" s="1"/>
  <c r="W160" i="6" s="1"/>
  <c r="W161" i="6" s="1"/>
  <c r="W162" i="6" s="1"/>
  <c r="W163" i="6" s="1"/>
  <c r="W164" i="6" s="1"/>
  <c r="W165" i="6" s="1"/>
  <c r="W166" i="6" s="1"/>
  <c r="W167" i="6" s="1"/>
  <c r="W168" i="6" s="1"/>
  <c r="W169" i="6" s="1"/>
  <c r="W170" i="6" s="1"/>
  <c r="W171" i="6" s="1"/>
  <c r="W172" i="6" s="1"/>
  <c r="W173" i="6" s="1"/>
  <c r="W174" i="6" s="1"/>
  <c r="W175" i="6" s="1"/>
  <c r="W176" i="6" s="1"/>
  <c r="W177" i="6" s="1"/>
  <c r="W178" i="6" s="1"/>
  <c r="W179" i="6" s="1"/>
  <c r="W180" i="6" s="1"/>
  <c r="W181" i="6" s="1"/>
  <c r="W182" i="6" s="1"/>
  <c r="W183" i="6" s="1"/>
  <c r="W184" i="6" s="1"/>
  <c r="W185" i="6" s="1"/>
  <c r="W186" i="6" s="1"/>
  <c r="W187" i="6" s="1"/>
  <c r="W188" i="6" s="1"/>
  <c r="W189" i="6" s="1"/>
  <c r="W190" i="6" s="1"/>
  <c r="W191" i="6" s="1"/>
  <c r="W192" i="6" s="1"/>
  <c r="W193" i="6" s="1"/>
  <c r="W194" i="6" s="1"/>
  <c r="W195" i="6" s="1"/>
  <c r="W196" i="6" s="1"/>
  <c r="W197" i="6" s="1"/>
  <c r="W198" i="6" s="1"/>
  <c r="W199" i="6" s="1"/>
  <c r="W200" i="6" s="1"/>
  <c r="W201" i="6" s="1"/>
  <c r="W202" i="6" s="1"/>
  <c r="W203" i="6" s="1"/>
  <c r="W204" i="6" s="1"/>
  <c r="W205" i="6" s="1"/>
  <c r="W206" i="6" s="1"/>
  <c r="W207" i="6" s="1"/>
  <c r="W208" i="6" s="1"/>
  <c r="W209" i="6" s="1"/>
  <c r="W210" i="6" s="1"/>
  <c r="W211" i="6" s="1"/>
  <c r="W212" i="6" s="1"/>
  <c r="W213" i="6" s="1"/>
  <c r="W214" i="6" s="1"/>
  <c r="W215" i="6" s="1"/>
  <c r="W216" i="6" s="1"/>
  <c r="W217" i="6" s="1"/>
  <c r="W218" i="6" s="1"/>
  <c r="W219" i="6" s="1"/>
  <c r="W220" i="6" s="1"/>
  <c r="W221" i="6" s="1"/>
  <c r="W222" i="6" s="1"/>
  <c r="W223" i="6" s="1"/>
  <c r="W224" i="6" s="1"/>
  <c r="W225" i="6" s="1"/>
  <c r="W226" i="6" s="1"/>
  <c r="W227" i="6" s="1"/>
  <c r="W228" i="6" s="1"/>
  <c r="W229" i="6" s="1"/>
  <c r="W230" i="6" s="1"/>
  <c r="W231" i="6" s="1"/>
  <c r="W232" i="6" s="1"/>
  <c r="W233" i="6" s="1"/>
  <c r="W234" i="6" s="1"/>
  <c r="W235" i="6" s="1"/>
  <c r="W236" i="6" s="1"/>
  <c r="W237" i="6" s="1"/>
  <c r="W238" i="6" s="1"/>
  <c r="W239" i="6" s="1"/>
  <c r="W240" i="6" s="1"/>
  <c r="W241" i="6" s="1"/>
  <c r="W242" i="6" s="1"/>
  <c r="W243" i="6" s="1"/>
  <c r="W244" i="6" s="1"/>
  <c r="W245" i="6" s="1"/>
  <c r="W246" i="6" s="1"/>
  <c r="W247" i="6" s="1"/>
  <c r="W248" i="6" s="1"/>
  <c r="W249" i="6" s="1"/>
  <c r="W250" i="6" s="1"/>
  <c r="W251" i="6" s="1"/>
  <c r="W252" i="6" s="1"/>
  <c r="W253" i="6" s="1"/>
  <c r="W254" i="6" s="1"/>
  <c r="W255" i="6" s="1"/>
  <c r="W256" i="6" s="1"/>
  <c r="W257" i="6" s="1"/>
  <c r="W258" i="6" s="1"/>
  <c r="W259" i="6" s="1"/>
  <c r="W260" i="6" s="1"/>
  <c r="W261" i="6" s="1"/>
  <c r="W262" i="6" s="1"/>
  <c r="W263" i="6" s="1"/>
  <c r="W264" i="6" s="1"/>
  <c r="W265" i="6" s="1"/>
  <c r="W266" i="6" s="1"/>
  <c r="W267" i="6" s="1"/>
  <c r="W268" i="6" s="1"/>
  <c r="W269" i="6" s="1"/>
  <c r="W270" i="6" s="1"/>
  <c r="W271" i="6" s="1"/>
  <c r="W272" i="6" s="1"/>
  <c r="W273" i="6" s="1"/>
  <c r="W274" i="6" s="1"/>
  <c r="W275" i="6" s="1"/>
  <c r="W276" i="6" s="1"/>
  <c r="W277" i="6" s="1"/>
  <c r="W278" i="6" s="1"/>
  <c r="W279" i="6" s="1"/>
  <c r="W280" i="6" s="1"/>
  <c r="W281" i="6" s="1"/>
  <c r="W282" i="6" s="1"/>
  <c r="W283" i="6" s="1"/>
  <c r="W284" i="6" s="1"/>
  <c r="W9" i="6"/>
  <c r="W8" i="6"/>
  <c r="V9" i="6" s="1"/>
  <c r="I7" i="51"/>
  <c r="AD7" i="50"/>
  <c r="AD8" i="50" s="1"/>
  <c r="AD9" i="50" s="1"/>
  <c r="AD10" i="50" s="1"/>
  <c r="AD11" i="50" s="1"/>
  <c r="AD12" i="50" s="1"/>
  <c r="AD13" i="50" s="1"/>
  <c r="AD14" i="50" s="1"/>
  <c r="AD15" i="50" s="1"/>
  <c r="AD16" i="50" s="1"/>
  <c r="AD17" i="50" s="1"/>
  <c r="AD18" i="50" s="1"/>
  <c r="AD19" i="50" s="1"/>
  <c r="AD20" i="50" s="1"/>
  <c r="AD21" i="50" s="1"/>
  <c r="AD22" i="50" s="1"/>
  <c r="AD23" i="50" s="1"/>
  <c r="AD24" i="50" s="1"/>
  <c r="AD25" i="50" s="1"/>
  <c r="AD26" i="50" s="1"/>
  <c r="AD27" i="50" s="1"/>
  <c r="AD28" i="50" s="1"/>
  <c r="AD29" i="50" s="1"/>
  <c r="AD30" i="50" s="1"/>
  <c r="AD31" i="50" s="1"/>
  <c r="AD32" i="50" s="1"/>
  <c r="AD33" i="50" s="1"/>
  <c r="AD34" i="50" s="1"/>
  <c r="AD35" i="50" s="1"/>
  <c r="AD36" i="50" s="1"/>
  <c r="AD37" i="50" s="1"/>
  <c r="AD38" i="50" s="1"/>
  <c r="AD39" i="50" s="1"/>
  <c r="AD40" i="50" s="1"/>
  <c r="AD41" i="50" s="1"/>
  <c r="AD42" i="50" s="1"/>
  <c r="AD43" i="50" s="1"/>
  <c r="AD44" i="50" s="1"/>
  <c r="AD45" i="50" s="1"/>
  <c r="AD46" i="50" s="1"/>
  <c r="AD47" i="50" s="1"/>
  <c r="AD48" i="50" s="1"/>
  <c r="AD49" i="50" s="1"/>
  <c r="AD50" i="50" s="1"/>
  <c r="AD51" i="50" s="1"/>
  <c r="AD52" i="50" s="1"/>
  <c r="AD53" i="50" s="1"/>
  <c r="AD54" i="50" s="1"/>
  <c r="AD55" i="50" s="1"/>
  <c r="AD56" i="50" s="1"/>
  <c r="AD57" i="50" s="1"/>
  <c r="AD58" i="50" s="1"/>
  <c r="AD59" i="50" s="1"/>
  <c r="AD60" i="50" s="1"/>
  <c r="AD61" i="50" s="1"/>
  <c r="AD62" i="50" s="1"/>
  <c r="AD63" i="50" s="1"/>
  <c r="AD64" i="50" s="1"/>
  <c r="AD65" i="50" s="1"/>
  <c r="AD66" i="50" s="1"/>
  <c r="AD67" i="50" s="1"/>
  <c r="AD68" i="50" s="1"/>
  <c r="AC7" i="50"/>
  <c r="T7" i="50"/>
  <c r="T8" i="50" s="1"/>
  <c r="T9" i="50" s="1"/>
  <c r="T10" i="50" s="1"/>
  <c r="T11" i="50" s="1"/>
  <c r="T12" i="50" s="1"/>
  <c r="T13" i="50" s="1"/>
  <c r="T14" i="50" s="1"/>
  <c r="T15" i="50" s="1"/>
  <c r="T16" i="50" s="1"/>
  <c r="T17" i="50" s="1"/>
  <c r="T18" i="50" s="1"/>
  <c r="T19" i="50" s="1"/>
  <c r="T20" i="50" s="1"/>
  <c r="T21" i="50" s="1"/>
  <c r="T22" i="50" s="1"/>
  <c r="T23" i="50" s="1"/>
  <c r="T24" i="50" s="1"/>
  <c r="T25" i="50" s="1"/>
  <c r="T26" i="50" s="1"/>
  <c r="T27" i="50" s="1"/>
  <c r="T28" i="50" s="1"/>
  <c r="T29" i="50" s="1"/>
  <c r="T30" i="50" s="1"/>
  <c r="T31" i="50" s="1"/>
  <c r="T32" i="50" s="1"/>
  <c r="T33" i="50" s="1"/>
  <c r="T34" i="50" s="1"/>
  <c r="T35" i="50" s="1"/>
  <c r="T36" i="50" s="1"/>
  <c r="T37" i="50" s="1"/>
  <c r="T38" i="50" s="1"/>
  <c r="T39" i="50" s="1"/>
  <c r="T40" i="50" s="1"/>
  <c r="T41" i="50" s="1"/>
  <c r="T42" i="50" s="1"/>
  <c r="T43" i="50" s="1"/>
  <c r="T44" i="50" s="1"/>
  <c r="T45" i="50" s="1"/>
  <c r="T46" i="50" s="1"/>
  <c r="T47" i="50" s="1"/>
  <c r="T48" i="50" s="1"/>
  <c r="T49" i="50" s="1"/>
  <c r="T50" i="50" s="1"/>
  <c r="T51" i="50" s="1"/>
  <c r="T52" i="50" s="1"/>
  <c r="T53" i="50" s="1"/>
  <c r="T54" i="50" s="1"/>
  <c r="T55" i="50" s="1"/>
  <c r="T56" i="50" s="1"/>
  <c r="T57" i="50" s="1"/>
  <c r="T58" i="50" s="1"/>
  <c r="T59" i="50" s="1"/>
  <c r="T60" i="50" s="1"/>
  <c r="T61" i="50" s="1"/>
  <c r="T62" i="50" s="1"/>
  <c r="T63" i="50" s="1"/>
  <c r="T64" i="50" s="1"/>
  <c r="T65" i="50" s="1"/>
  <c r="T66" i="50" s="1"/>
  <c r="T67" i="50" s="1"/>
  <c r="T68" i="50" s="1"/>
  <c r="S7" i="50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X2" i="50"/>
  <c r="N2" i="50"/>
  <c r="C2" i="50"/>
  <c r="X2" i="39"/>
  <c r="N2" i="39"/>
  <c r="C2" i="39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I7" i="49"/>
  <c r="I7" i="48"/>
  <c r="I7" i="47"/>
  <c r="I7" i="46"/>
  <c r="AD7" i="39"/>
  <c r="AD8" i="39" s="1"/>
  <c r="AD9" i="39" s="1"/>
  <c r="AD10" i="39" s="1"/>
  <c r="AD11" i="39" s="1"/>
  <c r="AD12" i="39" s="1"/>
  <c r="AD13" i="39" s="1"/>
  <c r="AD14" i="39" s="1"/>
  <c r="AD15" i="39" s="1"/>
  <c r="AD16" i="39" s="1"/>
  <c r="AD17" i="39" s="1"/>
  <c r="AD18" i="39" s="1"/>
  <c r="AD19" i="39" s="1"/>
  <c r="AD20" i="39" s="1"/>
  <c r="AD21" i="39" s="1"/>
  <c r="AD22" i="39" s="1"/>
  <c r="AD23" i="39" s="1"/>
  <c r="AD24" i="39" s="1"/>
  <c r="AD25" i="39" s="1"/>
  <c r="AD26" i="39" s="1"/>
  <c r="AD27" i="39" s="1"/>
  <c r="AD28" i="39" s="1"/>
  <c r="AD29" i="39" s="1"/>
  <c r="AD30" i="39" s="1"/>
  <c r="AD31" i="39" s="1"/>
  <c r="AD32" i="39" s="1"/>
  <c r="AD33" i="39" s="1"/>
  <c r="AD34" i="39" s="1"/>
  <c r="AD35" i="39" s="1"/>
  <c r="AD36" i="39" s="1"/>
  <c r="AD37" i="39" s="1"/>
  <c r="AD38" i="39" s="1"/>
  <c r="AD39" i="39" s="1"/>
  <c r="AD40" i="39" s="1"/>
  <c r="AD41" i="39" s="1"/>
  <c r="AD42" i="39" s="1"/>
  <c r="AD43" i="39" s="1"/>
  <c r="AD44" i="39" s="1"/>
  <c r="AD45" i="39" s="1"/>
  <c r="AD46" i="39" s="1"/>
  <c r="AD47" i="39" s="1"/>
  <c r="AD48" i="39" s="1"/>
  <c r="AD49" i="39" s="1"/>
  <c r="AD50" i="39" s="1"/>
  <c r="AD51" i="39" s="1"/>
  <c r="AD52" i="39" s="1"/>
  <c r="AD53" i="39" s="1"/>
  <c r="AD54" i="39" s="1"/>
  <c r="AD55" i="39" s="1"/>
  <c r="AD56" i="39" s="1"/>
  <c r="AD57" i="39" s="1"/>
  <c r="AD58" i="39" s="1"/>
  <c r="AD59" i="39" s="1"/>
  <c r="AD60" i="39" s="1"/>
  <c r="AD61" i="39" s="1"/>
  <c r="AD62" i="39" s="1"/>
  <c r="AD63" i="39" s="1"/>
  <c r="AD64" i="39" s="1"/>
  <c r="AD65" i="39" s="1"/>
  <c r="AD66" i="39" s="1"/>
  <c r="AD67" i="39" s="1"/>
  <c r="AD68" i="39" s="1"/>
  <c r="AC7" i="39"/>
  <c r="S7" i="39"/>
  <c r="I7" i="39"/>
  <c r="T7" i="39"/>
  <c r="J25" i="49" l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AH9" i="6"/>
  <c r="AH10" i="6" s="1"/>
  <c r="AH11" i="6" s="1"/>
  <c r="AH12" i="6" s="1"/>
  <c r="AH13" i="6" s="1"/>
  <c r="AH14" i="6" s="1"/>
  <c r="AH15" i="6" s="1"/>
  <c r="AH16" i="6" s="1"/>
  <c r="AH17" i="6" s="1"/>
  <c r="AH18" i="6" s="1"/>
  <c r="AH19" i="6" s="1"/>
  <c r="AH20" i="6" s="1"/>
  <c r="AH21" i="6" s="1"/>
  <c r="AH22" i="6" s="1"/>
  <c r="AH23" i="6" s="1"/>
  <c r="AH24" i="6" s="1"/>
  <c r="AH25" i="6" s="1"/>
  <c r="AH26" i="6" s="1"/>
  <c r="AH27" i="6" s="1"/>
  <c r="AH28" i="6" s="1"/>
  <c r="AH29" i="6" s="1"/>
  <c r="AH30" i="6" s="1"/>
  <c r="AH31" i="6" s="1"/>
  <c r="AH32" i="6" s="1"/>
  <c r="AH33" i="6" s="1"/>
  <c r="AH34" i="6" s="1"/>
  <c r="AH35" i="6" s="1"/>
  <c r="AH36" i="6" s="1"/>
  <c r="AH37" i="6" s="1"/>
  <c r="AH38" i="6" s="1"/>
  <c r="AH39" i="6" s="1"/>
  <c r="AH40" i="6" s="1"/>
  <c r="AH41" i="6" s="1"/>
  <c r="AH42" i="6" s="1"/>
  <c r="AH43" i="6" s="1"/>
  <c r="AH44" i="6" s="1"/>
  <c r="AH45" i="6" s="1"/>
  <c r="AH46" i="6" s="1"/>
  <c r="AH47" i="6" s="1"/>
  <c r="AH48" i="6" s="1"/>
  <c r="AH49" i="6" s="1"/>
  <c r="AH50" i="6" s="1"/>
  <c r="AH51" i="6" s="1"/>
  <c r="AH52" i="6" s="1"/>
  <c r="AH53" i="6" s="1"/>
  <c r="AH54" i="6" s="1"/>
  <c r="AH55" i="6" s="1"/>
  <c r="AH56" i="6" s="1"/>
  <c r="AH57" i="6" s="1"/>
  <c r="AH58" i="6" s="1"/>
  <c r="AH59" i="6" s="1"/>
  <c r="AH60" i="6" s="1"/>
  <c r="AH61" i="6" s="1"/>
  <c r="AH62" i="6" s="1"/>
  <c r="AH63" i="6" s="1"/>
  <c r="AH64" i="6" s="1"/>
  <c r="AH65" i="6" s="1"/>
  <c r="AH66" i="6" s="1"/>
  <c r="AH67" i="6" s="1"/>
  <c r="AH68" i="6" s="1"/>
  <c r="AH69" i="6" s="1"/>
  <c r="AH70" i="6" s="1"/>
  <c r="AH71" i="6" s="1"/>
  <c r="AH72" i="6" s="1"/>
  <c r="AH73" i="6" s="1"/>
  <c r="AH74" i="6" s="1"/>
  <c r="AH75" i="6" s="1"/>
  <c r="AH76" i="6" s="1"/>
  <c r="AH77" i="6" s="1"/>
  <c r="AH78" i="6" s="1"/>
  <c r="AH79" i="6" s="1"/>
  <c r="AH80" i="6" s="1"/>
  <c r="AH81" i="6" s="1"/>
  <c r="AH82" i="6" s="1"/>
  <c r="AH83" i="6" s="1"/>
  <c r="AH84" i="6" s="1"/>
  <c r="AH85" i="6" s="1"/>
  <c r="AH86" i="6" s="1"/>
  <c r="AH87" i="6" s="1"/>
  <c r="AH88" i="6" s="1"/>
  <c r="AH89" i="6" s="1"/>
  <c r="AH90" i="6" s="1"/>
  <c r="AH91" i="6" s="1"/>
  <c r="AH92" i="6" s="1"/>
  <c r="AH93" i="6" s="1"/>
  <c r="AH94" i="6" s="1"/>
  <c r="AH95" i="6" s="1"/>
  <c r="AH96" i="6" s="1"/>
  <c r="AH97" i="6" s="1"/>
  <c r="AH98" i="6" s="1"/>
  <c r="AH99" i="6" s="1"/>
  <c r="AH100" i="6" s="1"/>
  <c r="AH101" i="6" s="1"/>
  <c r="AH102" i="6" s="1"/>
  <c r="AH103" i="6" s="1"/>
  <c r="AH104" i="6" s="1"/>
  <c r="AH105" i="6" s="1"/>
  <c r="AH106" i="6" s="1"/>
  <c r="AH107" i="6" s="1"/>
  <c r="AH108" i="6" s="1"/>
  <c r="AH109" i="6" s="1"/>
  <c r="AH110" i="6" s="1"/>
  <c r="AH111" i="6" s="1"/>
  <c r="AH112" i="6" s="1"/>
  <c r="AH113" i="6" s="1"/>
  <c r="AH114" i="6" s="1"/>
  <c r="AH115" i="6" s="1"/>
  <c r="AH116" i="6" s="1"/>
  <c r="AH117" i="6" s="1"/>
  <c r="AH118" i="6" s="1"/>
  <c r="AH119" i="6" s="1"/>
  <c r="AH120" i="6" s="1"/>
  <c r="AH121" i="6" s="1"/>
  <c r="AH122" i="6" s="1"/>
  <c r="AH123" i="6" s="1"/>
  <c r="AH124" i="6" s="1"/>
  <c r="AH125" i="6" s="1"/>
  <c r="AH126" i="6" s="1"/>
  <c r="AH127" i="6" s="1"/>
  <c r="AH128" i="6" s="1"/>
  <c r="AH129" i="6" s="1"/>
  <c r="AH130" i="6" s="1"/>
  <c r="AH131" i="6" s="1"/>
  <c r="AH132" i="6" s="1"/>
  <c r="AH133" i="6" s="1"/>
  <c r="AH134" i="6" s="1"/>
  <c r="AH135" i="6" s="1"/>
  <c r="AH136" i="6" s="1"/>
  <c r="AH137" i="6" s="1"/>
  <c r="AH138" i="6" s="1"/>
  <c r="AH139" i="6" s="1"/>
  <c r="AH140" i="6" s="1"/>
  <c r="AH141" i="6" s="1"/>
  <c r="AH142" i="6" s="1"/>
  <c r="AH143" i="6" s="1"/>
  <c r="AH144" i="6" s="1"/>
  <c r="AH145" i="6" s="1"/>
  <c r="AH146" i="6" s="1"/>
  <c r="AH147" i="6" s="1"/>
  <c r="AH148" i="6" s="1"/>
  <c r="AH149" i="6" s="1"/>
  <c r="AH150" i="6" s="1"/>
  <c r="AH151" i="6" s="1"/>
  <c r="AH152" i="6" s="1"/>
  <c r="AH153" i="6" s="1"/>
  <c r="AH154" i="6" s="1"/>
  <c r="AH155" i="6" s="1"/>
  <c r="AH156" i="6" s="1"/>
  <c r="AH157" i="6" s="1"/>
  <c r="AH158" i="6" s="1"/>
  <c r="AH159" i="6" s="1"/>
  <c r="AH160" i="6" s="1"/>
  <c r="AH161" i="6" s="1"/>
  <c r="AH162" i="6" s="1"/>
  <c r="AH163" i="6" s="1"/>
  <c r="AH164" i="6" s="1"/>
  <c r="AH165" i="6" s="1"/>
  <c r="AH166" i="6" s="1"/>
  <c r="AH167" i="6" s="1"/>
  <c r="AH168" i="6" s="1"/>
  <c r="AH169" i="6" s="1"/>
  <c r="AH170" i="6" s="1"/>
  <c r="AH171" i="6" s="1"/>
  <c r="AH172" i="6" s="1"/>
  <c r="AH173" i="6" s="1"/>
  <c r="AH174" i="6" s="1"/>
  <c r="AH175" i="6" s="1"/>
  <c r="AH176" i="6" s="1"/>
  <c r="AH177" i="6" s="1"/>
  <c r="AH178" i="6" s="1"/>
  <c r="AH179" i="6" s="1"/>
  <c r="AH180" i="6" s="1"/>
  <c r="AH181" i="6" s="1"/>
  <c r="AH182" i="6" s="1"/>
  <c r="AH183" i="6" s="1"/>
  <c r="AH184" i="6" s="1"/>
  <c r="AH185" i="6" s="1"/>
  <c r="AH186" i="6" s="1"/>
  <c r="AH187" i="6" s="1"/>
  <c r="AH188" i="6" s="1"/>
  <c r="AH189" i="6" s="1"/>
  <c r="AH190" i="6" s="1"/>
  <c r="AH191" i="6" s="1"/>
  <c r="AH192" i="6" s="1"/>
  <c r="AH193" i="6" s="1"/>
  <c r="AH194" i="6" s="1"/>
  <c r="AH195" i="6" s="1"/>
  <c r="AH196" i="6" s="1"/>
  <c r="AH197" i="6" s="1"/>
  <c r="AH198" i="6" s="1"/>
  <c r="AH199" i="6" s="1"/>
  <c r="AH200" i="6" s="1"/>
  <c r="AH201" i="6" s="1"/>
  <c r="AH202" i="6" s="1"/>
  <c r="AH203" i="6" s="1"/>
  <c r="AH204" i="6" s="1"/>
  <c r="AH205" i="6" s="1"/>
  <c r="AH206" i="6" s="1"/>
  <c r="AH207" i="6" s="1"/>
  <c r="AH208" i="6" s="1"/>
  <c r="AH209" i="6" s="1"/>
  <c r="AH210" i="6" s="1"/>
  <c r="AH211" i="6" s="1"/>
  <c r="AH212" i="6" s="1"/>
  <c r="AH213" i="6" s="1"/>
  <c r="AH214" i="6" s="1"/>
  <c r="AH215" i="6" s="1"/>
  <c r="AH216" i="6" s="1"/>
  <c r="AH217" i="6" s="1"/>
  <c r="AH218" i="6" s="1"/>
  <c r="AH219" i="6" s="1"/>
  <c r="AH220" i="6" s="1"/>
  <c r="AH221" i="6" s="1"/>
  <c r="AH222" i="6" s="1"/>
  <c r="AH223" i="6" s="1"/>
  <c r="AH224" i="6" s="1"/>
  <c r="AH225" i="6" s="1"/>
  <c r="AH226" i="6" s="1"/>
  <c r="AH227" i="6" s="1"/>
  <c r="AH228" i="6" s="1"/>
  <c r="AH229" i="6" s="1"/>
  <c r="AH230" i="6" s="1"/>
  <c r="AH231" i="6" s="1"/>
  <c r="AH232" i="6" s="1"/>
  <c r="AH233" i="6" s="1"/>
  <c r="AH234" i="6" s="1"/>
  <c r="AH235" i="6" s="1"/>
  <c r="AH236" i="6" s="1"/>
  <c r="AH237" i="6" s="1"/>
  <c r="AH238" i="6" s="1"/>
  <c r="AH239" i="6" s="1"/>
  <c r="AH240" i="6" s="1"/>
  <c r="AH241" i="6" s="1"/>
  <c r="AH242" i="6" s="1"/>
  <c r="AH243" i="6" s="1"/>
  <c r="AH244" i="6" s="1"/>
  <c r="AH245" i="6" s="1"/>
  <c r="AH246" i="6" s="1"/>
  <c r="AH247" i="6" s="1"/>
  <c r="AH248" i="6" s="1"/>
  <c r="AH249" i="6" s="1"/>
  <c r="AH250" i="6" s="1"/>
  <c r="AH251" i="6" s="1"/>
  <c r="AH252" i="6" s="1"/>
  <c r="AH253" i="6" s="1"/>
  <c r="AH254" i="6" s="1"/>
  <c r="AH255" i="6" s="1"/>
  <c r="AH256" i="6" s="1"/>
  <c r="AH257" i="6" s="1"/>
  <c r="AH258" i="6" s="1"/>
  <c r="AH259" i="6" s="1"/>
  <c r="AH260" i="6" s="1"/>
  <c r="AH261" i="6" s="1"/>
  <c r="AH262" i="6" s="1"/>
  <c r="AH263" i="6" s="1"/>
  <c r="AH264" i="6" s="1"/>
  <c r="AH265" i="6" s="1"/>
  <c r="AH266" i="6" s="1"/>
  <c r="AH267" i="6" s="1"/>
  <c r="AH268" i="6" s="1"/>
  <c r="AH269" i="6" s="1"/>
  <c r="AH270" i="6" s="1"/>
  <c r="AH271" i="6" s="1"/>
  <c r="AH272" i="6" s="1"/>
  <c r="AH273" i="6" s="1"/>
  <c r="AH274" i="6" s="1"/>
  <c r="AH275" i="6" s="1"/>
  <c r="AH276" i="6" s="1"/>
  <c r="AH277" i="6" s="1"/>
  <c r="AH278" i="6" s="1"/>
  <c r="AH279" i="6" s="1"/>
  <c r="AH280" i="6" s="1"/>
  <c r="AH281" i="6" s="1"/>
  <c r="AH282" i="6" s="1"/>
  <c r="AH283" i="6" s="1"/>
  <c r="AH284" i="6" s="1"/>
  <c r="AC8" i="50"/>
  <c r="AC9" i="50" s="1"/>
  <c r="AC10" i="50" s="1"/>
  <c r="AC11" i="50" s="1"/>
  <c r="AC12" i="50" s="1"/>
  <c r="AC13" i="50" s="1"/>
  <c r="AC14" i="50" s="1"/>
  <c r="AC15" i="50" s="1"/>
  <c r="AC16" i="50" s="1"/>
  <c r="AC17" i="50" s="1"/>
  <c r="AC18" i="50" s="1"/>
  <c r="AC19" i="50" s="1"/>
  <c r="AC20" i="50" s="1"/>
  <c r="AC21" i="50" s="1"/>
  <c r="AC22" i="50" s="1"/>
  <c r="AC23" i="50" s="1"/>
  <c r="AC24" i="50" s="1"/>
  <c r="AC25" i="50" s="1"/>
  <c r="AC26" i="50" s="1"/>
  <c r="AC27" i="50" s="1"/>
  <c r="AC28" i="50" s="1"/>
  <c r="AC29" i="50" s="1"/>
  <c r="AC30" i="50" s="1"/>
  <c r="AC31" i="50" s="1"/>
  <c r="AC32" i="50" s="1"/>
  <c r="AC33" i="50" s="1"/>
  <c r="AC34" i="50" s="1"/>
  <c r="AC35" i="50" s="1"/>
  <c r="AC36" i="50" s="1"/>
  <c r="AC37" i="50" s="1"/>
  <c r="AC38" i="50" s="1"/>
  <c r="AC39" i="50" s="1"/>
  <c r="AC40" i="50" s="1"/>
  <c r="AC41" i="50" s="1"/>
  <c r="AC42" i="50" s="1"/>
  <c r="AC43" i="50" s="1"/>
  <c r="AC44" i="50" s="1"/>
  <c r="AC45" i="50" s="1"/>
  <c r="AC46" i="50" s="1"/>
  <c r="AC47" i="50" s="1"/>
  <c r="AC48" i="50" s="1"/>
  <c r="AC49" i="50" s="1"/>
  <c r="AC50" i="50" s="1"/>
  <c r="AC51" i="50" s="1"/>
  <c r="AC52" i="50" s="1"/>
  <c r="AC53" i="50" s="1"/>
  <c r="AC54" i="50" s="1"/>
  <c r="AC55" i="50" s="1"/>
  <c r="AC56" i="50" s="1"/>
  <c r="AC57" i="50" s="1"/>
  <c r="AC58" i="50" s="1"/>
  <c r="AC59" i="50" s="1"/>
  <c r="AC60" i="50" s="1"/>
  <c r="AC61" i="50" s="1"/>
  <c r="AC62" i="50" s="1"/>
  <c r="AC63" i="50" s="1"/>
  <c r="AC64" i="50" s="1"/>
  <c r="AC65" i="50" s="1"/>
  <c r="AC66" i="50" s="1"/>
  <c r="AC67" i="50" s="1"/>
  <c r="AC68" i="50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AC8" i="39"/>
  <c r="AC9" i="39" s="1"/>
  <c r="AC10" i="39" s="1"/>
  <c r="AC11" i="39" s="1"/>
  <c r="AC12" i="39" s="1"/>
  <c r="AC13" i="39" s="1"/>
  <c r="AC14" i="39" s="1"/>
  <c r="AC15" i="39" s="1"/>
  <c r="AC16" i="39" s="1"/>
  <c r="AC17" i="39" s="1"/>
  <c r="AC18" i="39" s="1"/>
  <c r="AC19" i="39" s="1"/>
  <c r="AC20" i="39" s="1"/>
  <c r="AC21" i="39" s="1"/>
  <c r="AC22" i="39" s="1"/>
  <c r="AC23" i="39" s="1"/>
  <c r="AC24" i="39" s="1"/>
  <c r="AC25" i="39" s="1"/>
  <c r="AC26" i="39" s="1"/>
  <c r="AC27" i="39" s="1"/>
  <c r="AC28" i="39" s="1"/>
  <c r="AC29" i="39" s="1"/>
  <c r="AC30" i="39" s="1"/>
  <c r="AC31" i="39" s="1"/>
  <c r="AC32" i="39" s="1"/>
  <c r="AC33" i="39" s="1"/>
  <c r="AC34" i="39" s="1"/>
  <c r="AC35" i="39" s="1"/>
  <c r="AC36" i="39" s="1"/>
  <c r="AC37" i="39" s="1"/>
  <c r="AC38" i="39" s="1"/>
  <c r="AC39" i="39" s="1"/>
  <c r="AC40" i="39" s="1"/>
  <c r="AC41" i="39" s="1"/>
  <c r="AC42" i="39" s="1"/>
  <c r="AC43" i="39" s="1"/>
  <c r="AC44" i="39" s="1"/>
  <c r="AC45" i="39" s="1"/>
  <c r="AC46" i="39" s="1"/>
  <c r="AC47" i="39" s="1"/>
  <c r="AC48" i="39" s="1"/>
  <c r="AC49" i="39" s="1"/>
  <c r="AC50" i="39" s="1"/>
  <c r="AC51" i="39" s="1"/>
  <c r="AC52" i="39" s="1"/>
  <c r="AC53" i="39" s="1"/>
  <c r="AC54" i="39" s="1"/>
  <c r="AC55" i="39" s="1"/>
  <c r="AC56" i="39" s="1"/>
  <c r="AC57" i="39" s="1"/>
  <c r="AC58" i="39" s="1"/>
  <c r="AC59" i="39" s="1"/>
  <c r="AC60" i="39" s="1"/>
  <c r="AC61" i="39" s="1"/>
  <c r="AC62" i="39" s="1"/>
  <c r="AC63" i="39" s="1"/>
  <c r="AC64" i="39" s="1"/>
  <c r="AC65" i="39" s="1"/>
  <c r="AC66" i="39" s="1"/>
  <c r="AC67" i="39" s="1"/>
  <c r="AC68" i="39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J22" i="49" s="1"/>
  <c r="J23" i="49" s="1"/>
  <c r="J24" i="49" s="1"/>
  <c r="I25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S8" i="50"/>
  <c r="S9" i="50" s="1"/>
  <c r="S10" i="50" s="1"/>
  <c r="S11" i="50" s="1"/>
  <c r="S12" i="50" s="1"/>
  <c r="S13" i="50" s="1"/>
  <c r="S14" i="50" s="1"/>
  <c r="S15" i="50" s="1"/>
  <c r="S16" i="50" s="1"/>
  <c r="S17" i="50" s="1"/>
  <c r="S18" i="50" s="1"/>
  <c r="S19" i="50" s="1"/>
  <c r="S20" i="50" s="1"/>
  <c r="S21" i="50" s="1"/>
  <c r="S22" i="50" s="1"/>
  <c r="S23" i="50" s="1"/>
  <c r="S24" i="50" s="1"/>
  <c r="S25" i="50" s="1"/>
  <c r="S26" i="50" s="1"/>
  <c r="S27" i="50" s="1"/>
  <c r="S28" i="50" s="1"/>
  <c r="S29" i="50" s="1"/>
  <c r="S30" i="50" s="1"/>
  <c r="S31" i="50" s="1"/>
  <c r="S32" i="50" s="1"/>
  <c r="S33" i="50" s="1"/>
  <c r="S34" i="50" s="1"/>
  <c r="S35" i="50" s="1"/>
  <c r="S36" i="50" s="1"/>
  <c r="S37" i="50" s="1"/>
  <c r="S38" i="50" s="1"/>
  <c r="S39" i="50" s="1"/>
  <c r="S40" i="50" s="1"/>
  <c r="S41" i="50" s="1"/>
  <c r="S42" i="50" s="1"/>
  <c r="S43" i="50" s="1"/>
  <c r="S44" i="50" s="1"/>
  <c r="S45" i="50" s="1"/>
  <c r="S46" i="50" s="1"/>
  <c r="S47" i="50" s="1"/>
  <c r="S48" i="50" s="1"/>
  <c r="S49" i="50" s="1"/>
  <c r="S50" i="50" s="1"/>
  <c r="S51" i="50" s="1"/>
  <c r="S52" i="50" s="1"/>
  <c r="S53" i="50" s="1"/>
  <c r="S54" i="50" s="1"/>
  <c r="S55" i="50" s="1"/>
  <c r="S56" i="50" s="1"/>
  <c r="S57" i="50" s="1"/>
  <c r="S58" i="50" s="1"/>
  <c r="S59" i="50" s="1"/>
  <c r="S60" i="50" s="1"/>
  <c r="S61" i="50" s="1"/>
  <c r="S62" i="50" s="1"/>
  <c r="S63" i="50" s="1"/>
  <c r="S64" i="50" s="1"/>
  <c r="S65" i="50" s="1"/>
  <c r="S66" i="50" s="1"/>
  <c r="S67" i="50" s="1"/>
  <c r="S68" i="50" s="1"/>
  <c r="V10" i="6"/>
  <c r="V11" i="6" s="1"/>
  <c r="V12" i="6" s="1"/>
  <c r="V13" i="6" s="1"/>
  <c r="V14" i="6" s="1"/>
  <c r="V15" i="6" s="1"/>
  <c r="V16" i="6" s="1"/>
  <c r="V17" i="6" s="1"/>
  <c r="V18" i="6" s="1"/>
  <c r="V19" i="6" s="1"/>
  <c r="V20" i="6" s="1"/>
  <c r="V21" i="6" s="1"/>
  <c r="V22" i="6" s="1"/>
  <c r="V23" i="6" s="1"/>
  <c r="V24" i="6" s="1"/>
  <c r="V25" i="6" s="1"/>
  <c r="V26" i="6" s="1"/>
  <c r="V27" i="6" s="1"/>
  <c r="V28" i="6" s="1"/>
  <c r="V29" i="6" s="1"/>
  <c r="V30" i="6" s="1"/>
  <c r="V31" i="6" s="1"/>
  <c r="V32" i="6" s="1"/>
  <c r="V33" i="6" s="1"/>
  <c r="V34" i="6" s="1"/>
  <c r="V35" i="6" s="1"/>
  <c r="V36" i="6" s="1"/>
  <c r="V37" i="6" s="1"/>
  <c r="V38" i="6" s="1"/>
  <c r="V39" i="6" s="1"/>
  <c r="V40" i="6" s="1"/>
  <c r="V41" i="6" s="1"/>
  <c r="V42" i="6" s="1"/>
  <c r="V43" i="6" s="1"/>
  <c r="V44" i="6" s="1"/>
  <c r="V45" i="6" s="1"/>
  <c r="V46" i="6" s="1"/>
  <c r="V47" i="6" s="1"/>
  <c r="V48" i="6" s="1"/>
  <c r="V49" i="6" s="1"/>
  <c r="V50" i="6" s="1"/>
  <c r="V51" i="6" s="1"/>
  <c r="V52" i="6" s="1"/>
  <c r="V53" i="6" s="1"/>
  <c r="V54" i="6" s="1"/>
  <c r="V55" i="6" s="1"/>
  <c r="V56" i="6" s="1"/>
  <c r="V57" i="6" s="1"/>
  <c r="V58" i="6" s="1"/>
  <c r="V59" i="6" s="1"/>
  <c r="V60" i="6" s="1"/>
  <c r="V61" i="6" s="1"/>
  <c r="V62" i="6" s="1"/>
  <c r="V63" i="6" s="1"/>
  <c r="V64" i="6" s="1"/>
  <c r="V65" i="6" s="1"/>
  <c r="V66" i="6" s="1"/>
  <c r="V67" i="6" s="1"/>
  <c r="V68" i="6" s="1"/>
  <c r="V69" i="6" s="1"/>
  <c r="V70" i="6" s="1"/>
  <c r="V71" i="6" s="1"/>
  <c r="V72" i="6" s="1"/>
  <c r="V73" i="6" s="1"/>
  <c r="V74" i="6" s="1"/>
  <c r="V75" i="6" s="1"/>
  <c r="V76" i="6" s="1"/>
  <c r="V77" i="6" s="1"/>
  <c r="V78" i="6" s="1"/>
  <c r="V79" i="6" s="1"/>
  <c r="V80" i="6" s="1"/>
  <c r="V81" i="6" s="1"/>
  <c r="V82" i="6" s="1"/>
  <c r="V83" i="6" s="1"/>
  <c r="V84" i="6" s="1"/>
  <c r="V85" i="6" s="1"/>
  <c r="V86" i="6" s="1"/>
  <c r="V87" i="6" s="1"/>
  <c r="V88" i="6" s="1"/>
  <c r="V89" i="6" s="1"/>
  <c r="V90" i="6" s="1"/>
  <c r="V91" i="6" s="1"/>
  <c r="V92" i="6" s="1"/>
  <c r="V93" i="6" s="1"/>
  <c r="V94" i="6" s="1"/>
  <c r="V95" i="6" s="1"/>
  <c r="V96" i="6" s="1"/>
  <c r="V97" i="6" s="1"/>
  <c r="V98" i="6" s="1"/>
  <c r="V99" i="6" s="1"/>
  <c r="V100" i="6" s="1"/>
  <c r="V101" i="6" s="1"/>
  <c r="V102" i="6" s="1"/>
  <c r="V103" i="6" s="1"/>
  <c r="V104" i="6" s="1"/>
  <c r="V105" i="6" s="1"/>
  <c r="V106" i="6" s="1"/>
  <c r="V107" i="6" s="1"/>
  <c r="V108" i="6" s="1"/>
  <c r="V109" i="6" s="1"/>
  <c r="V110" i="6" s="1"/>
  <c r="V111" i="6" s="1"/>
  <c r="V112" i="6" s="1"/>
  <c r="V113" i="6" s="1"/>
  <c r="V114" i="6" s="1"/>
  <c r="V115" i="6" s="1"/>
  <c r="V116" i="6" s="1"/>
  <c r="V117" i="6" s="1"/>
  <c r="V118" i="6" s="1"/>
  <c r="V119" i="6" s="1"/>
  <c r="V120" i="6" s="1"/>
  <c r="V121" i="6" s="1"/>
  <c r="V122" i="6" s="1"/>
  <c r="V123" i="6" s="1"/>
  <c r="V124" i="6" s="1"/>
  <c r="V125" i="6" s="1"/>
  <c r="V126" i="6" s="1"/>
  <c r="V127" i="6" s="1"/>
  <c r="V128" i="6" s="1"/>
  <c r="V129" i="6" s="1"/>
  <c r="V130" i="6" s="1"/>
  <c r="V131" i="6" s="1"/>
  <c r="V132" i="6" s="1"/>
  <c r="V133" i="6" s="1"/>
  <c r="V134" i="6" s="1"/>
  <c r="V135" i="6" s="1"/>
  <c r="V136" i="6" s="1"/>
  <c r="V137" i="6" s="1"/>
  <c r="V138" i="6" s="1"/>
  <c r="V139" i="6" s="1"/>
  <c r="V140" i="6" s="1"/>
  <c r="V141" i="6" s="1"/>
  <c r="V142" i="6" s="1"/>
  <c r="V143" i="6" s="1"/>
  <c r="V144" i="6" s="1"/>
  <c r="V145" i="6" s="1"/>
  <c r="V146" i="6" s="1"/>
  <c r="V147" i="6" s="1"/>
  <c r="V148" i="6" s="1"/>
  <c r="V149" i="6" s="1"/>
  <c r="V150" i="6" s="1"/>
  <c r="V151" i="6" s="1"/>
  <c r="V152" i="6" s="1"/>
  <c r="V153" i="6" s="1"/>
  <c r="V154" i="6" s="1"/>
  <c r="V155" i="6" s="1"/>
  <c r="V156" i="6" s="1"/>
  <c r="V157" i="6" s="1"/>
  <c r="V158" i="6" s="1"/>
  <c r="V159" i="6" s="1"/>
  <c r="V160" i="6" s="1"/>
  <c r="V161" i="6" s="1"/>
  <c r="V162" i="6" s="1"/>
  <c r="V163" i="6" s="1"/>
  <c r="V164" i="6" s="1"/>
  <c r="V165" i="6" s="1"/>
  <c r="V166" i="6" s="1"/>
  <c r="V167" i="6" s="1"/>
  <c r="V168" i="6" s="1"/>
  <c r="V169" i="6" s="1"/>
  <c r="V170" i="6" s="1"/>
  <c r="V171" i="6" s="1"/>
  <c r="V172" i="6" s="1"/>
  <c r="V173" i="6" s="1"/>
  <c r="V174" i="6" s="1"/>
  <c r="V175" i="6" s="1"/>
  <c r="V176" i="6" s="1"/>
  <c r="V177" i="6" s="1"/>
  <c r="V178" i="6" s="1"/>
  <c r="V179" i="6" s="1"/>
  <c r="V180" i="6" s="1"/>
  <c r="V181" i="6" s="1"/>
  <c r="V182" i="6" s="1"/>
  <c r="V183" i="6" s="1"/>
  <c r="V184" i="6" s="1"/>
  <c r="V185" i="6" s="1"/>
  <c r="V186" i="6" s="1"/>
  <c r="V187" i="6" s="1"/>
  <c r="V188" i="6" s="1"/>
  <c r="V189" i="6" s="1"/>
  <c r="V190" i="6" s="1"/>
  <c r="V191" i="6" s="1"/>
  <c r="V192" i="6" s="1"/>
  <c r="V193" i="6" s="1"/>
  <c r="V194" i="6" s="1"/>
  <c r="V195" i="6" s="1"/>
  <c r="V196" i="6" s="1"/>
  <c r="V197" i="6" s="1"/>
  <c r="V198" i="6" s="1"/>
  <c r="V199" i="6" s="1"/>
  <c r="V200" i="6" s="1"/>
  <c r="V201" i="6" s="1"/>
  <c r="V202" i="6" s="1"/>
  <c r="V203" i="6" s="1"/>
  <c r="V204" i="6" s="1"/>
  <c r="V205" i="6" s="1"/>
  <c r="V206" i="6" s="1"/>
  <c r="V207" i="6" s="1"/>
  <c r="V208" i="6" s="1"/>
  <c r="V209" i="6" s="1"/>
  <c r="V210" i="6" s="1"/>
  <c r="V211" i="6" s="1"/>
  <c r="V212" i="6" s="1"/>
  <c r="V213" i="6" s="1"/>
  <c r="V214" i="6" s="1"/>
  <c r="V215" i="6" s="1"/>
  <c r="V216" i="6" s="1"/>
  <c r="V217" i="6" s="1"/>
  <c r="V218" i="6" s="1"/>
  <c r="V219" i="6" s="1"/>
  <c r="V220" i="6" s="1"/>
  <c r="V221" i="6" s="1"/>
  <c r="V222" i="6" s="1"/>
  <c r="V223" i="6" s="1"/>
  <c r="V224" i="6" s="1"/>
  <c r="V225" i="6" s="1"/>
  <c r="V226" i="6" s="1"/>
  <c r="V227" i="6" s="1"/>
  <c r="V228" i="6" s="1"/>
  <c r="V229" i="6" s="1"/>
  <c r="V230" i="6" s="1"/>
  <c r="V231" i="6" s="1"/>
  <c r="V232" i="6" s="1"/>
  <c r="V233" i="6" s="1"/>
  <c r="V234" i="6" s="1"/>
  <c r="V235" i="6" s="1"/>
  <c r="V236" i="6" s="1"/>
  <c r="V237" i="6" s="1"/>
  <c r="V238" i="6" s="1"/>
  <c r="V239" i="6" s="1"/>
  <c r="V240" i="6" s="1"/>
  <c r="V241" i="6" s="1"/>
  <c r="V242" i="6" s="1"/>
  <c r="V243" i="6" s="1"/>
  <c r="V244" i="6" s="1"/>
  <c r="V245" i="6" s="1"/>
  <c r="V246" i="6" s="1"/>
  <c r="V247" i="6" s="1"/>
  <c r="V248" i="6" s="1"/>
  <c r="V249" i="6" s="1"/>
  <c r="V250" i="6" s="1"/>
  <c r="V251" i="6" s="1"/>
  <c r="V252" i="6" s="1"/>
  <c r="V253" i="6" s="1"/>
  <c r="V254" i="6" s="1"/>
  <c r="V255" i="6" s="1"/>
  <c r="V256" i="6" s="1"/>
  <c r="V257" i="6" s="1"/>
  <c r="V258" i="6" s="1"/>
  <c r="V259" i="6" s="1"/>
  <c r="V260" i="6" s="1"/>
  <c r="V261" i="6" s="1"/>
  <c r="V262" i="6" s="1"/>
  <c r="V263" i="6" s="1"/>
  <c r="V264" i="6" s="1"/>
  <c r="V265" i="6" s="1"/>
  <c r="V266" i="6" s="1"/>
  <c r="V267" i="6" s="1"/>
  <c r="V268" i="6" s="1"/>
  <c r="V269" i="6" s="1"/>
  <c r="V270" i="6" s="1"/>
  <c r="V271" i="6" s="1"/>
  <c r="V272" i="6" s="1"/>
  <c r="V273" i="6" s="1"/>
  <c r="V274" i="6" s="1"/>
  <c r="V275" i="6" s="1"/>
  <c r="V276" i="6" s="1"/>
  <c r="V277" i="6" s="1"/>
  <c r="V278" i="6" s="1"/>
  <c r="V279" i="6" s="1"/>
  <c r="V280" i="6" s="1"/>
  <c r="V281" i="6" s="1"/>
  <c r="V282" i="6" s="1"/>
  <c r="V283" i="6" s="1"/>
  <c r="V284" i="6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S8" i="39"/>
  <c r="T8" i="39"/>
  <c r="T9" i="39" s="1"/>
  <c r="T10" i="39" s="1"/>
  <c r="T11" i="39" s="1"/>
  <c r="T12" i="39" s="1"/>
  <c r="T13" i="39" s="1"/>
  <c r="T14" i="39" s="1"/>
  <c r="T15" i="39" s="1"/>
  <c r="T16" i="39" s="1"/>
  <c r="T17" i="39" s="1"/>
  <c r="T18" i="39" s="1"/>
  <c r="T19" i="39" s="1"/>
  <c r="T20" i="39" s="1"/>
  <c r="T21" i="39" s="1"/>
  <c r="T22" i="39" s="1"/>
  <c r="T23" i="39" s="1"/>
  <c r="T24" i="39" s="1"/>
  <c r="T25" i="39" s="1"/>
  <c r="T26" i="39" s="1"/>
  <c r="T27" i="39" s="1"/>
  <c r="T28" i="39" s="1"/>
  <c r="T29" i="39" s="1"/>
  <c r="T30" i="39" s="1"/>
  <c r="T31" i="39" s="1"/>
  <c r="T32" i="39" s="1"/>
  <c r="T33" i="39" s="1"/>
  <c r="T34" i="39" s="1"/>
  <c r="T35" i="39" s="1"/>
  <c r="T36" i="39" s="1"/>
  <c r="T37" i="39" s="1"/>
  <c r="T38" i="39" s="1"/>
  <c r="T39" i="39" s="1"/>
  <c r="T40" i="39" s="1"/>
  <c r="T41" i="39" s="1"/>
  <c r="T42" i="39" s="1"/>
  <c r="T43" i="39" s="1"/>
  <c r="T44" i="39" s="1"/>
  <c r="T45" i="39" s="1"/>
  <c r="T46" i="39" s="1"/>
  <c r="T47" i="39" s="1"/>
  <c r="T48" i="39" s="1"/>
  <c r="T49" i="39" s="1"/>
  <c r="T50" i="39" s="1"/>
  <c r="T51" i="39" s="1"/>
  <c r="T52" i="39" s="1"/>
  <c r="T53" i="39" s="1"/>
  <c r="T54" i="39" s="1"/>
  <c r="T55" i="39" s="1"/>
  <c r="T56" i="39" s="1"/>
  <c r="T57" i="39" s="1"/>
  <c r="T58" i="39" s="1"/>
  <c r="T59" i="39" s="1"/>
  <c r="T60" i="39" s="1"/>
  <c r="T61" i="39" s="1"/>
  <c r="T62" i="39" s="1"/>
  <c r="T63" i="39" s="1"/>
  <c r="T64" i="39" s="1"/>
  <c r="T65" i="39" s="1"/>
  <c r="T66" i="39" s="1"/>
  <c r="T67" i="39" s="1"/>
  <c r="T68" i="39" s="1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AG10" i="6" l="1"/>
  <c r="AG11" i="6" s="1"/>
  <c r="AG12" i="6" s="1"/>
  <c r="AG13" i="6" s="1"/>
  <c r="AG14" i="6" s="1"/>
  <c r="AG15" i="6" s="1"/>
  <c r="AG16" i="6" s="1"/>
  <c r="AG17" i="6" s="1"/>
  <c r="AG18" i="6" s="1"/>
  <c r="AG19" i="6" s="1"/>
  <c r="AG20" i="6" s="1"/>
  <c r="AG21" i="6" s="1"/>
  <c r="AG22" i="6" s="1"/>
  <c r="AG23" i="6" s="1"/>
  <c r="AG24" i="6" s="1"/>
  <c r="AG25" i="6" s="1"/>
  <c r="AG26" i="6" s="1"/>
  <c r="AG27" i="6" s="1"/>
  <c r="AG28" i="6" s="1"/>
  <c r="AG29" i="6" s="1"/>
  <c r="AG30" i="6" s="1"/>
  <c r="AG31" i="6" s="1"/>
  <c r="AG32" i="6" s="1"/>
  <c r="AG33" i="6" s="1"/>
  <c r="AG34" i="6" s="1"/>
  <c r="AG35" i="6" s="1"/>
  <c r="AG36" i="6" s="1"/>
  <c r="AG37" i="6" s="1"/>
  <c r="AG38" i="6" s="1"/>
  <c r="AG39" i="6" s="1"/>
  <c r="AG40" i="6" s="1"/>
  <c r="AG41" i="6" s="1"/>
  <c r="AG42" i="6" s="1"/>
  <c r="AG43" i="6" s="1"/>
  <c r="AG44" i="6" s="1"/>
  <c r="AG45" i="6" s="1"/>
  <c r="AG46" i="6" s="1"/>
  <c r="AG47" i="6" s="1"/>
  <c r="AG48" i="6" s="1"/>
  <c r="AG49" i="6" s="1"/>
  <c r="AG50" i="6" s="1"/>
  <c r="AG51" i="6" s="1"/>
  <c r="AG52" i="6" s="1"/>
  <c r="AG53" i="6" s="1"/>
  <c r="AG54" i="6" s="1"/>
  <c r="AG55" i="6" s="1"/>
  <c r="AG56" i="6" s="1"/>
  <c r="AG57" i="6" s="1"/>
  <c r="AG58" i="6" s="1"/>
  <c r="AG59" i="6" s="1"/>
  <c r="AG60" i="6" s="1"/>
  <c r="AG61" i="6" s="1"/>
  <c r="AG62" i="6" s="1"/>
  <c r="AG63" i="6" s="1"/>
  <c r="AG64" i="6" s="1"/>
  <c r="AG65" i="6" s="1"/>
  <c r="AG66" i="6" s="1"/>
  <c r="AG67" i="6" s="1"/>
  <c r="AG68" i="6" s="1"/>
  <c r="AG69" i="6" s="1"/>
  <c r="AG70" i="6" s="1"/>
  <c r="AG71" i="6" s="1"/>
  <c r="AG72" i="6" s="1"/>
  <c r="AG73" i="6" s="1"/>
  <c r="AG74" i="6" s="1"/>
  <c r="AG75" i="6" s="1"/>
  <c r="AG76" i="6" s="1"/>
  <c r="AG77" i="6" s="1"/>
  <c r="AG78" i="6" s="1"/>
  <c r="AG79" i="6" s="1"/>
  <c r="AG80" i="6" s="1"/>
  <c r="AG81" i="6" s="1"/>
  <c r="AG82" i="6" s="1"/>
  <c r="AG83" i="6" s="1"/>
  <c r="AG84" i="6" s="1"/>
  <c r="AG85" i="6" s="1"/>
  <c r="AG86" i="6" s="1"/>
  <c r="AG87" i="6" s="1"/>
  <c r="AG88" i="6" s="1"/>
  <c r="AG89" i="6" s="1"/>
  <c r="AG90" i="6" s="1"/>
  <c r="AG91" i="6" s="1"/>
  <c r="AG92" i="6" s="1"/>
  <c r="AG93" i="6" s="1"/>
  <c r="AG94" i="6" s="1"/>
  <c r="AG95" i="6" s="1"/>
  <c r="AG96" i="6" s="1"/>
  <c r="AG97" i="6" s="1"/>
  <c r="AG98" i="6" s="1"/>
  <c r="AG99" i="6" s="1"/>
  <c r="AG100" i="6" s="1"/>
  <c r="AG101" i="6" s="1"/>
  <c r="AG102" i="6" s="1"/>
  <c r="AG103" i="6" s="1"/>
  <c r="AG104" i="6" s="1"/>
  <c r="AG105" i="6" s="1"/>
  <c r="AG106" i="6" s="1"/>
  <c r="AG107" i="6" s="1"/>
  <c r="AG108" i="6" s="1"/>
  <c r="AG109" i="6" s="1"/>
  <c r="AG110" i="6" s="1"/>
  <c r="AG111" i="6" s="1"/>
  <c r="AG112" i="6" s="1"/>
  <c r="AG113" i="6" s="1"/>
  <c r="AG114" i="6" s="1"/>
  <c r="AG115" i="6" s="1"/>
  <c r="AG116" i="6" s="1"/>
  <c r="AG117" i="6" s="1"/>
  <c r="AG118" i="6" s="1"/>
  <c r="AG119" i="6" s="1"/>
  <c r="AG120" i="6" s="1"/>
  <c r="AG121" i="6" s="1"/>
  <c r="AG122" i="6" s="1"/>
  <c r="AG123" i="6" s="1"/>
  <c r="AG124" i="6" s="1"/>
  <c r="AG125" i="6" s="1"/>
  <c r="AG126" i="6" s="1"/>
  <c r="AG127" i="6" s="1"/>
  <c r="AG128" i="6" s="1"/>
  <c r="AG129" i="6" s="1"/>
  <c r="AG130" i="6" s="1"/>
  <c r="AG131" i="6" s="1"/>
  <c r="AG132" i="6" s="1"/>
  <c r="AG133" i="6" s="1"/>
  <c r="AG134" i="6" s="1"/>
  <c r="AG135" i="6" s="1"/>
  <c r="AG136" i="6" s="1"/>
  <c r="AG137" i="6" s="1"/>
  <c r="AG138" i="6" s="1"/>
  <c r="AG139" i="6" s="1"/>
  <c r="AG140" i="6" s="1"/>
  <c r="AG141" i="6" s="1"/>
  <c r="AG142" i="6" s="1"/>
  <c r="AG143" i="6" s="1"/>
  <c r="AG144" i="6" s="1"/>
  <c r="AG145" i="6" s="1"/>
  <c r="AG146" i="6" s="1"/>
  <c r="AG147" i="6" s="1"/>
  <c r="AG148" i="6" s="1"/>
  <c r="AG149" i="6" s="1"/>
  <c r="AG150" i="6" s="1"/>
  <c r="AG151" i="6" s="1"/>
  <c r="AG152" i="6" s="1"/>
  <c r="AG153" i="6" s="1"/>
  <c r="AG154" i="6" s="1"/>
  <c r="AG155" i="6" s="1"/>
  <c r="AG156" i="6" s="1"/>
  <c r="AG157" i="6" s="1"/>
  <c r="AG158" i="6" s="1"/>
  <c r="AG159" i="6" s="1"/>
  <c r="AG160" i="6" s="1"/>
  <c r="AG161" i="6" s="1"/>
  <c r="AG162" i="6" s="1"/>
  <c r="AG163" i="6" s="1"/>
  <c r="AG164" i="6" s="1"/>
  <c r="AG165" i="6" s="1"/>
  <c r="AG166" i="6" s="1"/>
  <c r="AG167" i="6" s="1"/>
  <c r="AG168" i="6" s="1"/>
  <c r="AG169" i="6" s="1"/>
  <c r="AG170" i="6" s="1"/>
  <c r="AG171" i="6" s="1"/>
  <c r="AG172" i="6" s="1"/>
  <c r="AG173" i="6" s="1"/>
  <c r="AG174" i="6" s="1"/>
  <c r="AG175" i="6" s="1"/>
  <c r="AG176" i="6" s="1"/>
  <c r="AG177" i="6" s="1"/>
  <c r="AG178" i="6" s="1"/>
  <c r="AG179" i="6" s="1"/>
  <c r="AG180" i="6" s="1"/>
  <c r="AG181" i="6" s="1"/>
  <c r="AG182" i="6" s="1"/>
  <c r="AG183" i="6" s="1"/>
  <c r="AG184" i="6" s="1"/>
  <c r="AG185" i="6" s="1"/>
  <c r="AG186" i="6" s="1"/>
  <c r="AG187" i="6" s="1"/>
  <c r="AG188" i="6" s="1"/>
  <c r="AG189" i="6" s="1"/>
  <c r="AG190" i="6" s="1"/>
  <c r="AG191" i="6" s="1"/>
  <c r="AG192" i="6" s="1"/>
  <c r="AG193" i="6" s="1"/>
  <c r="AG194" i="6" s="1"/>
  <c r="AG195" i="6" s="1"/>
  <c r="AG196" i="6" s="1"/>
  <c r="AG197" i="6" s="1"/>
  <c r="AG198" i="6" s="1"/>
  <c r="AG199" i="6" s="1"/>
  <c r="AG200" i="6" s="1"/>
  <c r="AG201" i="6" s="1"/>
  <c r="AG202" i="6" s="1"/>
  <c r="AG203" i="6" s="1"/>
  <c r="AG204" i="6" s="1"/>
  <c r="AG205" i="6" s="1"/>
  <c r="AG206" i="6" s="1"/>
  <c r="AG207" i="6" s="1"/>
  <c r="AG208" i="6" s="1"/>
  <c r="AG209" i="6" s="1"/>
  <c r="AG210" i="6" s="1"/>
  <c r="AG211" i="6" s="1"/>
  <c r="AG212" i="6" s="1"/>
  <c r="AG213" i="6" s="1"/>
  <c r="AG214" i="6" s="1"/>
  <c r="AG215" i="6" s="1"/>
  <c r="AG216" i="6" s="1"/>
  <c r="AG217" i="6" s="1"/>
  <c r="AG218" i="6" s="1"/>
  <c r="AG219" i="6" s="1"/>
  <c r="AG220" i="6" s="1"/>
  <c r="AG221" i="6" s="1"/>
  <c r="AG222" i="6" s="1"/>
  <c r="AG223" i="6" s="1"/>
  <c r="AG224" i="6" s="1"/>
  <c r="AG225" i="6" s="1"/>
  <c r="AG226" i="6" s="1"/>
  <c r="AG227" i="6" s="1"/>
  <c r="AG228" i="6" s="1"/>
  <c r="AG229" i="6" s="1"/>
  <c r="AG230" i="6" s="1"/>
  <c r="AG231" i="6" s="1"/>
  <c r="AG232" i="6" s="1"/>
  <c r="AG233" i="6" s="1"/>
  <c r="AG234" i="6" s="1"/>
  <c r="AG235" i="6" s="1"/>
  <c r="AG236" i="6" s="1"/>
  <c r="AG237" i="6" s="1"/>
  <c r="AG238" i="6" s="1"/>
  <c r="AG239" i="6" s="1"/>
  <c r="AG240" i="6" s="1"/>
  <c r="AG241" i="6" s="1"/>
  <c r="AG242" i="6" s="1"/>
  <c r="AG243" i="6" s="1"/>
  <c r="AG244" i="6" s="1"/>
  <c r="AG245" i="6" s="1"/>
  <c r="AG246" i="6" s="1"/>
  <c r="AG247" i="6" s="1"/>
  <c r="AG248" i="6" s="1"/>
  <c r="AG249" i="6" s="1"/>
  <c r="AG250" i="6" s="1"/>
  <c r="AG251" i="6" s="1"/>
  <c r="AG252" i="6" s="1"/>
  <c r="AG253" i="6" s="1"/>
  <c r="AG254" i="6" s="1"/>
  <c r="AG255" i="6" s="1"/>
  <c r="AG256" i="6" s="1"/>
  <c r="AG257" i="6" s="1"/>
  <c r="AG258" i="6" s="1"/>
  <c r="AG259" i="6" s="1"/>
  <c r="AG260" i="6" s="1"/>
  <c r="AG261" i="6" s="1"/>
  <c r="AG262" i="6" s="1"/>
  <c r="AG263" i="6" s="1"/>
  <c r="AG264" i="6" s="1"/>
  <c r="AG265" i="6" s="1"/>
  <c r="AG266" i="6" s="1"/>
  <c r="AG267" i="6" s="1"/>
  <c r="AG268" i="6" s="1"/>
  <c r="AG269" i="6" s="1"/>
  <c r="AG270" i="6" s="1"/>
  <c r="AG271" i="6" s="1"/>
  <c r="AG272" i="6" s="1"/>
  <c r="AG273" i="6" s="1"/>
  <c r="AG274" i="6" s="1"/>
  <c r="AG275" i="6" s="1"/>
  <c r="AG276" i="6" s="1"/>
  <c r="AG277" i="6" s="1"/>
  <c r="AG278" i="6" s="1"/>
  <c r="AG279" i="6" s="1"/>
  <c r="AG280" i="6" s="1"/>
  <c r="AG281" i="6" s="1"/>
  <c r="AG282" i="6" s="1"/>
  <c r="AG283" i="6" s="1"/>
  <c r="AG284" i="6" s="1"/>
  <c r="S9" i="39"/>
  <c r="S10" i="39" s="1"/>
  <c r="S11" i="39" s="1"/>
  <c r="S12" i="39" s="1"/>
  <c r="S13" i="39" s="1"/>
  <c r="S14" i="39" s="1"/>
  <c r="S15" i="39" s="1"/>
  <c r="S16" i="39" s="1"/>
  <c r="S17" i="39" s="1"/>
  <c r="S18" i="39" s="1"/>
  <c r="S19" i="39" s="1"/>
  <c r="S20" i="39" s="1"/>
  <c r="S21" i="39" s="1"/>
  <c r="S22" i="39" s="1"/>
  <c r="S23" i="39" s="1"/>
  <c r="S24" i="39" s="1"/>
  <c r="S25" i="39" s="1"/>
  <c r="S26" i="39" s="1"/>
  <c r="S27" i="39" s="1"/>
  <c r="S28" i="39" s="1"/>
  <c r="S29" i="39" s="1"/>
  <c r="S30" i="39" s="1"/>
  <c r="S31" i="39" s="1"/>
  <c r="S32" i="39" s="1"/>
  <c r="S33" i="39" s="1"/>
  <c r="S34" i="39" s="1"/>
  <c r="S35" i="39" s="1"/>
  <c r="S36" i="39" s="1"/>
  <c r="S37" i="39" s="1"/>
  <c r="S38" i="39" s="1"/>
  <c r="S39" i="39" s="1"/>
  <c r="S40" i="39" s="1"/>
  <c r="S41" i="39" s="1"/>
  <c r="S42" i="39" s="1"/>
  <c r="S43" i="39" s="1"/>
  <c r="S44" i="39" s="1"/>
  <c r="S45" i="39" s="1"/>
  <c r="S46" i="39" s="1"/>
  <c r="S47" i="39" s="1"/>
  <c r="S48" i="39" s="1"/>
  <c r="S49" i="39" s="1"/>
  <c r="S50" i="39" s="1"/>
  <c r="S51" i="39" s="1"/>
  <c r="S52" i="39" s="1"/>
  <c r="S53" i="39" s="1"/>
  <c r="S54" i="39" s="1"/>
  <c r="S55" i="39" s="1"/>
  <c r="S56" i="39" s="1"/>
  <c r="S57" i="39" s="1"/>
  <c r="S58" i="39" s="1"/>
  <c r="S59" i="39" s="1"/>
  <c r="S60" i="39" s="1"/>
  <c r="S61" i="39" s="1"/>
  <c r="S62" i="39" s="1"/>
  <c r="S63" i="39" s="1"/>
  <c r="S64" i="39" s="1"/>
  <c r="S65" i="39" s="1"/>
  <c r="S66" i="39" s="1"/>
  <c r="S67" i="39" s="1"/>
  <c r="S68" i="39" s="1"/>
  <c r="J7" i="39"/>
  <c r="L8" i="6"/>
  <c r="D4" i="13"/>
  <c r="AG145" i="2"/>
  <c r="AG146" i="2"/>
  <c r="AG147" i="2"/>
  <c r="AG148" i="2"/>
  <c r="AG149" i="2"/>
  <c r="AG150" i="2"/>
  <c r="AG151" i="2"/>
  <c r="AG152" i="2"/>
  <c r="AG153" i="2"/>
  <c r="AG154" i="2"/>
  <c r="AG155" i="2"/>
  <c r="AG156" i="2"/>
  <c r="AG157" i="2"/>
  <c r="AG127" i="2"/>
  <c r="AG128" i="2"/>
  <c r="AG129" i="2"/>
  <c r="AG130" i="2"/>
  <c r="AG131" i="2"/>
  <c r="AG132" i="2"/>
  <c r="AG133" i="2"/>
  <c r="AG134" i="2"/>
  <c r="AG135" i="2"/>
  <c r="AG136" i="2"/>
  <c r="AG137" i="2"/>
  <c r="AG138" i="2"/>
  <c r="AG139" i="2"/>
  <c r="AG140" i="2"/>
  <c r="AG141" i="2"/>
  <c r="AG142" i="2"/>
  <c r="AG143" i="2"/>
  <c r="AG144" i="2"/>
  <c r="AG122" i="2"/>
  <c r="AG123" i="2"/>
  <c r="AG124" i="2"/>
  <c r="AG125" i="2"/>
  <c r="AG126" i="2"/>
  <c r="AG117" i="2"/>
  <c r="AG118" i="2"/>
  <c r="AG119" i="2"/>
  <c r="AG120" i="2"/>
  <c r="AG121" i="2"/>
  <c r="AG112" i="2"/>
  <c r="AG113" i="2"/>
  <c r="AG114" i="2"/>
  <c r="AG115" i="2"/>
  <c r="AG116" i="2"/>
  <c r="AG104" i="2"/>
  <c r="AG105" i="2"/>
  <c r="AG106" i="2"/>
  <c r="AG107" i="2"/>
  <c r="AG108" i="2"/>
  <c r="AG109" i="2"/>
  <c r="AG110" i="2"/>
  <c r="AG111" i="2"/>
  <c r="AG103" i="2"/>
  <c r="D3" i="16"/>
  <c r="L9" i="6" l="1"/>
  <c r="L10" i="6" s="1"/>
  <c r="L11" i="6" s="1"/>
  <c r="L12" i="6" s="1"/>
  <c r="L13" i="6" s="1"/>
  <c r="L14" i="6" s="1"/>
  <c r="L15" i="6" s="1"/>
  <c r="L16" i="6" s="1"/>
  <c r="L17" i="6" s="1"/>
  <c r="L18" i="6" s="1"/>
  <c r="L19" i="6" s="1"/>
  <c r="L20" i="6" s="1"/>
  <c r="L21" i="6" s="1"/>
  <c r="L22" i="6" s="1"/>
  <c r="L23" i="6" s="1"/>
  <c r="L24" i="6" s="1"/>
  <c r="L25" i="6" s="1"/>
  <c r="L26" i="6" s="1"/>
  <c r="L27" i="6" s="1"/>
  <c r="L28" i="6" s="1"/>
  <c r="L29" i="6" s="1"/>
  <c r="L30" i="6" s="1"/>
  <c r="L31" i="6" s="1"/>
  <c r="L32" i="6" s="1"/>
  <c r="L33" i="6" s="1"/>
  <c r="L34" i="6" s="1"/>
  <c r="L35" i="6" s="1"/>
  <c r="L36" i="6" s="1"/>
  <c r="L37" i="6" s="1"/>
  <c r="L38" i="6" s="1"/>
  <c r="L39" i="6" s="1"/>
  <c r="L40" i="6" s="1"/>
  <c r="L41" i="6" s="1"/>
  <c r="L42" i="6" s="1"/>
  <c r="L43" i="6" s="1"/>
  <c r="L44" i="6" s="1"/>
  <c r="L45" i="6" s="1"/>
  <c r="L46" i="6" s="1"/>
  <c r="L47" i="6" s="1"/>
  <c r="L48" i="6" s="1"/>
  <c r="L49" i="6" s="1"/>
  <c r="L50" i="6" s="1"/>
  <c r="L51" i="6" s="1"/>
  <c r="L52" i="6" s="1"/>
  <c r="L53" i="6" s="1"/>
  <c r="L54" i="6" s="1"/>
  <c r="L55" i="6" s="1"/>
  <c r="L56" i="6" s="1"/>
  <c r="L57" i="6" s="1"/>
  <c r="L58" i="6" s="1"/>
  <c r="L59" i="6" s="1"/>
  <c r="L60" i="6" s="1"/>
  <c r="L61" i="6" s="1"/>
  <c r="L62" i="6" s="1"/>
  <c r="L63" i="6" s="1"/>
  <c r="L64" i="6" s="1"/>
  <c r="L65" i="6" s="1"/>
  <c r="L66" i="6" s="1"/>
  <c r="L67" i="6" s="1"/>
  <c r="L68" i="6" s="1"/>
  <c r="K9" i="6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I8" i="39"/>
  <c r="L69" i="6" l="1"/>
  <c r="L70" i="6" s="1"/>
  <c r="L71" i="6" s="1"/>
  <c r="L72" i="6" s="1"/>
  <c r="L73" i="6" s="1"/>
  <c r="L74" i="6" s="1"/>
  <c r="L75" i="6" s="1"/>
  <c r="L76" i="6" s="1"/>
  <c r="L77" i="6" s="1"/>
  <c r="L78" i="6" s="1"/>
  <c r="L79" i="6" s="1"/>
  <c r="L80" i="6" s="1"/>
  <c r="L81" i="6" s="1"/>
  <c r="L82" i="6" s="1"/>
  <c r="L83" i="6" s="1"/>
  <c r="L84" i="6" s="1"/>
  <c r="L85" i="6" s="1"/>
  <c r="L86" i="6" s="1"/>
  <c r="L87" i="6" s="1"/>
  <c r="L88" i="6" s="1"/>
  <c r="L89" i="6" s="1"/>
  <c r="L90" i="6" s="1"/>
  <c r="L91" i="6" s="1"/>
  <c r="L92" i="6" s="1"/>
  <c r="L93" i="6" s="1"/>
  <c r="L94" i="6" s="1"/>
  <c r="L95" i="6" s="1"/>
  <c r="L96" i="6" s="1"/>
  <c r="L97" i="6" s="1"/>
  <c r="L98" i="6" s="1"/>
  <c r="L99" i="6" s="1"/>
  <c r="L100" i="6" s="1"/>
  <c r="L101" i="6" s="1"/>
  <c r="L102" i="6" s="1"/>
  <c r="L103" i="6" s="1"/>
  <c r="L104" i="6" s="1"/>
  <c r="L105" i="6" s="1"/>
  <c r="L106" i="6" s="1"/>
  <c r="L107" i="6" s="1"/>
  <c r="L108" i="6" s="1"/>
  <c r="L109" i="6" s="1"/>
  <c r="L110" i="6" s="1"/>
  <c r="L111" i="6" s="1"/>
  <c r="L112" i="6" s="1"/>
  <c r="L113" i="6" s="1"/>
  <c r="L114" i="6" s="1"/>
  <c r="L115" i="6" s="1"/>
  <c r="I9" i="39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K10" i="6"/>
  <c r="K11" i="6" s="1"/>
  <c r="K12" i="6" s="1"/>
  <c r="K13" i="6" s="1"/>
  <c r="K14" i="6" s="1"/>
  <c r="K15" i="6" s="1"/>
  <c r="K16" i="6" s="1"/>
  <c r="K17" i="6" s="1"/>
  <c r="K18" i="6" s="1"/>
  <c r="K19" i="6" s="1"/>
  <c r="K20" i="6" s="1"/>
  <c r="K21" i="6" s="1"/>
  <c r="K22" i="6" s="1"/>
  <c r="K23" i="6" s="1"/>
  <c r="K24" i="6" s="1"/>
  <c r="K25" i="6" s="1"/>
  <c r="K26" i="6" s="1"/>
  <c r="K27" i="6" s="1"/>
  <c r="K28" i="6" s="1"/>
  <c r="K29" i="6" s="1"/>
  <c r="K30" i="6" s="1"/>
  <c r="K31" i="6" s="1"/>
  <c r="K32" i="6" s="1"/>
  <c r="K33" i="6" s="1"/>
  <c r="K34" i="6" s="1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 s="1"/>
  <c r="K47" i="6" s="1"/>
  <c r="K48" i="6" s="1"/>
  <c r="K49" i="6" s="1"/>
  <c r="K50" i="6" s="1"/>
  <c r="K51" i="6" s="1"/>
  <c r="K52" i="6" s="1"/>
  <c r="K53" i="6" s="1"/>
  <c r="K54" i="6" s="1"/>
  <c r="K55" i="6" s="1"/>
  <c r="K56" i="6" s="1"/>
  <c r="K57" i="6" s="1"/>
  <c r="K58" i="6" s="1"/>
  <c r="K59" i="6" s="1"/>
  <c r="K60" i="6" s="1"/>
  <c r="K61" i="6" s="1"/>
  <c r="K62" i="6" s="1"/>
  <c r="K63" i="6" s="1"/>
  <c r="K64" i="6" s="1"/>
  <c r="K65" i="6" s="1"/>
  <c r="K66" i="6" s="1"/>
  <c r="K67" i="6" s="1"/>
  <c r="K68" i="6" s="1"/>
  <c r="L116" i="6" l="1"/>
  <c r="L117" i="6" s="1"/>
  <c r="L118" i="6" s="1"/>
  <c r="L119" i="6" s="1"/>
  <c r="L120" i="6" s="1"/>
  <c r="L121" i="6" s="1"/>
  <c r="L122" i="6" s="1"/>
  <c r="L123" i="6" s="1"/>
  <c r="L124" i="6" s="1"/>
  <c r="L125" i="6" s="1"/>
  <c r="L126" i="6" s="1"/>
  <c r="L127" i="6" s="1"/>
  <c r="L128" i="6" s="1"/>
  <c r="L129" i="6" s="1"/>
  <c r="L130" i="6" s="1"/>
  <c r="L131" i="6" s="1"/>
  <c r="L132" i="6" s="1"/>
  <c r="L133" i="6" s="1"/>
  <c r="L134" i="6" s="1"/>
  <c r="L135" i="6" s="1"/>
  <c r="L136" i="6" s="1"/>
  <c r="L137" i="6" s="1"/>
  <c r="L138" i="6" s="1"/>
  <c r="L139" i="6" s="1"/>
  <c r="L140" i="6" s="1"/>
  <c r="L141" i="6" s="1"/>
  <c r="L142" i="6" s="1"/>
  <c r="L143" i="6" s="1"/>
  <c r="L144" i="6" s="1"/>
  <c r="L145" i="6" s="1"/>
  <c r="L146" i="6" s="1"/>
  <c r="L147" i="6" s="1"/>
  <c r="L148" i="6" s="1"/>
  <c r="L149" i="6" s="1"/>
  <c r="L150" i="6" s="1"/>
  <c r="L151" i="6" s="1"/>
  <c r="L152" i="6" s="1"/>
  <c r="L153" i="6" s="1"/>
  <c r="L154" i="6" s="1"/>
  <c r="L155" i="6" s="1"/>
  <c r="L156" i="6" s="1"/>
  <c r="L157" i="6" s="1"/>
  <c r="L158" i="6" s="1"/>
  <c r="L159" i="6" s="1"/>
  <c r="L160" i="6" s="1"/>
  <c r="L161" i="6" s="1"/>
  <c r="L162" i="6" s="1"/>
  <c r="L163" i="6" s="1"/>
  <c r="L164" i="6" s="1"/>
  <c r="L165" i="6" s="1"/>
  <c r="L166" i="6" s="1"/>
  <c r="L167" i="6" s="1"/>
  <c r="L168" i="6" s="1"/>
  <c r="L169" i="6" s="1"/>
  <c r="L170" i="6" s="1"/>
  <c r="L171" i="6" s="1"/>
  <c r="L172" i="6" s="1"/>
  <c r="L173" i="6" s="1"/>
  <c r="L174" i="6" s="1"/>
  <c r="L175" i="6" s="1"/>
  <c r="L176" i="6" s="1"/>
  <c r="L177" i="6" s="1"/>
  <c r="L178" i="6" s="1"/>
  <c r="L179" i="6" s="1"/>
  <c r="L180" i="6" s="1"/>
  <c r="L181" i="6" s="1"/>
  <c r="L182" i="6" s="1"/>
  <c r="L183" i="6" s="1"/>
  <c r="L184" i="6" s="1"/>
  <c r="L185" i="6" s="1"/>
  <c r="L186" i="6" s="1"/>
  <c r="L187" i="6" s="1"/>
  <c r="L188" i="6" s="1"/>
  <c r="L189" i="6" s="1"/>
  <c r="L190" i="6" s="1"/>
  <c r="L191" i="6" s="1"/>
  <c r="L192" i="6" s="1"/>
  <c r="L193" i="6" s="1"/>
  <c r="L194" i="6" s="1"/>
  <c r="L195" i="6" s="1"/>
  <c r="L196" i="6" s="1"/>
  <c r="L197" i="6" s="1"/>
  <c r="L198" i="6" s="1"/>
  <c r="L199" i="6" s="1"/>
  <c r="L200" i="6" s="1"/>
  <c r="L201" i="6" s="1"/>
  <c r="L202" i="6" s="1"/>
  <c r="L203" i="6" s="1"/>
  <c r="L204" i="6" s="1"/>
  <c r="L205" i="6" s="1"/>
  <c r="L206" i="6" s="1"/>
  <c r="L207" i="6" s="1"/>
  <c r="L208" i="6" s="1"/>
  <c r="L209" i="6" s="1"/>
  <c r="L210" i="6" s="1"/>
  <c r="L211" i="6" s="1"/>
  <c r="L212" i="6" s="1"/>
  <c r="L213" i="6" s="1"/>
  <c r="L214" i="6" s="1"/>
  <c r="L215" i="6" s="1"/>
  <c r="L216" i="6" s="1"/>
  <c r="L217" i="6" s="1"/>
  <c r="L218" i="6" s="1"/>
  <c r="L219" i="6" s="1"/>
  <c r="L220" i="6" s="1"/>
  <c r="L221" i="6" s="1"/>
  <c r="L222" i="6" s="1"/>
  <c r="L223" i="6" s="1"/>
  <c r="L224" i="6" s="1"/>
  <c r="L225" i="6" s="1"/>
  <c r="L226" i="6" s="1"/>
  <c r="L227" i="6" s="1"/>
  <c r="L228" i="6" s="1"/>
  <c r="L229" i="6" s="1"/>
  <c r="L230" i="6" s="1"/>
  <c r="L231" i="6" s="1"/>
  <c r="L232" i="6" s="1"/>
  <c r="L233" i="6" s="1"/>
  <c r="L234" i="6" s="1"/>
  <c r="L235" i="6" s="1"/>
  <c r="L236" i="6" s="1"/>
  <c r="L237" i="6" s="1"/>
  <c r="L238" i="6" s="1"/>
  <c r="L239" i="6" s="1"/>
  <c r="L240" i="6" s="1"/>
  <c r="L241" i="6" s="1"/>
  <c r="L242" i="6" s="1"/>
  <c r="L243" i="6" s="1"/>
  <c r="L244" i="6" s="1"/>
  <c r="L245" i="6" s="1"/>
  <c r="L246" i="6" s="1"/>
  <c r="L247" i="6" s="1"/>
  <c r="L248" i="6" s="1"/>
  <c r="L249" i="6" s="1"/>
  <c r="L250" i="6" s="1"/>
  <c r="L251" i="6" s="1"/>
  <c r="L252" i="6" s="1"/>
  <c r="L253" i="6" s="1"/>
  <c r="L254" i="6" s="1"/>
  <c r="L255" i="6" s="1"/>
  <c r="L256" i="6" s="1"/>
  <c r="L257" i="6" s="1"/>
  <c r="L258" i="6" s="1"/>
  <c r="L259" i="6" s="1"/>
  <c r="L260" i="6" s="1"/>
  <c r="L261" i="6" s="1"/>
  <c r="L262" i="6" s="1"/>
  <c r="L263" i="6" s="1"/>
  <c r="L264" i="6" s="1"/>
  <c r="L265" i="6" s="1"/>
  <c r="L266" i="6" s="1"/>
  <c r="L267" i="6" s="1"/>
  <c r="L268" i="6" s="1"/>
  <c r="L269" i="6" s="1"/>
  <c r="L270" i="6" s="1"/>
  <c r="L271" i="6" s="1"/>
  <c r="L272" i="6" s="1"/>
  <c r="L273" i="6" s="1"/>
  <c r="L274" i="6" s="1"/>
  <c r="L275" i="6" s="1"/>
  <c r="L276" i="6" s="1"/>
  <c r="L277" i="6" s="1"/>
  <c r="L278" i="6" s="1"/>
  <c r="L279" i="6" s="1"/>
  <c r="L280" i="6" s="1"/>
  <c r="L281" i="6" s="1"/>
  <c r="L282" i="6" s="1"/>
  <c r="L283" i="6" s="1"/>
  <c r="L284" i="6" s="1"/>
  <c r="K69" i="6"/>
  <c r="K70" i="6" s="1"/>
  <c r="K71" i="6" s="1"/>
  <c r="K72" i="6" s="1"/>
  <c r="K73" i="6" s="1"/>
  <c r="K74" i="6" s="1"/>
  <c r="K75" i="6" s="1"/>
  <c r="K76" i="6" s="1"/>
  <c r="K77" i="6" s="1"/>
  <c r="K78" i="6" s="1"/>
  <c r="K79" i="6" s="1"/>
  <c r="K80" i="6" s="1"/>
  <c r="K81" i="6" s="1"/>
  <c r="K82" i="6" s="1"/>
  <c r="K83" i="6" s="1"/>
  <c r="K84" i="6" s="1"/>
  <c r="K85" i="6" s="1"/>
  <c r="K86" i="6" s="1"/>
  <c r="K87" i="6" s="1"/>
  <c r="K88" i="6" s="1"/>
  <c r="K89" i="6" s="1"/>
  <c r="K90" i="6" s="1"/>
  <c r="K91" i="6" s="1"/>
  <c r="K92" i="6" s="1"/>
  <c r="K93" i="6" s="1"/>
  <c r="K94" i="6" s="1"/>
  <c r="K95" i="6" s="1"/>
  <c r="K96" i="6" s="1"/>
  <c r="K97" i="6" s="1"/>
  <c r="K98" i="6" s="1"/>
  <c r="K99" i="6" s="1"/>
  <c r="K100" i="6" s="1"/>
  <c r="K101" i="6" s="1"/>
  <c r="K102" i="6" s="1"/>
  <c r="K103" i="6" s="1"/>
  <c r="K104" i="6" s="1"/>
  <c r="K105" i="6" s="1"/>
  <c r="K106" i="6" s="1"/>
  <c r="K107" i="6" s="1"/>
  <c r="K108" i="6" s="1"/>
  <c r="K109" i="6" s="1"/>
  <c r="K110" i="6" s="1"/>
  <c r="K111" i="6" s="1"/>
  <c r="K112" i="6" s="1"/>
  <c r="K113" i="6" s="1"/>
  <c r="K114" i="6" s="1"/>
  <c r="K115" i="6" s="1"/>
  <c r="K116" i="6" s="1"/>
  <c r="K117" i="6" s="1"/>
  <c r="K118" i="6" s="1"/>
  <c r="K119" i="6" s="1"/>
  <c r="K120" i="6" s="1"/>
  <c r="K121" i="6" s="1"/>
  <c r="K122" i="6" s="1"/>
  <c r="K123" i="6" s="1"/>
  <c r="K124" i="6" s="1"/>
  <c r="K125" i="6" s="1"/>
  <c r="K126" i="6" s="1"/>
  <c r="K127" i="6" s="1"/>
  <c r="K128" i="6" s="1"/>
  <c r="K129" i="6" s="1"/>
  <c r="K130" i="6" s="1"/>
  <c r="K131" i="6" s="1"/>
  <c r="K132" i="6" s="1"/>
  <c r="K133" i="6" s="1"/>
  <c r="K134" i="6" s="1"/>
  <c r="K135" i="6" s="1"/>
  <c r="K136" i="6" s="1"/>
  <c r="K137" i="6" s="1"/>
  <c r="K138" i="6" s="1"/>
  <c r="K139" i="6" s="1"/>
  <c r="K140" i="6" s="1"/>
  <c r="K141" i="6" s="1"/>
  <c r="K142" i="6" s="1"/>
  <c r="K143" i="6" s="1"/>
  <c r="K144" i="6" s="1"/>
  <c r="K145" i="6" s="1"/>
  <c r="K146" i="6" s="1"/>
  <c r="K147" i="6" s="1"/>
  <c r="K148" i="6" s="1"/>
  <c r="K149" i="6" s="1"/>
  <c r="K150" i="6" s="1"/>
  <c r="K151" i="6" s="1"/>
  <c r="K152" i="6" s="1"/>
  <c r="K153" i="6" s="1"/>
  <c r="K154" i="6" s="1"/>
  <c r="K155" i="6" s="1"/>
  <c r="K156" i="6" s="1"/>
  <c r="K157" i="6" s="1"/>
  <c r="K158" i="6" s="1"/>
  <c r="K159" i="6" s="1"/>
  <c r="K160" i="6" s="1"/>
  <c r="K161" i="6" s="1"/>
  <c r="K162" i="6" s="1"/>
  <c r="K163" i="6" s="1"/>
  <c r="K164" i="6" s="1"/>
  <c r="K165" i="6" s="1"/>
  <c r="K166" i="6" s="1"/>
  <c r="K167" i="6" s="1"/>
  <c r="K168" i="6" s="1"/>
  <c r="K169" i="6" s="1"/>
  <c r="K170" i="6" s="1"/>
  <c r="K171" i="6" s="1"/>
  <c r="K172" i="6" s="1"/>
  <c r="K173" i="6" s="1"/>
  <c r="K174" i="6" s="1"/>
  <c r="K175" i="6" s="1"/>
  <c r="K176" i="6" s="1"/>
  <c r="K177" i="6" s="1"/>
  <c r="K178" i="6" s="1"/>
  <c r="K179" i="6" s="1"/>
  <c r="K180" i="6" s="1"/>
  <c r="K181" i="6" s="1"/>
  <c r="K182" i="6" s="1"/>
  <c r="K183" i="6" s="1"/>
  <c r="K184" i="6" s="1"/>
  <c r="K185" i="6" s="1"/>
  <c r="K186" i="6" s="1"/>
  <c r="K188" i="6" s="1"/>
  <c r="K189" i="6" s="1"/>
  <c r="K190" i="6" s="1"/>
  <c r="K191" i="6" s="1"/>
  <c r="K192" i="6" s="1"/>
  <c r="K193" i="6" s="1"/>
  <c r="K194" i="6" s="1"/>
  <c r="K195" i="6" s="1"/>
  <c r="K196" i="6" s="1"/>
  <c r="K197" i="6" s="1"/>
  <c r="K198" i="6" s="1"/>
  <c r="K199" i="6" s="1"/>
  <c r="K200" i="6" s="1"/>
  <c r="K201" i="6" s="1"/>
  <c r="K202" i="6" s="1"/>
  <c r="K203" i="6" s="1"/>
  <c r="K204" i="6" s="1"/>
  <c r="K205" i="6" s="1"/>
  <c r="K206" i="6" s="1"/>
  <c r="K207" i="6" s="1"/>
  <c r="K208" i="6" s="1"/>
  <c r="K209" i="6" s="1"/>
  <c r="K210" i="6" s="1"/>
  <c r="K211" i="6" s="1"/>
  <c r="K212" i="6" s="1"/>
  <c r="K213" i="6" s="1"/>
  <c r="K214" i="6" s="1"/>
  <c r="K215" i="6" s="1"/>
  <c r="K216" i="6" s="1"/>
  <c r="K217" i="6" s="1"/>
  <c r="K218" i="6" s="1"/>
  <c r="K219" i="6" s="1"/>
  <c r="K220" i="6" s="1"/>
  <c r="K221" i="6" s="1"/>
  <c r="K222" i="6" s="1"/>
  <c r="K223" i="6" s="1"/>
  <c r="K224" i="6" s="1"/>
  <c r="K225" i="6" s="1"/>
  <c r="K226" i="6" s="1"/>
  <c r="K227" i="6" s="1"/>
  <c r="K228" i="6" s="1"/>
  <c r="K229" i="6" s="1"/>
  <c r="K230" i="6" s="1"/>
  <c r="K231" i="6" s="1"/>
  <c r="K232" i="6" s="1"/>
  <c r="K233" i="6" s="1"/>
  <c r="K234" i="6" s="1"/>
  <c r="K235" i="6" s="1"/>
  <c r="K236" i="6" s="1"/>
  <c r="K237" i="6" s="1"/>
  <c r="K238" i="6" s="1"/>
  <c r="K239" i="6" s="1"/>
  <c r="K240" i="6" s="1"/>
  <c r="K241" i="6" s="1"/>
  <c r="K242" i="6" s="1"/>
  <c r="K243" i="6" s="1"/>
  <c r="K244" i="6" s="1"/>
  <c r="K245" i="6" s="1"/>
  <c r="K246" i="6" s="1"/>
  <c r="K247" i="6" s="1"/>
  <c r="K248" i="6" s="1"/>
  <c r="K249" i="6" s="1"/>
  <c r="K250" i="6" s="1"/>
  <c r="K251" i="6" s="1"/>
  <c r="K252" i="6" s="1"/>
  <c r="K253" i="6" s="1"/>
  <c r="K254" i="6" s="1"/>
  <c r="K255" i="6" s="1"/>
  <c r="K256" i="6" s="1"/>
  <c r="K257" i="6" s="1"/>
  <c r="K258" i="6" s="1"/>
  <c r="K259" i="6" s="1"/>
  <c r="K260" i="6" s="1"/>
  <c r="K261" i="6" s="1"/>
  <c r="K262" i="6" s="1"/>
  <c r="K263" i="6" s="1"/>
  <c r="K264" i="6" s="1"/>
  <c r="K265" i="6" s="1"/>
  <c r="K266" i="6" s="1"/>
  <c r="K267" i="6" s="1"/>
  <c r="K268" i="6" s="1"/>
  <c r="K269" i="6" s="1"/>
  <c r="K270" i="6" s="1"/>
  <c r="K271" i="6" s="1"/>
  <c r="K272" i="6" s="1"/>
  <c r="K273" i="6" s="1"/>
  <c r="K274" i="6" s="1"/>
  <c r="K275" i="6" s="1"/>
  <c r="K276" i="6" s="1"/>
  <c r="K277" i="6" s="1"/>
  <c r="K278" i="6" s="1"/>
  <c r="K279" i="6" s="1"/>
  <c r="K280" i="6" s="1"/>
  <c r="K281" i="6" s="1"/>
  <c r="K282" i="6" s="1"/>
  <c r="K283" i="6" s="1"/>
  <c r="K284" i="6" s="1"/>
  <c r="A191" i="5"/>
  <c r="B191" i="5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C191" i="5"/>
  <c r="B2727" i="5"/>
  <c r="A206" i="5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2727" i="5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C2727" i="5"/>
  <c r="B206" i="5"/>
  <c r="B207" i="5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C206" i="5"/>
  <c r="C207" i="5" s="1"/>
  <c r="C208" i="5" s="1"/>
  <c r="C209" i="5" s="1"/>
  <c r="C210" i="5" s="1"/>
  <c r="C211" i="5" s="1"/>
  <c r="C212" i="5" s="1"/>
  <c r="C213" i="5" s="1"/>
  <c r="C214" i="5" s="1"/>
  <c r="C215" i="5" s="1"/>
  <c r="C216" i="5" s="1"/>
  <c r="C217" i="5" s="1"/>
  <c r="C218" i="5" s="1"/>
  <c r="C219" i="5" s="1"/>
  <c r="C220" i="5" s="1"/>
  <c r="C221" i="5" s="1"/>
  <c r="C222" i="5" s="1"/>
  <c r="C223" i="5" s="1"/>
  <c r="C224" i="5" s="1"/>
  <c r="C225" i="5" s="1"/>
  <c r="C226" i="5" s="1"/>
  <c r="C227" i="5" s="1"/>
  <c r="C228" i="5" s="1"/>
  <c r="C229" i="5" s="1"/>
  <c r="C230" i="5" s="1"/>
  <c r="C231" i="5" s="1"/>
  <c r="C232" i="5" s="1"/>
  <c r="C233" i="5" s="1"/>
  <c r="C234" i="5" s="1"/>
  <c r="C235" i="5" s="1"/>
  <c r="C236" i="5" s="1"/>
  <c r="C237" i="5" s="1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C253" i="5" s="1"/>
  <c r="C254" i="5" s="1"/>
  <c r="C255" i="5" s="1"/>
  <c r="C256" i="5" s="1"/>
  <c r="C257" i="5" s="1"/>
  <c r="C258" i="5" s="1"/>
  <c r="C259" i="5" s="1"/>
  <c r="C260" i="5" s="1"/>
  <c r="C261" i="5" s="1"/>
  <c r="C262" i="5" s="1"/>
  <c r="C263" i="5" s="1"/>
  <c r="C264" i="5" s="1"/>
  <c r="C265" i="5" s="1"/>
  <c r="C266" i="5" s="1"/>
  <c r="C267" i="5" s="1"/>
  <c r="C268" i="5" s="1"/>
  <c r="C269" i="5" s="1"/>
  <c r="C270" i="5" s="1"/>
  <c r="C271" i="5" s="1"/>
  <c r="C272" i="5" s="1"/>
  <c r="C273" i="5" s="1"/>
  <c r="C274" i="5" s="1"/>
  <c r="C275" i="5" s="1"/>
  <c r="C276" i="5" s="1"/>
  <c r="C277" i="5" s="1"/>
  <c r="C278" i="5" s="1"/>
  <c r="C279" i="5" s="1"/>
  <c r="C280" i="5" s="1"/>
  <c r="C281" i="5" s="1"/>
  <c r="C282" i="5" s="1"/>
  <c r="C283" i="5" s="1"/>
  <c r="C284" i="5" s="1"/>
  <c r="C285" i="5" s="1"/>
  <c r="C286" i="5" s="1"/>
  <c r="C287" i="5" s="1"/>
  <c r="C288" i="5" s="1"/>
  <c r="C289" i="5" s="1"/>
  <c r="C290" i="5" s="1"/>
  <c r="C291" i="5" s="1"/>
  <c r="C292" i="5" s="1"/>
  <c r="C293" i="5" s="1"/>
  <c r="C294" i="5" s="1"/>
  <c r="C295" i="5" s="1"/>
  <c r="C296" i="5" s="1"/>
  <c r="C297" i="5" s="1"/>
  <c r="C298" i="5" s="1"/>
  <c r="C299" i="5" s="1"/>
  <c r="C300" i="5" s="1"/>
  <c r="C301" i="5" s="1"/>
  <c r="C302" i="5" s="1"/>
  <c r="C303" i="5" s="1"/>
  <c r="C304" i="5" s="1"/>
  <c r="C305" i="5" s="1"/>
  <c r="C306" i="5" s="1"/>
  <c r="C307" i="5" s="1"/>
  <c r="C308" i="5" s="1"/>
  <c r="C309" i="5" s="1"/>
  <c r="C310" i="5" s="1"/>
  <c r="C311" i="5" s="1"/>
  <c r="C312" i="5" s="1"/>
  <c r="C313" i="5" s="1"/>
  <c r="C314" i="5" s="1"/>
  <c r="C315" i="5" s="1"/>
  <c r="C316" i="5" s="1"/>
  <c r="C317" i="5" s="1"/>
  <c r="C318" i="5" s="1"/>
  <c r="C319" i="5" s="1"/>
  <c r="C320" i="5" s="1"/>
  <c r="C321" i="5" s="1"/>
  <c r="C322" i="5" s="1"/>
  <c r="C323" i="5" s="1"/>
  <c r="C324" i="5" s="1"/>
  <c r="C325" i="5" s="1"/>
  <c r="C326" i="5" s="1"/>
  <c r="C327" i="5" s="1"/>
  <c r="C328" i="5" s="1"/>
  <c r="C329" i="5" s="1"/>
  <c r="C330" i="5" s="1"/>
  <c r="C331" i="5" s="1"/>
  <c r="C332" i="5" s="1"/>
  <c r="C333" i="5" s="1"/>
  <c r="C334" i="5" s="1"/>
  <c r="C335" i="5" s="1"/>
  <c r="C336" i="5" s="1"/>
  <c r="C337" i="5" s="1"/>
  <c r="C338" i="5" s="1"/>
  <c r="C339" i="5" s="1"/>
  <c r="C340" i="5" s="1"/>
  <c r="C341" i="5" s="1"/>
  <c r="C342" i="5" s="1"/>
  <c r="C343" i="5" s="1"/>
  <c r="C344" i="5" s="1"/>
  <c r="C345" i="5" s="1"/>
  <c r="C346" i="5" s="1"/>
  <c r="C347" i="5" s="1"/>
  <c r="C348" i="5" s="1"/>
  <c r="C349" i="5" s="1"/>
  <c r="C350" i="5" s="1"/>
  <c r="C351" i="5" s="1"/>
  <c r="C352" i="5" s="1"/>
  <c r="C353" i="5" s="1"/>
  <c r="C354" i="5" s="1"/>
  <c r="C355" i="5" s="1"/>
  <c r="C356" i="5" s="1"/>
  <c r="C357" i="5" s="1"/>
  <c r="C358" i="5" s="1"/>
  <c r="C359" i="5" s="1"/>
  <c r="C360" i="5" s="1"/>
  <c r="C361" i="5" s="1"/>
  <c r="C362" i="5" s="1"/>
  <c r="C363" i="5" s="1"/>
  <c r="C364" i="5" s="1"/>
  <c r="C365" i="5" s="1"/>
  <c r="C366" i="5" s="1"/>
  <c r="C367" i="5" s="1"/>
  <c r="C368" i="5" s="1"/>
  <c r="C369" i="5" s="1"/>
  <c r="C370" i="5" s="1"/>
  <c r="C371" i="5" s="1"/>
  <c r="C372" i="5" s="1"/>
  <c r="C373" i="5" s="1"/>
  <c r="C374" i="5" s="1"/>
  <c r="C375" i="5" s="1"/>
  <c r="C376" i="5" s="1"/>
  <c r="C377" i="5" s="1"/>
  <c r="C378" i="5" s="1"/>
  <c r="C379" i="5" s="1"/>
  <c r="C380" i="5" s="1"/>
  <c r="C381" i="5" s="1"/>
  <c r="C382" i="5" s="1"/>
  <c r="C383" i="5" s="1"/>
  <c r="C384" i="5" s="1"/>
  <c r="C385" i="5" s="1"/>
  <c r="C386" i="5" s="1"/>
  <c r="C387" i="5" s="1"/>
  <c r="C388" i="5" s="1"/>
  <c r="C389" i="5" s="1"/>
  <c r="C390" i="5" s="1"/>
  <c r="C391" i="5" s="1"/>
  <c r="C392" i="5" s="1"/>
  <c r="C393" i="5" s="1"/>
  <c r="C394" i="5" s="1"/>
  <c r="C395" i="5" s="1"/>
  <c r="C396" i="5" s="1"/>
  <c r="C397" i="5" s="1"/>
  <c r="C398" i="5" s="1"/>
  <c r="C399" i="5" s="1"/>
  <c r="C400" i="5" s="1"/>
  <c r="C401" i="5" s="1"/>
  <c r="C402" i="5" s="1"/>
  <c r="C403" i="5" s="1"/>
  <c r="C404" i="5" s="1"/>
  <c r="C405" i="5" s="1"/>
  <c r="C406" i="5" s="1"/>
  <c r="C407" i="5" s="1"/>
  <c r="C408" i="5" s="1"/>
  <c r="C409" i="5" s="1"/>
  <c r="C410" i="5" s="1"/>
  <c r="C411" i="5" s="1"/>
  <c r="C412" i="5" s="1"/>
  <c r="C413" i="5" s="1"/>
  <c r="C414" i="5" s="1"/>
  <c r="C415" i="5" s="1"/>
  <c r="C416" i="5" s="1"/>
  <c r="C417" i="5" s="1"/>
  <c r="C418" i="5" s="1"/>
  <c r="C419" i="5" s="1"/>
  <c r="C420" i="5" s="1"/>
  <c r="C421" i="5" s="1"/>
  <c r="C422" i="5" s="1"/>
  <c r="C423" i="5" s="1"/>
  <c r="C424" i="5" s="1"/>
  <c r="C425" i="5" s="1"/>
  <c r="C426" i="5" s="1"/>
  <c r="C427" i="5" s="1"/>
  <c r="C428" i="5" s="1"/>
  <c r="C429" i="5" s="1"/>
  <c r="C430" i="5" s="1"/>
  <c r="C431" i="5" s="1"/>
  <c r="C432" i="5" s="1"/>
  <c r="C433" i="5" s="1"/>
  <c r="C434" i="5" s="1"/>
  <c r="C435" i="5" s="1"/>
  <c r="C436" i="5" s="1"/>
  <c r="C437" i="5" s="1"/>
  <c r="C438" i="5" s="1"/>
  <c r="C439" i="5" s="1"/>
  <c r="C440" i="5" s="1"/>
  <c r="C441" i="5" s="1"/>
  <c r="C442" i="5" s="1"/>
  <c r="C443" i="5" s="1"/>
  <c r="C444" i="5" s="1"/>
  <c r="C445" i="5" s="1"/>
  <c r="C446" i="5" s="1"/>
  <c r="C447" i="5" s="1"/>
  <c r="C448" i="5" s="1"/>
  <c r="C449" i="5" s="1"/>
  <c r="C450" i="5" s="1"/>
  <c r="C451" i="5" s="1"/>
  <c r="C452" i="5" s="1"/>
  <c r="C453" i="5" s="1"/>
  <c r="C454" i="5" s="1"/>
  <c r="C455" i="5" s="1"/>
  <c r="C456" i="5" s="1"/>
  <c r="C457" i="5" s="1"/>
  <c r="C458" i="5" s="1"/>
  <c r="C459" i="5" s="1"/>
  <c r="C460" i="5" s="1"/>
  <c r="C461" i="5" s="1"/>
  <c r="C462" i="5" s="1"/>
  <c r="C463" i="5" s="1"/>
  <c r="C464" i="5" s="1"/>
  <c r="C465" i="5" s="1"/>
  <c r="C466" i="5" s="1"/>
  <c r="C467" i="5" s="1"/>
  <c r="C468" i="5" s="1"/>
  <c r="C469" i="5" s="1"/>
  <c r="C470" i="5" s="1"/>
  <c r="C471" i="5" s="1"/>
  <c r="C472" i="5" s="1"/>
  <c r="C473" i="5" s="1"/>
  <c r="C474" i="5" s="1"/>
  <c r="C475" i="5" s="1"/>
  <c r="C476" i="5" s="1"/>
  <c r="C477" i="5" s="1"/>
  <c r="C478" i="5" s="1"/>
  <c r="C479" i="5" s="1"/>
  <c r="C480" i="5" s="1"/>
  <c r="C481" i="5" s="1"/>
  <c r="C482" i="5" s="1"/>
  <c r="C483" i="5" s="1"/>
  <c r="C484" i="5" s="1"/>
  <c r="C485" i="5" s="1"/>
  <c r="C486" i="5" s="1"/>
  <c r="C487" i="5" s="1"/>
  <c r="C488" i="5" s="1"/>
  <c r="C489" i="5" s="1"/>
  <c r="C490" i="5" s="1"/>
  <c r="C491" i="5" s="1"/>
  <c r="C492" i="5" s="1"/>
  <c r="C493" i="5" s="1"/>
  <c r="C494" i="5" s="1"/>
  <c r="C495" i="5" s="1"/>
  <c r="C496" i="5" s="1"/>
  <c r="C497" i="5" s="1"/>
  <c r="C498" i="5" s="1"/>
  <c r="C499" i="5" s="1"/>
  <c r="C500" i="5" s="1"/>
  <c r="C501" i="5" s="1"/>
  <c r="C502" i="5" s="1"/>
  <c r="C503" i="5" s="1"/>
  <c r="C504" i="5" s="1"/>
  <c r="C505" i="5" s="1"/>
  <c r="C506" i="5" s="1"/>
  <c r="C507" i="5" s="1"/>
  <c r="C508" i="5" s="1"/>
  <c r="C509" i="5" s="1"/>
  <c r="C510" i="5" s="1"/>
  <c r="C511" i="5" s="1"/>
  <c r="C512" i="5" s="1"/>
  <c r="C513" i="5" s="1"/>
  <c r="C514" i="5" s="1"/>
  <c r="C515" i="5" s="1"/>
  <c r="C516" i="5" s="1"/>
  <c r="C517" i="5" s="1"/>
  <c r="C518" i="5" s="1"/>
  <c r="C519" i="5" s="1"/>
  <c r="C520" i="5" s="1"/>
  <c r="C521" i="5" s="1"/>
  <c r="C522" i="5" s="1"/>
  <c r="C523" i="5" s="1"/>
  <c r="C524" i="5" s="1"/>
  <c r="C525" i="5" s="1"/>
  <c r="C526" i="5" s="1"/>
  <c r="C527" i="5" s="1"/>
  <c r="C528" i="5" s="1"/>
  <c r="C529" i="5" s="1"/>
  <c r="C530" i="5" s="1"/>
  <c r="C531" i="5" s="1"/>
  <c r="C532" i="5" s="1"/>
  <c r="C533" i="5" s="1"/>
  <c r="C534" i="5" s="1"/>
  <c r="C535" i="5" s="1"/>
  <c r="C536" i="5" s="1"/>
  <c r="C537" i="5" s="1"/>
  <c r="C538" i="5" s="1"/>
  <c r="C539" i="5" s="1"/>
  <c r="C540" i="5" s="1"/>
  <c r="C541" i="5" s="1"/>
  <c r="C2728" i="5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C2772" i="5" s="1"/>
  <c r="C2773" i="5" s="1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C3012" i="5" s="1"/>
  <c r="C3013" i="5" s="1"/>
  <c r="C3014" i="5" s="1"/>
  <c r="C3015" i="5" s="1"/>
  <c r="C3" i="5"/>
  <c r="C4" i="5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170" i="5" s="1"/>
  <c r="C171" i="5" s="1"/>
  <c r="C172" i="5" s="1"/>
  <c r="C173" i="5" s="1"/>
  <c r="C174" i="5" s="1"/>
  <c r="C175" i="5" s="1"/>
  <c r="C176" i="5" s="1"/>
  <c r="C177" i="5" s="1"/>
  <c r="C178" i="5" s="1"/>
  <c r="C179" i="5" s="1"/>
  <c r="C180" i="5" s="1"/>
  <c r="C181" i="5" s="1"/>
  <c r="C182" i="5" s="1"/>
  <c r="C183" i="5" s="1"/>
  <c r="C184" i="5" s="1"/>
  <c r="C185" i="5" s="1"/>
  <c r="C186" i="5" s="1"/>
  <c r="C187" i="5" s="1"/>
  <c r="C188" i="5" s="1"/>
  <c r="C189" i="5" s="1"/>
  <c r="C192" i="5"/>
  <c r="C193" i="5" s="1"/>
  <c r="C194" i="5" s="1"/>
  <c r="C195" i="5" s="1"/>
  <c r="C196" i="5" s="1"/>
  <c r="C197" i="5" s="1"/>
  <c r="C198" i="5" s="1"/>
  <c r="C199" i="5" s="1"/>
  <c r="C200" i="5" s="1"/>
  <c r="C201" i="5" s="1"/>
  <c r="C202" i="5" s="1"/>
  <c r="C203" i="5" s="1"/>
  <c r="C204" i="5" s="1"/>
  <c r="B2728" i="5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B2772" i="5" s="1"/>
  <c r="B2773" i="5" s="1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B3012" i="5" s="1"/>
  <c r="B3013" i="5" s="1"/>
  <c r="B3014" i="5" s="1"/>
  <c r="B3015" i="5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B3" i="5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A192" i="5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K8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formular change to 20points for mommie with next comp</t>
        </r>
      </text>
    </comment>
  </commentList>
</comments>
</file>

<file path=xl/sharedStrings.xml><?xml version="1.0" encoding="utf-8"?>
<sst xmlns="http://schemas.openxmlformats.org/spreadsheetml/2006/main" count="5387" uniqueCount="951">
  <si>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</si>
  <si>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</si>
  <si>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</si>
  <si>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</si>
  <si>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</si>
  <si>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</si>
  <si>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</si>
  <si>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</si>
  <si>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</si>
  <si>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</si>
  <si>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</si>
  <si>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</si>
  <si>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</si>
  <si>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</si>
  <si>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</si>
  <si>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</si>
  <si>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</si>
  <si>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</si>
  <si>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</si>
  <si>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</si>
  <si>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</si>
  <si>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</si>
  <si>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</si>
  <si>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</si>
  <si>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</si>
  <si>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</si>
  <si>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</si>
  <si>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</si>
  <si>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</si>
  <si>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</si>
  <si>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</si>
  <si>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</si>
  <si>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</si>
  <si>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</si>
  <si>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</si>
  <si>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</si>
  <si>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</si>
  <si>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</si>
  <si>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</si>
  <si>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</si>
  <si>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</si>
  <si>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</si>
  <si>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</si>
  <si>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</si>
  <si>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</si>
  <si>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</si>
  <si>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</si>
  <si>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</si>
  <si>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</si>
  <si>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</si>
  <si>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</si>
  <si>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</si>
  <si>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</si>
  <si>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</si>
  <si>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</si>
  <si>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</si>
  <si>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</si>
  <si>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</si>
  <si>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</si>
  <si>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</si>
  <si>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</si>
  <si>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</si>
  <si>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</si>
  <si>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</si>
  <si>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</si>
  <si>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</si>
  <si>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</si>
  <si>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</si>
  <si>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</si>
  <si>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</si>
  <si>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</si>
  <si>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</si>
  <si>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</si>
  <si>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</si>
  <si>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</si>
  <si>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</si>
  <si>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</si>
  <si>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</si>
  <si>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</si>
  <si>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</si>
  <si>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</si>
  <si>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</si>
  <si>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</si>
  <si>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</si>
  <si>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Von Bosch</t>
  </si>
  <si>
    <t>Malan</t>
  </si>
  <si>
    <t>Bothma</t>
  </si>
  <si>
    <t>Francois</t>
  </si>
  <si>
    <t>Horn</t>
  </si>
  <si>
    <t>Pieter</t>
  </si>
  <si>
    <t>Deon</t>
  </si>
  <si>
    <t>Anton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</si>
  <si>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</si>
  <si>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</si>
  <si>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</si>
  <si>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</si>
  <si>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</si>
  <si>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</si>
  <si>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</si>
  <si>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</si>
  <si>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</si>
  <si>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</si>
  <si>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Viljoen</t>
  </si>
  <si>
    <t>Wessel</t>
  </si>
  <si>
    <t>Stipp</t>
  </si>
  <si>
    <t>Smith</t>
  </si>
  <si>
    <t>Maritz</t>
  </si>
  <si>
    <t>Gelhar</t>
  </si>
  <si>
    <t>Slabbert</t>
  </si>
  <si>
    <t>Kotze</t>
  </si>
  <si>
    <t>Anderson</t>
  </si>
  <si>
    <t>Derek</t>
  </si>
  <si>
    <t>Prinsloo</t>
  </si>
  <si>
    <t>Renier</t>
  </si>
  <si>
    <t>Diedericks</t>
  </si>
  <si>
    <t>Louw</t>
  </si>
  <si>
    <t>v/d Merwe</t>
  </si>
  <si>
    <t>Vorster</t>
  </si>
  <si>
    <t>Leon</t>
  </si>
  <si>
    <t>Kruger</t>
  </si>
  <si>
    <t>Schmidlin</t>
  </si>
  <si>
    <t>Joubert</t>
  </si>
  <si>
    <t>Marais</t>
  </si>
  <si>
    <t>Chris</t>
  </si>
  <si>
    <t>Paul</t>
  </si>
  <si>
    <t>Fenaux</t>
  </si>
  <si>
    <t>Arangies</t>
  </si>
  <si>
    <t>Drake</t>
  </si>
  <si>
    <t>Morne</t>
  </si>
  <si>
    <t>Swartz</t>
  </si>
  <si>
    <t>Riaan</t>
  </si>
  <si>
    <t>Tap</t>
  </si>
  <si>
    <t>Andrew</t>
  </si>
  <si>
    <t>van Schalkwyk</t>
  </si>
  <si>
    <t>Robert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</si>
  <si>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</si>
  <si>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</si>
  <si>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</si>
  <si>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</si>
  <si>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</si>
  <si>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</si>
  <si>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</si>
  <si>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</si>
  <si>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</si>
  <si>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</si>
  <si>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Lourens</t>
  </si>
  <si>
    <t>Sammy</t>
  </si>
  <si>
    <t>Sales</t>
  </si>
  <si>
    <t>Scheepers</t>
  </si>
  <si>
    <t>Hugo</t>
  </si>
  <si>
    <t>Brian</t>
  </si>
  <si>
    <t>Curtis</t>
  </si>
  <si>
    <t>Dresselhaus</t>
  </si>
  <si>
    <t xml:space="preserve">Joe </t>
  </si>
  <si>
    <t>Wolfaardt</t>
  </si>
  <si>
    <t>Schickerling</t>
  </si>
  <si>
    <t>Gerrie</t>
  </si>
  <si>
    <t>Rossouw</t>
  </si>
  <si>
    <t>Corne</t>
  </si>
  <si>
    <t>Clifford</t>
  </si>
  <si>
    <t>De Witt</t>
  </si>
  <si>
    <t>Richard</t>
  </si>
  <si>
    <t>van Niekerk</t>
  </si>
  <si>
    <t>Adri</t>
  </si>
  <si>
    <t>Stephan</t>
  </si>
  <si>
    <t>Herman</t>
  </si>
  <si>
    <t>Fourie</t>
  </si>
  <si>
    <t>Erasmus</t>
  </si>
  <si>
    <t>Jan</t>
  </si>
  <si>
    <t>Liebenberg</t>
  </si>
  <si>
    <t>Christo</t>
  </si>
  <si>
    <t>Fanie</t>
  </si>
  <si>
    <t>Gerhard</t>
  </si>
  <si>
    <t>Venter</t>
  </si>
  <si>
    <t>Werner</t>
  </si>
  <si>
    <t>Heiko</t>
  </si>
  <si>
    <t>Doll</t>
  </si>
  <si>
    <t>Feyerabend</t>
  </si>
  <si>
    <t>Jansen van Vuuren</t>
  </si>
  <si>
    <t xml:space="preserve">Strauss </t>
  </si>
  <si>
    <t>Willem C</t>
  </si>
  <si>
    <t>Schalkwyk</t>
  </si>
  <si>
    <t>Sean</t>
  </si>
  <si>
    <t>Oberg</t>
  </si>
  <si>
    <t>Janse v Rensburg</t>
  </si>
  <si>
    <t>Frans</t>
  </si>
  <si>
    <t>Langenstrassen</t>
  </si>
  <si>
    <t>Loubser</t>
  </si>
  <si>
    <t>Daantjie</t>
  </si>
  <si>
    <t>Nasilowski</t>
  </si>
  <si>
    <t>Mark</t>
  </si>
  <si>
    <t>Orffer</t>
  </si>
  <si>
    <t>Lesley</t>
  </si>
  <si>
    <t>Page</t>
  </si>
  <si>
    <t>Mario</t>
  </si>
  <si>
    <t>Henri</t>
  </si>
  <si>
    <t>Snyman</t>
  </si>
  <si>
    <t>Charl</t>
  </si>
  <si>
    <t>Emil</t>
  </si>
  <si>
    <t>Johannes</t>
  </si>
  <si>
    <t>Chris Junior</t>
  </si>
  <si>
    <t>Stefan</t>
  </si>
  <si>
    <t>Olivier</t>
  </si>
  <si>
    <t>Hough</t>
  </si>
  <si>
    <t>De Vries</t>
  </si>
  <si>
    <t>Grant</t>
  </si>
  <si>
    <t>Knight</t>
  </si>
  <si>
    <t>Kouwenhoven</t>
  </si>
  <si>
    <t>De Klerk</t>
  </si>
  <si>
    <t>Gary</t>
  </si>
  <si>
    <t>Smit</t>
  </si>
  <si>
    <t>Van Zyl</t>
  </si>
  <si>
    <t>Hendrik</t>
  </si>
  <si>
    <t>Dry</t>
  </si>
  <si>
    <t>Harry</t>
  </si>
  <si>
    <t>Durant</t>
  </si>
  <si>
    <t>Heath</t>
  </si>
  <si>
    <t>Muller</t>
  </si>
  <si>
    <t>Denys</t>
  </si>
  <si>
    <t>Opperman</t>
  </si>
  <si>
    <t>van Riet</t>
  </si>
  <si>
    <t>Adre</t>
  </si>
  <si>
    <t>Swanepoel</t>
  </si>
  <si>
    <t>Hansen</t>
  </si>
  <si>
    <t>Tian</t>
  </si>
  <si>
    <t>Gert</t>
  </si>
  <si>
    <t>Colin</t>
  </si>
  <si>
    <t>Hart</t>
  </si>
  <si>
    <t>Jacobs</t>
  </si>
  <si>
    <t>Karsten</t>
  </si>
  <si>
    <t>Mertens</t>
  </si>
  <si>
    <t>Chrisjan</t>
  </si>
  <si>
    <t>Potgieter</t>
  </si>
  <si>
    <t>Tertius</t>
  </si>
  <si>
    <t>Gideon</t>
  </si>
  <si>
    <t xml:space="preserve">Smit </t>
  </si>
  <si>
    <t>Swart</t>
  </si>
  <si>
    <t>Botes</t>
  </si>
  <si>
    <t>Martin</t>
  </si>
  <si>
    <t>Ettiene</t>
  </si>
  <si>
    <t>Beukes</t>
  </si>
  <si>
    <t>Coennie</t>
  </si>
  <si>
    <t>Barnard</t>
  </si>
  <si>
    <t>Gunther</t>
  </si>
  <si>
    <t>Herbert</t>
  </si>
  <si>
    <t>van Aarde</t>
  </si>
  <si>
    <t>Visser</t>
  </si>
  <si>
    <t>Lu-Andre</t>
  </si>
  <si>
    <t>Steenkamp</t>
  </si>
  <si>
    <t>du Plessis</t>
  </si>
  <si>
    <t>Willem</t>
  </si>
  <si>
    <t>Ferdie</t>
  </si>
  <si>
    <t>Malherbe</t>
  </si>
  <si>
    <t>Maree</t>
  </si>
  <si>
    <t>Clark</t>
  </si>
  <si>
    <t>Olaf</t>
  </si>
  <si>
    <t>Mostert</t>
  </si>
  <si>
    <t>Grane</t>
  </si>
  <si>
    <t>Krauer</t>
  </si>
  <si>
    <t>Grobler</t>
  </si>
  <si>
    <t>Sarah</t>
  </si>
  <si>
    <t>George</t>
  </si>
  <si>
    <t>De Beer</t>
  </si>
  <si>
    <t>v/d Bank</t>
  </si>
  <si>
    <t>Weitz</t>
  </si>
  <si>
    <t>Engelbrecht</t>
  </si>
  <si>
    <t>Cloete</t>
  </si>
  <si>
    <t xml:space="preserve">Andre-Louis </t>
  </si>
  <si>
    <t>Jano</t>
  </si>
  <si>
    <t>Immo</t>
  </si>
  <si>
    <t>Loandro</t>
  </si>
  <si>
    <t>Kiaan</t>
  </si>
  <si>
    <t>Kevin</t>
  </si>
  <si>
    <t>Henko</t>
  </si>
  <si>
    <t>Kyle</t>
  </si>
  <si>
    <t>Jan-Hendrik</t>
  </si>
  <si>
    <t>Daniel</t>
  </si>
  <si>
    <t>Justin</t>
  </si>
  <si>
    <t>Lydia</t>
  </si>
  <si>
    <t>Elaine</t>
  </si>
  <si>
    <t>Lindie</t>
  </si>
  <si>
    <t>Cecil</t>
  </si>
  <si>
    <t>Veronica</t>
  </si>
  <si>
    <t>Sue</t>
  </si>
  <si>
    <t>Marina</t>
  </si>
  <si>
    <t>Lezelle</t>
  </si>
  <si>
    <t>Simen</t>
  </si>
  <si>
    <t>Bertie</t>
  </si>
  <si>
    <t>Jeri</t>
  </si>
  <si>
    <t>Izak</t>
  </si>
  <si>
    <t>Julian</t>
  </si>
  <si>
    <t>Terence</t>
  </si>
  <si>
    <t>Coenraad</t>
  </si>
  <si>
    <t>Competition</t>
  </si>
  <si>
    <t>Date</t>
  </si>
  <si>
    <t>Venue</t>
  </si>
  <si>
    <t>ID</t>
  </si>
  <si>
    <t>Team</t>
  </si>
  <si>
    <t>kg</t>
  </si>
  <si>
    <t>Pieter PJ</t>
  </si>
  <si>
    <t>Grand Total</t>
  </si>
  <si>
    <t>Sum of kg</t>
  </si>
  <si>
    <t>Sum of Points</t>
  </si>
  <si>
    <t>No. Edibles</t>
  </si>
  <si>
    <t>No. Inedibles</t>
  </si>
  <si>
    <t>League Points</t>
  </si>
  <si>
    <t>Values</t>
  </si>
  <si>
    <t>Count of Edibles</t>
  </si>
  <si>
    <t>Count of Inedibles</t>
  </si>
  <si>
    <t>Laubscher</t>
  </si>
  <si>
    <t>Andersen</t>
  </si>
  <si>
    <t>Gouws</t>
  </si>
  <si>
    <t>N0003</t>
  </si>
  <si>
    <t>N0004</t>
  </si>
  <si>
    <t>N0005</t>
  </si>
  <si>
    <t>N0007</t>
  </si>
  <si>
    <t>N0008</t>
  </si>
  <si>
    <t>N0009</t>
  </si>
  <si>
    <t>N0011</t>
  </si>
  <si>
    <t>N0013</t>
  </si>
  <si>
    <t>N0014</t>
  </si>
  <si>
    <t>N0015</t>
  </si>
  <si>
    <t>N0016</t>
  </si>
  <si>
    <t>N0017</t>
  </si>
  <si>
    <t>N0019</t>
  </si>
  <si>
    <t>N0023</t>
  </si>
  <si>
    <t>N0024</t>
  </si>
  <si>
    <t>N0026</t>
  </si>
  <si>
    <t>N0028</t>
  </si>
  <si>
    <t>N0029</t>
  </si>
  <si>
    <t>N0030</t>
  </si>
  <si>
    <t>N0031</t>
  </si>
  <si>
    <t>N0032</t>
  </si>
  <si>
    <t>N0035</t>
  </si>
  <si>
    <t>N0038</t>
  </si>
  <si>
    <t>N0041</t>
  </si>
  <si>
    <t>N0043</t>
  </si>
  <si>
    <t>N0044</t>
  </si>
  <si>
    <t>N0045</t>
  </si>
  <si>
    <t>N0046</t>
  </si>
  <si>
    <t>N0048</t>
  </si>
  <si>
    <t>N0049</t>
  </si>
  <si>
    <t>N0050</t>
  </si>
  <si>
    <t>N0052</t>
  </si>
  <si>
    <t>N0055</t>
  </si>
  <si>
    <t>N0057</t>
  </si>
  <si>
    <t>N0060</t>
  </si>
  <si>
    <t>N0062</t>
  </si>
  <si>
    <t>N0064</t>
  </si>
  <si>
    <t>N0067</t>
  </si>
  <si>
    <t>N0068</t>
  </si>
  <si>
    <t>N0069</t>
  </si>
  <si>
    <t>N0070</t>
  </si>
  <si>
    <t>N0072</t>
  </si>
  <si>
    <t>N0073</t>
  </si>
  <si>
    <t>N0074</t>
  </si>
  <si>
    <t>N0078</t>
  </si>
  <si>
    <t>N0085</t>
  </si>
  <si>
    <t>N0086</t>
  </si>
  <si>
    <t>N0091</t>
  </si>
  <si>
    <t>N0095</t>
  </si>
  <si>
    <t>N0100</t>
  </si>
  <si>
    <t>N0101</t>
  </si>
  <si>
    <t>N0102</t>
  </si>
  <si>
    <t>N0103</t>
  </si>
  <si>
    <t>N0104</t>
  </si>
  <si>
    <t>N0106</t>
  </si>
  <si>
    <t>N0114</t>
  </si>
  <si>
    <t>N0117</t>
  </si>
  <si>
    <t>N0118</t>
  </si>
  <si>
    <t>N0119</t>
  </si>
  <si>
    <t>N0121</t>
  </si>
  <si>
    <t>N0122</t>
  </si>
  <si>
    <t>N0123</t>
  </si>
  <si>
    <t>N0125</t>
  </si>
  <si>
    <t>N0128</t>
  </si>
  <si>
    <t>N0129</t>
  </si>
  <si>
    <t>N0130</t>
  </si>
  <si>
    <t>N0134</t>
  </si>
  <si>
    <t>N0140</t>
  </si>
  <si>
    <t>N0144</t>
  </si>
  <si>
    <t>N0145</t>
  </si>
  <si>
    <t>N0146</t>
  </si>
  <si>
    <t>N0148</t>
  </si>
  <si>
    <t>N0149</t>
  </si>
  <si>
    <t>N0150</t>
  </si>
  <si>
    <t>N0158</t>
  </si>
  <si>
    <t>N0162</t>
  </si>
  <si>
    <t>N0163</t>
  </si>
  <si>
    <t>N0167</t>
  </si>
  <si>
    <t>N0169</t>
  </si>
  <si>
    <t>N0172</t>
  </si>
  <si>
    <t>N0173</t>
  </si>
  <si>
    <t>N0177</t>
  </si>
  <si>
    <t>N0180</t>
  </si>
  <si>
    <t>N0182</t>
  </si>
  <si>
    <t>N0185</t>
  </si>
  <si>
    <t>N0190</t>
  </si>
  <si>
    <t>N0191</t>
  </si>
  <si>
    <t>N0192</t>
  </si>
  <si>
    <t>N0195</t>
  </si>
  <si>
    <t>N0199</t>
  </si>
  <si>
    <t>N0201</t>
  </si>
  <si>
    <t>N0202</t>
  </si>
  <si>
    <t>N0203</t>
  </si>
  <si>
    <t>N0205</t>
  </si>
  <si>
    <t>N0207</t>
  </si>
  <si>
    <t>N0208</t>
  </si>
  <si>
    <t>N0216</t>
  </si>
  <si>
    <t>N0226</t>
  </si>
  <si>
    <t>N0228</t>
  </si>
  <si>
    <t>N0235</t>
  </si>
  <si>
    <t>N0243</t>
  </si>
  <si>
    <t>N0251</t>
  </si>
  <si>
    <t>N0253</t>
  </si>
  <si>
    <t>N0254</t>
  </si>
  <si>
    <t>N0255</t>
  </si>
  <si>
    <t>N0257</t>
  </si>
  <si>
    <t>N0259</t>
  </si>
  <si>
    <t>N0260</t>
  </si>
  <si>
    <t>N0266</t>
  </si>
  <si>
    <t>N0267</t>
  </si>
  <si>
    <t>N0275</t>
  </si>
  <si>
    <t>N0282</t>
  </si>
  <si>
    <t>N0283</t>
  </si>
  <si>
    <t>N0300</t>
  </si>
  <si>
    <t>N0307</t>
  </si>
  <si>
    <t>N0311</t>
  </si>
  <si>
    <t>N0331</t>
  </si>
  <si>
    <t>N0333</t>
  </si>
  <si>
    <t>N0344</t>
  </si>
  <si>
    <t>N0363</t>
  </si>
  <si>
    <t>N0396</t>
  </si>
  <si>
    <t>N0399</t>
  </si>
  <si>
    <t>N0401</t>
  </si>
  <si>
    <t>N0407</t>
  </si>
  <si>
    <t>N0409</t>
  </si>
  <si>
    <t>N0445</t>
  </si>
  <si>
    <t>Michele</t>
  </si>
  <si>
    <t>N0447</t>
  </si>
  <si>
    <t>Carstens</t>
  </si>
  <si>
    <t>N0463</t>
  </si>
  <si>
    <t>N0464</t>
  </si>
  <si>
    <t>Du Plessis</t>
  </si>
  <si>
    <t>Van Niekerk</t>
  </si>
  <si>
    <t>Willy</t>
  </si>
  <si>
    <t>Matthys</t>
  </si>
  <si>
    <t>Wikus</t>
  </si>
  <si>
    <t>Sarel</t>
  </si>
  <si>
    <t>Mynhardt</t>
  </si>
  <si>
    <t>N0468</t>
  </si>
  <si>
    <t>van den Heuvel</t>
  </si>
  <si>
    <t>N0484</t>
  </si>
  <si>
    <t xml:space="preserve">Willem </t>
  </si>
  <si>
    <t>du Randt</t>
  </si>
  <si>
    <t>N0490</t>
  </si>
  <si>
    <t>Rudi</t>
  </si>
  <si>
    <t>N0492</t>
  </si>
  <si>
    <t>Dewald</t>
  </si>
  <si>
    <t>Ruan</t>
  </si>
  <si>
    <t>N0496</t>
  </si>
  <si>
    <t>N0500</t>
  </si>
  <si>
    <t>N0501</t>
  </si>
  <si>
    <t>DOB</t>
  </si>
  <si>
    <t>Age</t>
  </si>
  <si>
    <t>Date Today</t>
  </si>
  <si>
    <t>Danny</t>
  </si>
  <si>
    <t>N0502</t>
  </si>
  <si>
    <t>N0504</t>
  </si>
  <si>
    <t>Otto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</si>
  <si>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</si>
  <si>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</si>
  <si>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</si>
  <si>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</si>
  <si>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</si>
  <si>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</si>
  <si>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</si>
  <si>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</si>
  <si>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N0354</t>
  </si>
  <si>
    <t>Boytjie</t>
  </si>
  <si>
    <t>Schikerling</t>
  </si>
  <si>
    <t>Jörg</t>
  </si>
  <si>
    <t>NO.</t>
  </si>
  <si>
    <t>Total Weight</t>
  </si>
  <si>
    <t>Average Weight</t>
  </si>
  <si>
    <t>SPECIES STATISTICS</t>
  </si>
  <si>
    <t>Heaviest Weight</t>
  </si>
  <si>
    <t>Lawrence</t>
  </si>
  <si>
    <t>N0514</t>
  </si>
  <si>
    <t>N0515</t>
  </si>
  <si>
    <t>N0518</t>
  </si>
  <si>
    <t>N0520</t>
  </si>
  <si>
    <t>Annelie</t>
  </si>
  <si>
    <t>van Rensburg</t>
  </si>
  <si>
    <t>Harald</t>
  </si>
  <si>
    <t>Willers</t>
  </si>
  <si>
    <t>N0522</t>
  </si>
  <si>
    <t>Durand</t>
  </si>
  <si>
    <t>Oberholzer</t>
  </si>
  <si>
    <t>N0530</t>
  </si>
  <si>
    <t>N0531</t>
  </si>
  <si>
    <t>Van Der Westhuizen</t>
  </si>
  <si>
    <t>van Vuuren</t>
  </si>
  <si>
    <t>Rudi(Jnr.)</t>
  </si>
  <si>
    <t>N0534</t>
  </si>
  <si>
    <t>cm</t>
  </si>
  <si>
    <t>KgList</t>
  </si>
  <si>
    <t>Dries</t>
  </si>
  <si>
    <t>Agenbag</t>
  </si>
  <si>
    <t>N0540</t>
  </si>
  <si>
    <t>Murry</t>
  </si>
  <si>
    <t>Lewis</t>
  </si>
  <si>
    <t>Etienne</t>
  </si>
  <si>
    <t>N0546</t>
  </si>
  <si>
    <t>Piek</t>
  </si>
  <si>
    <t>Total kg</t>
  </si>
  <si>
    <t>N0554</t>
  </si>
  <si>
    <t>N0555</t>
  </si>
  <si>
    <t>Enrico</t>
  </si>
  <si>
    <t>Frikkie</t>
  </si>
  <si>
    <t>Quintin</t>
  </si>
  <si>
    <t>Klem</t>
  </si>
  <si>
    <t>N0560</t>
  </si>
  <si>
    <t>N0561</t>
  </si>
  <si>
    <t>Senekal</t>
  </si>
  <si>
    <t>De Wet</t>
  </si>
  <si>
    <t>N0566</t>
  </si>
  <si>
    <t>Romano</t>
  </si>
  <si>
    <t>N0569</t>
  </si>
  <si>
    <t>N0573</t>
  </si>
  <si>
    <t>N0576</t>
  </si>
  <si>
    <t>Rinus</t>
  </si>
  <si>
    <t>N0579</t>
  </si>
  <si>
    <t>N0580</t>
  </si>
  <si>
    <t>N0581</t>
  </si>
  <si>
    <t>Theuns</t>
  </si>
  <si>
    <t>N0586</t>
  </si>
  <si>
    <t>N0588</t>
  </si>
  <si>
    <t>N0591</t>
  </si>
  <si>
    <t>Carew</t>
  </si>
  <si>
    <t>Redfinger</t>
  </si>
  <si>
    <t>Cordier</t>
  </si>
  <si>
    <t>Henk</t>
  </si>
  <si>
    <t>Pieter Jnr.</t>
  </si>
  <si>
    <t>Du preez</t>
  </si>
  <si>
    <t>N0592</t>
  </si>
  <si>
    <t>N0594</t>
  </si>
  <si>
    <t>N0595</t>
  </si>
  <si>
    <t>N0598</t>
  </si>
  <si>
    <t>Greeff</t>
  </si>
  <si>
    <t>N0610</t>
  </si>
  <si>
    <t>Henning</t>
  </si>
  <si>
    <t>N0616</t>
  </si>
  <si>
    <t>N0621</t>
  </si>
  <si>
    <t>N0622</t>
  </si>
  <si>
    <t>Martinus</t>
  </si>
  <si>
    <t>Wimpie</t>
  </si>
  <si>
    <t>Van Wyk</t>
  </si>
  <si>
    <t>Dale</t>
  </si>
  <si>
    <t>De Jager</t>
  </si>
  <si>
    <t>Kohler</t>
  </si>
  <si>
    <t>Nedjilka</t>
  </si>
  <si>
    <t>N0624</t>
  </si>
  <si>
    <t>N0627</t>
  </si>
  <si>
    <t>N0629</t>
  </si>
  <si>
    <t>N0630</t>
  </si>
  <si>
    <t>N0631</t>
  </si>
  <si>
    <t>Flip</t>
  </si>
  <si>
    <t>Van Ginkel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</si>
  <si>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</si>
  <si>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</si>
  <si>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</si>
  <si>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</si>
  <si>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</si>
  <si>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</si>
  <si>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</si>
  <si>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</si>
  <si>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</si>
  <si>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</si>
  <si>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</si>
  <si>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</si>
  <si>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</si>
  <si>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</si>
  <si>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</si>
  <si>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Men Master</t>
  </si>
  <si>
    <t>Men Grand Masters</t>
  </si>
  <si>
    <t>Ladies Senior</t>
  </si>
  <si>
    <t>Ladies Grand Masters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</si>
  <si>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</si>
  <si>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</si>
  <si>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</si>
  <si>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</si>
  <si>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</si>
  <si>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</si>
  <si>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</si>
  <si>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</si>
  <si>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</si>
  <si>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</si>
  <si>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</si>
  <si>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</si>
  <si>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</si>
  <si>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</si>
  <si>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</si>
  <si>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</si>
  <si>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</si>
  <si>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</si>
  <si>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</si>
  <si>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</si>
  <si>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</si>
  <si>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</si>
  <si>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</si>
  <si>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</si>
  <si>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</si>
  <si>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</si>
  <si>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</si>
  <si>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</si>
  <si>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</si>
  <si>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</si>
  <si>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</si>
  <si>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</si>
  <si>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</si>
  <si>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</si>
  <si>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</si>
  <si>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</si>
  <si>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</si>
  <si>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</si>
  <si>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</si>
  <si>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</si>
  <si>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</si>
  <si>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</si>
  <si>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</si>
  <si>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</si>
  <si>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</si>
  <si>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</si>
  <si>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</si>
  <si>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</si>
  <si>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</si>
  <si>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</si>
  <si>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</si>
  <si>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</si>
  <si>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</si>
  <si>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</si>
  <si>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</si>
  <si>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N0636</t>
  </si>
  <si>
    <t>Cilliers</t>
  </si>
  <si>
    <t>ladies</t>
  </si>
  <si>
    <t>N0639</t>
  </si>
  <si>
    <t>N0642</t>
  </si>
  <si>
    <t>Judy</t>
  </si>
  <si>
    <t>N0644</t>
  </si>
  <si>
    <t>N0645</t>
  </si>
  <si>
    <t>Ferdi</t>
  </si>
  <si>
    <t>Roetz</t>
  </si>
  <si>
    <t>N0648</t>
  </si>
  <si>
    <t>Schane</t>
  </si>
  <si>
    <t>Junius</t>
  </si>
  <si>
    <t>N0649</t>
  </si>
  <si>
    <t>N0652</t>
  </si>
  <si>
    <t>N0655</t>
  </si>
  <si>
    <t>Albertus</t>
  </si>
  <si>
    <t>N0657</t>
  </si>
  <si>
    <t>N0663</t>
  </si>
  <si>
    <t>Allen</t>
  </si>
  <si>
    <t>N0667</t>
  </si>
  <si>
    <t>Downing</t>
  </si>
  <si>
    <t>Lizanne</t>
  </si>
  <si>
    <t>Gerhardus</t>
  </si>
  <si>
    <t>Category Points (100)</t>
  </si>
  <si>
    <t>Category Points (200)</t>
  </si>
  <si>
    <t>N0671</t>
  </si>
  <si>
    <t>Lagenhoven</t>
  </si>
  <si>
    <t>N0674</t>
  </si>
  <si>
    <t>Janre</t>
  </si>
  <si>
    <t>N0679</t>
  </si>
  <si>
    <t>Devout</t>
  </si>
  <si>
    <t>N0680</t>
  </si>
  <si>
    <t>N0681</t>
  </si>
  <si>
    <t>Karstens</t>
  </si>
  <si>
    <t>Jacobus</t>
  </si>
  <si>
    <t>N0682</t>
  </si>
  <si>
    <t>Jimmy</t>
  </si>
  <si>
    <t>De Jay</t>
  </si>
  <si>
    <t>N0686</t>
  </si>
  <si>
    <t>N0687</t>
  </si>
  <si>
    <t>Barren</t>
  </si>
  <si>
    <t>Van Es</t>
  </si>
  <si>
    <t>ID Number</t>
  </si>
  <si>
    <t>N0688</t>
  </si>
  <si>
    <t>Org</t>
  </si>
  <si>
    <t>Wentzel</t>
  </si>
  <si>
    <t>N0694</t>
  </si>
  <si>
    <t>Angelique</t>
  </si>
  <si>
    <t>Senior</t>
  </si>
  <si>
    <t>N0696</t>
  </si>
  <si>
    <t>N0697</t>
  </si>
  <si>
    <t>N0699</t>
  </si>
  <si>
    <t>N0700</t>
  </si>
  <si>
    <t>N0701</t>
  </si>
  <si>
    <t>N0704</t>
  </si>
  <si>
    <t>N0705</t>
  </si>
  <si>
    <t>N0708</t>
  </si>
  <si>
    <t>Annelien</t>
  </si>
  <si>
    <t>Karin</t>
  </si>
  <si>
    <t>Nadine</t>
  </si>
  <si>
    <t>Nationality</t>
  </si>
  <si>
    <t>E-mail</t>
  </si>
  <si>
    <t>Cell</t>
  </si>
  <si>
    <t>Ritz</t>
  </si>
  <si>
    <t>Bachran</t>
  </si>
  <si>
    <t>Kay</t>
  </si>
  <si>
    <t>Phillip</t>
  </si>
  <si>
    <t>Wilhelm</t>
  </si>
  <si>
    <t>Herrman</t>
  </si>
  <si>
    <t>N0713</t>
  </si>
  <si>
    <t>N0714</t>
  </si>
  <si>
    <t>N0715</t>
  </si>
  <si>
    <t>N0716</t>
  </si>
  <si>
    <t>Seagulls Whk</t>
  </si>
  <si>
    <t>Luan</t>
  </si>
  <si>
    <t>Wiese</t>
  </si>
  <si>
    <t>N0718</t>
  </si>
  <si>
    <t>N0720</t>
  </si>
  <si>
    <t>N0723</t>
  </si>
  <si>
    <t>N0724</t>
  </si>
  <si>
    <t>N0726</t>
  </si>
  <si>
    <t>N0727</t>
  </si>
  <si>
    <t>N0728</t>
  </si>
  <si>
    <t>N0729</t>
  </si>
  <si>
    <t>Henery</t>
  </si>
  <si>
    <t>Ryno</t>
  </si>
  <si>
    <t>Holland-muter</t>
  </si>
  <si>
    <t>Louwrens Barnard</t>
  </si>
  <si>
    <t>Layla</t>
  </si>
  <si>
    <t>Jacobus Frederick</t>
  </si>
  <si>
    <t>Visage</t>
  </si>
  <si>
    <t>N0730</t>
  </si>
  <si>
    <t>N0731</t>
  </si>
  <si>
    <t>N0734</t>
  </si>
  <si>
    <t>N0736</t>
  </si>
  <si>
    <t>N0737</t>
  </si>
  <si>
    <t>N0740</t>
  </si>
  <si>
    <t>N0741</t>
  </si>
  <si>
    <t>N0742</t>
  </si>
  <si>
    <t>N0744</t>
  </si>
  <si>
    <t>N0747</t>
  </si>
  <si>
    <t>N0748</t>
  </si>
  <si>
    <t>Maryna</t>
  </si>
  <si>
    <t>Bianca</t>
  </si>
  <si>
    <t>Sylvia</t>
  </si>
  <si>
    <t>Graham</t>
  </si>
  <si>
    <t>Gramovsky</t>
  </si>
  <si>
    <t>Walters</t>
  </si>
  <si>
    <t>Tinus</t>
  </si>
  <si>
    <t>Errens</t>
  </si>
  <si>
    <t>Ronan</t>
  </si>
  <si>
    <t>Rene ( Diesel)</t>
  </si>
  <si>
    <t>Benjamin</t>
  </si>
  <si>
    <t>Jung</t>
  </si>
  <si>
    <t>(Multiple Items)</t>
  </si>
  <si>
    <t>N0757</t>
  </si>
  <si>
    <t>N0760</t>
  </si>
  <si>
    <t>N0761</t>
  </si>
  <si>
    <t>N0774</t>
  </si>
  <si>
    <t>Brandon</t>
  </si>
  <si>
    <t>Stefano</t>
  </si>
  <si>
    <t>Strappazzon</t>
  </si>
  <si>
    <t>Connoway</t>
  </si>
  <si>
    <t>N0789</t>
  </si>
  <si>
    <t>N0790</t>
  </si>
  <si>
    <t>N0792</t>
  </si>
  <si>
    <t>N0793</t>
  </si>
  <si>
    <t>Kuhn</t>
  </si>
  <si>
    <t>Iwan</t>
  </si>
  <si>
    <t>Juanne-Louis</t>
  </si>
  <si>
    <t>Greg</t>
  </si>
  <si>
    <t>Francois Jnr</t>
  </si>
  <si>
    <t>Steyl</t>
  </si>
  <si>
    <t>N0827</t>
  </si>
  <si>
    <t>Franco</t>
  </si>
  <si>
    <t>NO. Edibles</t>
  </si>
  <si>
    <t>SHARKS</t>
  </si>
  <si>
    <t>FISH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</si>
  <si>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</si>
  <si>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SHARK</t>
    </r>
  </si>
  <si>
    <r>
      <t>INDIVIDUALS</t>
    </r>
    <r>
      <rPr>
        <b/>
        <sz val="14"/>
        <color rgb="FFFF0000"/>
        <rFont val="Arial Narrow"/>
        <family val="2"/>
      </rPr>
      <t xml:space="preserve"> FISH</t>
    </r>
  </si>
  <si>
    <t>League Points (200)</t>
  </si>
  <si>
    <t>N0835</t>
  </si>
  <si>
    <t>N0844</t>
  </si>
  <si>
    <t>N0855</t>
  </si>
  <si>
    <t>N0860</t>
  </si>
  <si>
    <t>Heiko JNR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</si>
  <si>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</si>
  <si>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</si>
  <si>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</si>
  <si>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</si>
  <si>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</si>
  <si>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</si>
  <si>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</si>
  <si>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</si>
  <si>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</si>
  <si>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</si>
  <si>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 xml:space="preserve"> Senior</t>
  </si>
  <si>
    <t>Club Points</t>
  </si>
  <si>
    <t>Top 6 kg</t>
  </si>
  <si>
    <t>CLUB POSITION</t>
  </si>
  <si>
    <t>Kinnear</t>
  </si>
  <si>
    <t>Nam Grand Masters</t>
  </si>
  <si>
    <t>Grand Masters</t>
  </si>
  <si>
    <t>Nam Seniors</t>
  </si>
  <si>
    <t>Nam Masters</t>
  </si>
  <si>
    <t>men</t>
  </si>
  <si>
    <t>Master</t>
  </si>
  <si>
    <t>Veteran</t>
  </si>
  <si>
    <t>Nam Ladies</t>
  </si>
  <si>
    <t>Nam Men U/21</t>
  </si>
  <si>
    <t>U/21</t>
  </si>
  <si>
    <t>NAM MEN U/16</t>
  </si>
  <si>
    <t>Henco</t>
  </si>
  <si>
    <t>U/16</t>
  </si>
  <si>
    <t>ladies Senior</t>
  </si>
  <si>
    <t/>
  </si>
  <si>
    <t>SA4139</t>
  </si>
  <si>
    <t>SA Seniors</t>
  </si>
  <si>
    <t>Hendrico</t>
  </si>
  <si>
    <t>Lesch</t>
  </si>
  <si>
    <t>SA1453</t>
  </si>
  <si>
    <t>SA4204</t>
  </si>
  <si>
    <t>AJ</t>
  </si>
  <si>
    <t>SA2734</t>
  </si>
  <si>
    <t>Raldo</t>
  </si>
  <si>
    <t>SA3374</t>
  </si>
  <si>
    <t>Sutherland</t>
  </si>
  <si>
    <t>SA3280</t>
  </si>
  <si>
    <t>Allison</t>
  </si>
  <si>
    <t>SA4945</t>
  </si>
  <si>
    <t>SA Ladies</t>
  </si>
  <si>
    <t xml:space="preserve">Elzanne </t>
  </si>
  <si>
    <t>Cronje</t>
  </si>
  <si>
    <t>SA7476</t>
  </si>
  <si>
    <t xml:space="preserve">Kabous </t>
  </si>
  <si>
    <t>SA6080</t>
  </si>
  <si>
    <t>Cara</t>
  </si>
  <si>
    <t>Cowan</t>
  </si>
  <si>
    <t>SA8444</t>
  </si>
  <si>
    <t>Chantel</t>
  </si>
  <si>
    <t>SA8340</t>
  </si>
  <si>
    <t>SA Men U/21</t>
  </si>
  <si>
    <t>Corbin</t>
  </si>
  <si>
    <t>Morris</t>
  </si>
  <si>
    <t>SA8781</t>
  </si>
  <si>
    <t>Tim</t>
  </si>
  <si>
    <t>SA6730</t>
  </si>
  <si>
    <t>Lance</t>
  </si>
  <si>
    <t>SA2079</t>
  </si>
  <si>
    <t>Cullen</t>
  </si>
  <si>
    <t>SA8341</t>
  </si>
  <si>
    <t>SA MEN U/16</t>
  </si>
  <si>
    <t>Luca</t>
  </si>
  <si>
    <t>Van heerden</t>
  </si>
  <si>
    <t>SA4949</t>
  </si>
  <si>
    <t>SA Masters</t>
  </si>
  <si>
    <t xml:space="preserve">Kallie </t>
  </si>
  <si>
    <t>SA3195</t>
  </si>
  <si>
    <t>Gus</t>
  </si>
  <si>
    <t>Kaltenbrun</t>
  </si>
  <si>
    <t>SA4460</t>
  </si>
  <si>
    <t>SA Grand Masters</t>
  </si>
  <si>
    <t>Teixeira</t>
  </si>
  <si>
    <t>SA8336</t>
  </si>
  <si>
    <t>SA0638</t>
  </si>
  <si>
    <t>Alan</t>
  </si>
  <si>
    <t>SA1404</t>
  </si>
  <si>
    <t>Pybus</t>
  </si>
  <si>
    <t>SA2057</t>
  </si>
  <si>
    <t>Dawidowitz</t>
  </si>
  <si>
    <t>SA1206</t>
  </si>
  <si>
    <t>Van Greunen</t>
  </si>
  <si>
    <t>SA8796</t>
  </si>
  <si>
    <t>Challen</t>
  </si>
  <si>
    <t>Gendall</t>
  </si>
  <si>
    <t>SA6628</t>
  </si>
  <si>
    <t>SA9322</t>
  </si>
  <si>
    <t>Jarred</t>
  </si>
  <si>
    <t>Naidoo</t>
  </si>
  <si>
    <t>SA8325</t>
  </si>
  <si>
    <t>SA9752</t>
  </si>
  <si>
    <t>Ahmed</t>
  </si>
  <si>
    <t>Belim</t>
  </si>
  <si>
    <t>SA8339</t>
  </si>
  <si>
    <t>Gareth</t>
  </si>
  <si>
    <t>Dahl</t>
  </si>
  <si>
    <t>SA4206</t>
  </si>
  <si>
    <t>Fuchs</t>
  </si>
  <si>
    <t>SA5578</t>
  </si>
  <si>
    <t>Antoi</t>
  </si>
  <si>
    <t>Forbes</t>
  </si>
  <si>
    <t>SA6868</t>
  </si>
  <si>
    <t>Mariette</t>
  </si>
  <si>
    <t>Westraad</t>
  </si>
  <si>
    <t>SA8741</t>
  </si>
  <si>
    <t>Prevashan</t>
  </si>
  <si>
    <t>Moodley</t>
  </si>
  <si>
    <t>SA0728</t>
  </si>
  <si>
    <t>SA2034</t>
  </si>
  <si>
    <t>SA4534</t>
  </si>
  <si>
    <t>Mike</t>
  </si>
  <si>
    <t>Bailey</t>
  </si>
  <si>
    <t>SA0610</t>
  </si>
  <si>
    <t>Barry</t>
  </si>
  <si>
    <t>Wareham</t>
  </si>
  <si>
    <t>SA3679</t>
  </si>
  <si>
    <t>Nem</t>
  </si>
  <si>
    <t>SA4251</t>
  </si>
  <si>
    <t>Thys</t>
  </si>
  <si>
    <t>Basson</t>
  </si>
  <si>
    <t>SA8342</t>
  </si>
  <si>
    <t>SA Men U/16</t>
  </si>
  <si>
    <t>Enzo</t>
  </si>
  <si>
    <t>SA8517</t>
  </si>
  <si>
    <t>Wiaan</t>
  </si>
  <si>
    <t>men U/16</t>
  </si>
  <si>
    <t>2021-G-D1</t>
  </si>
  <si>
    <t>Singh</t>
  </si>
  <si>
    <t>Mile 8</t>
  </si>
  <si>
    <t>Senior Men</t>
  </si>
  <si>
    <t xml:space="preserve">Nam Senior Men </t>
  </si>
  <si>
    <t>SA Senior Men</t>
  </si>
  <si>
    <t>Nam U/21</t>
  </si>
  <si>
    <t>SA U/21</t>
  </si>
  <si>
    <t>Sa4945</t>
  </si>
  <si>
    <t xml:space="preserve">Nam Ladies </t>
  </si>
  <si>
    <t>Shark Spotted gully</t>
  </si>
  <si>
    <t>kob</t>
  </si>
  <si>
    <t>Men  Master</t>
  </si>
  <si>
    <t>(blank)</t>
  </si>
  <si>
    <t>2021-G-D2</t>
  </si>
  <si>
    <t>Mile 14</t>
  </si>
  <si>
    <t>Day 1</t>
  </si>
  <si>
    <t>Day 2</t>
  </si>
  <si>
    <t>Day 3</t>
  </si>
  <si>
    <t>Total</t>
  </si>
  <si>
    <t>Sa4206</t>
  </si>
  <si>
    <t>Sa2034</t>
  </si>
  <si>
    <t>2021-G-D3</t>
  </si>
  <si>
    <t>Jakkalsputz</t>
  </si>
  <si>
    <t>sa3374</t>
  </si>
  <si>
    <t>KOB</t>
  </si>
  <si>
    <t>Nam</t>
  </si>
  <si>
    <t>SA</t>
  </si>
  <si>
    <t>GALA 2021 INDIVIDUALS</t>
  </si>
  <si>
    <t>Top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</si>
</sst>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6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CC"/>
      <name val="Arial Narrow"/>
      <family val="2"/>
    </font>
    <font>
      <sz val="9"/>
      <color rgb="FF0000CC"/>
      <name val="Arial Narrow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"/>
      <name val="Arial Narrow"/>
    </font>
    <font>
      <b/>
      <sz val="9"/>
      <name val="Arial Narrow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37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/>
  </cellStyleXfs>
  <cellXfs count="332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7" fillId="0" borderId="0" xfId="5" applyFont="1"/>
    <xf numFmtId="0" fontId="17" fillId="2" borderId="0" xfId="5" applyFont="1" applyFill="1"/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/>
    <xf numFmtId="0" fontId="15" fillId="0" borderId="0" xfId="0" applyFont="1"/>
    <xf numFmtId="0" fontId="19" fillId="0" borderId="3" xfId="0" applyFont="1" applyBorder="1"/>
    <xf numFmtId="0" fontId="19" fillId="0" borderId="4" xfId="0" applyFont="1" applyBorder="1"/>
    <xf numFmtId="0" fontId="17" fillId="0" borderId="0" xfId="0" applyFont="1"/>
    <xf numFmtId="165" fontId="20" fillId="0" borderId="21" xfId="0" applyNumberFormat="1" applyFont="1" applyBorder="1"/>
    <xf numFmtId="165" fontId="20" fillId="0" borderId="21" xfId="0" applyNumberFormat="1" applyFont="1" applyBorder="1" applyAlignment="1">
      <alignment wrapText="1"/>
    </xf>
    <xf numFmtId="165" fontId="20" fillId="0" borderId="22" xfId="0" applyNumberFormat="1" applyFont="1" applyBorder="1" applyAlignment="1">
      <alignment wrapText="1"/>
    </xf>
    <xf numFmtId="165" fontId="20" fillId="0" borderId="17" xfId="0" applyNumberFormat="1" applyFont="1" applyBorder="1"/>
    <xf numFmtId="165" fontId="20" fillId="0" borderId="18" xfId="0" applyNumberFormat="1" applyFont="1" applyBorder="1"/>
    <xf numFmtId="0" fontId="14" fillId="0" borderId="3" xfId="0" applyFont="1" applyBorder="1"/>
    <xf numFmtId="0" fontId="14" fillId="0" borderId="4" xfId="0" applyFont="1" applyBorder="1"/>
    <xf numFmtId="165" fontId="21" fillId="0" borderId="16" xfId="0" applyNumberFormat="1" applyFont="1" applyBorder="1" applyAlignment="1" applyProtection="1">
      <alignment horizontal="center"/>
      <protection hidden="1"/>
    </xf>
    <xf numFmtId="165" fontId="20" fillId="0" borderId="17" xfId="0" applyNumberFormat="1" applyFont="1" applyBorder="1" applyAlignment="1" applyProtection="1">
      <alignment horizontal="center"/>
      <protection hidden="1"/>
    </xf>
    <xf numFmtId="165" fontId="20" fillId="0" borderId="17" xfId="0" applyNumberFormat="1" applyFont="1" applyBorder="1" applyAlignment="1">
      <alignment horizontal="center"/>
    </xf>
    <xf numFmtId="0" fontId="14" fillId="0" borderId="5" xfId="0" applyFont="1" applyBorder="1"/>
    <xf numFmtId="0" fontId="14" fillId="0" borderId="6" xfId="0" applyFont="1" applyBorder="1"/>
    <xf numFmtId="165" fontId="20" fillId="0" borderId="17" xfId="8" applyNumberFormat="1" applyFont="1" applyBorder="1" applyAlignment="1" applyProtection="1">
      <alignment horizontal="center"/>
      <protection hidden="1"/>
    </xf>
    <xf numFmtId="165" fontId="20" fillId="0" borderId="17" xfId="9" applyNumberFormat="1" applyFont="1" applyBorder="1" applyAlignment="1" applyProtection="1">
      <alignment horizontal="center"/>
      <protection hidden="1"/>
    </xf>
    <xf numFmtId="165" fontId="21" fillId="0" borderId="19" xfId="0" applyNumberFormat="1" applyFont="1" applyBorder="1" applyAlignment="1" applyProtection="1">
      <alignment horizontal="center"/>
      <protection hidden="1"/>
    </xf>
    <xf numFmtId="165" fontId="20" fillId="0" borderId="20" xfId="0" applyNumberFormat="1" applyFont="1" applyBorder="1"/>
    <xf numFmtId="1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5" fillId="0" borderId="0" xfId="0" applyNumberFormat="1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/>
    </xf>
    <xf numFmtId="165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65" fontId="16" fillId="0" borderId="15" xfId="0" applyNumberFormat="1" applyFont="1" applyBorder="1" applyAlignment="1">
      <alignment wrapText="1"/>
    </xf>
    <xf numFmtId="165" fontId="16" fillId="0" borderId="15" xfId="0" applyNumberFormat="1" applyFont="1" applyBorder="1"/>
    <xf numFmtId="0" fontId="20" fillId="0" borderId="0" xfId="0" applyFont="1"/>
    <xf numFmtId="1" fontId="13" fillId="0" borderId="0" xfId="0" applyNumberFormat="1" applyFont="1"/>
    <xf numFmtId="0" fontId="0" fillId="0" borderId="0" xfId="0" pivotButton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5" fontId="22" fillId="0" borderId="17" xfId="0" applyNumberFormat="1" applyFont="1" applyBorder="1"/>
    <xf numFmtId="165" fontId="22" fillId="0" borderId="17" xfId="8" applyNumberFormat="1" applyFont="1" applyBorder="1" applyAlignment="1" applyProtection="1">
      <alignment horizontal="center"/>
      <protection hidden="1"/>
    </xf>
    <xf numFmtId="0" fontId="24" fillId="0" borderId="0" xfId="0" applyFont="1"/>
    <xf numFmtId="165" fontId="21" fillId="0" borderId="34" xfId="0" applyNumberFormat="1" applyFont="1" applyBorder="1" applyAlignment="1">
      <alignment horizontal="center" wrapText="1"/>
    </xf>
    <xf numFmtId="165" fontId="21" fillId="0" borderId="37" xfId="0" applyNumberFormat="1" applyFont="1" applyBorder="1" applyAlignment="1">
      <alignment horizontal="center" wrapText="1"/>
    </xf>
    <xf numFmtId="165" fontId="21" fillId="0" borderId="38" xfId="0" applyNumberFormat="1" applyFont="1" applyBorder="1" applyAlignment="1">
      <alignment horizontal="center"/>
    </xf>
    <xf numFmtId="165" fontId="21" fillId="0" borderId="38" xfId="0" applyNumberFormat="1" applyFont="1" applyBorder="1" applyAlignment="1">
      <alignment horizontal="center" wrapText="1"/>
    </xf>
    <xf numFmtId="165" fontId="21" fillId="0" borderId="38" xfId="0" applyNumberFormat="1" applyFont="1" applyBorder="1" applyAlignment="1" applyProtection="1">
      <alignment horizontal="center"/>
      <protection hidden="1"/>
    </xf>
    <xf numFmtId="0" fontId="22" fillId="0" borderId="9" xfId="0" applyFont="1" applyBorder="1"/>
    <xf numFmtId="0" fontId="22" fillId="0" borderId="10" xfId="0" applyFont="1" applyBorder="1"/>
    <xf numFmtId="0" fontId="22" fillId="0" borderId="39" xfId="0" applyFont="1" applyBorder="1"/>
    <xf numFmtId="0" fontId="22" fillId="0" borderId="40" xfId="0" applyFont="1" applyBorder="1"/>
    <xf numFmtId="0" fontId="22" fillId="0" borderId="39" xfId="0" applyFont="1" applyBorder="1" applyAlignment="1">
      <alignment vertical="center"/>
    </xf>
    <xf numFmtId="0" fontId="22" fillId="0" borderId="32" xfId="0" applyFont="1" applyBorder="1"/>
    <xf numFmtId="0" fontId="22" fillId="0" borderId="25" xfId="0" applyFont="1" applyBorder="1"/>
    <xf numFmtId="0" fontId="22" fillId="0" borderId="33" xfId="0" applyFont="1" applyBorder="1"/>
    <xf numFmtId="0" fontId="25" fillId="0" borderId="9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6" fillId="0" borderId="39" xfId="0" applyFont="1" applyBorder="1"/>
    <xf numFmtId="0" fontId="26" fillId="0" borderId="0" xfId="0" applyFont="1"/>
    <xf numFmtId="0" fontId="26" fillId="0" borderId="40" xfId="0" applyFont="1" applyBorder="1"/>
    <xf numFmtId="0" fontId="26" fillId="0" borderId="32" xfId="0" applyFont="1" applyBorder="1"/>
    <xf numFmtId="0" fontId="26" fillId="0" borderId="25" xfId="0" applyFont="1" applyBorder="1"/>
    <xf numFmtId="0" fontId="26" fillId="0" borderId="33" xfId="0" applyFont="1" applyBorder="1"/>
    <xf numFmtId="165" fontId="21" fillId="0" borderId="15" xfId="0" applyNumberFormat="1" applyFont="1" applyBorder="1" applyAlignment="1">
      <alignment wrapText="1"/>
    </xf>
    <xf numFmtId="0" fontId="27" fillId="0" borderId="11" xfId="0" applyFont="1" applyBorder="1" applyAlignment="1">
      <alignment wrapText="1"/>
    </xf>
    <xf numFmtId="0" fontId="28" fillId="0" borderId="11" xfId="0" applyFont="1" applyBorder="1" applyAlignment="1">
      <alignment wrapText="1"/>
    </xf>
    <xf numFmtId="0" fontId="0" fillId="0" borderId="26" xfId="0" applyBorder="1"/>
    <xf numFmtId="0" fontId="0" fillId="2" borderId="0" xfId="0" applyFill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167" fontId="14" fillId="0" borderId="0" xfId="0" applyNumberFormat="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7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7" fontId="14" fillId="0" borderId="0" xfId="11" applyNumberFormat="1" applyFont="1" applyAlignment="1">
      <alignment horizontal="center"/>
    </xf>
    <xf numFmtId="165" fontId="14" fillId="0" borderId="43" xfId="0" applyNumberFormat="1" applyFont="1" applyBorder="1" applyAlignment="1">
      <alignment horizontal="center"/>
    </xf>
    <xf numFmtId="0" fontId="14" fillId="0" borderId="43" xfId="0" applyFont="1" applyBorder="1"/>
    <xf numFmtId="165" fontId="20" fillId="0" borderId="38" xfId="0" applyNumberFormat="1" applyFont="1" applyBorder="1"/>
    <xf numFmtId="165" fontId="22" fillId="0" borderId="38" xfId="0" applyNumberFormat="1" applyFont="1" applyBorder="1" applyAlignment="1" applyProtection="1">
      <alignment horizontal="center"/>
      <protection hidden="1"/>
    </xf>
    <xf numFmtId="165" fontId="20" fillId="0" borderId="38" xfId="0" applyNumberFormat="1" applyFont="1" applyBorder="1" applyAlignment="1" applyProtection="1">
      <alignment horizontal="center"/>
      <protection hidden="1"/>
    </xf>
    <xf numFmtId="165" fontId="22" fillId="0" borderId="21" xfId="0" applyNumberFormat="1" applyFont="1" applyBorder="1"/>
    <xf numFmtId="165" fontId="14" fillId="0" borderId="16" xfId="0" applyNumberFormat="1" applyFont="1" applyBorder="1" applyAlignment="1">
      <alignment horizontal="center"/>
    </xf>
    <xf numFmtId="165" fontId="14" fillId="0" borderId="17" xfId="0" applyNumberFormat="1" applyFont="1" applyBorder="1" applyAlignment="1">
      <alignment horizontal="center"/>
    </xf>
    <xf numFmtId="1" fontId="15" fillId="0" borderId="0" xfId="0" applyNumberFormat="1" applyFont="1"/>
    <xf numFmtId="0" fontId="15" fillId="5" borderId="0" xfId="0" applyFont="1" applyFill="1"/>
    <xf numFmtId="0" fontId="0" fillId="5" borderId="0" xfId="0" applyFill="1"/>
    <xf numFmtId="0" fontId="14" fillId="5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3" fillId="0" borderId="0" xfId="0" applyFont="1"/>
    <xf numFmtId="0" fontId="33" fillId="4" borderId="0" xfId="0" applyFont="1" applyFill="1"/>
    <xf numFmtId="0" fontId="14" fillId="4" borderId="0" xfId="0" applyFont="1" applyFill="1"/>
    <xf numFmtId="0" fontId="14" fillId="4" borderId="0" xfId="0" applyFont="1" applyFill="1" applyAlignment="1">
      <alignment horizontal="center"/>
    </xf>
    <xf numFmtId="14" fontId="14" fillId="4" borderId="0" xfId="0" applyNumberFormat="1" applyFont="1" applyFill="1"/>
    <xf numFmtId="1" fontId="14" fillId="4" borderId="0" xfId="0" applyNumberFormat="1" applyFont="1" applyFill="1" applyAlignment="1">
      <alignment horizontal="center"/>
    </xf>
    <xf numFmtId="0" fontId="15" fillId="4" borderId="0" xfId="0" applyFont="1" applyFill="1"/>
    <xf numFmtId="0" fontId="33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5" fillId="4" borderId="0" xfId="0" applyFont="1" applyFill="1" applyAlignment="1">
      <alignment horizontal="center" vertical="top"/>
    </xf>
    <xf numFmtId="0" fontId="33" fillId="4" borderId="0" xfId="0" applyFont="1" applyFill="1" applyAlignment="1">
      <alignment horizontal="center"/>
    </xf>
    <xf numFmtId="0" fontId="16" fillId="4" borderId="7" xfId="0" applyFont="1" applyFill="1" applyBorder="1" applyAlignment="1">
      <alignment horizontal="center" wrapText="1"/>
    </xf>
    <xf numFmtId="0" fontId="15" fillId="4" borderId="0" xfId="0" applyFont="1" applyFill="1" applyAlignment="1">
      <alignment horizontal="center"/>
    </xf>
    <xf numFmtId="0" fontId="16" fillId="4" borderId="8" xfId="0" applyFont="1" applyFill="1" applyBorder="1"/>
    <xf numFmtId="0" fontId="0" fillId="4" borderId="0" xfId="0" applyFill="1"/>
    <xf numFmtId="0" fontId="14" fillId="6" borderId="0" xfId="0" applyFont="1" applyFill="1"/>
    <xf numFmtId="0" fontId="14" fillId="6" borderId="0" xfId="0" applyFont="1" applyFill="1" applyAlignment="1">
      <alignment horizontal="center"/>
    </xf>
    <xf numFmtId="14" fontId="14" fillId="6" borderId="0" xfId="0" applyNumberFormat="1" applyFont="1" applyFill="1"/>
    <xf numFmtId="1" fontId="14" fillId="6" borderId="0" xfId="0" applyNumberFormat="1" applyFont="1" applyFill="1" applyAlignment="1">
      <alignment horizontal="center"/>
    </xf>
    <xf numFmtId="0" fontId="15" fillId="6" borderId="0" xfId="0" applyFont="1" applyFill="1"/>
    <xf numFmtId="0" fontId="16" fillId="6" borderId="0" xfId="0" applyFont="1" applyFill="1" applyAlignment="1">
      <alignment vertical="top"/>
    </xf>
    <xf numFmtId="0" fontId="15" fillId="6" borderId="0" xfId="0" applyFont="1" applyFill="1" applyAlignment="1">
      <alignment horizontal="center" vertical="top"/>
    </xf>
    <xf numFmtId="0" fontId="16" fillId="6" borderId="7" xfId="0" applyFont="1" applyFill="1" applyBorder="1" applyAlignment="1">
      <alignment horizontal="center" wrapText="1"/>
    </xf>
    <xf numFmtId="0" fontId="15" fillId="6" borderId="0" xfId="0" applyFont="1" applyFill="1" applyAlignment="1">
      <alignment horizontal="center"/>
    </xf>
    <xf numFmtId="0" fontId="16" fillId="6" borderId="8" xfId="0" applyFont="1" applyFill="1" applyBorder="1"/>
    <xf numFmtId="0" fontId="0" fillId="6" borderId="0" xfId="0" applyFill="1"/>
    <xf numFmtId="0" fontId="15" fillId="7" borderId="0" xfId="0" applyFont="1" applyFill="1"/>
    <xf numFmtId="0" fontId="14" fillId="7" borderId="0" xfId="0" applyFont="1" applyFill="1" applyAlignment="1">
      <alignment horizontal="center"/>
    </xf>
    <xf numFmtId="0" fontId="14" fillId="7" borderId="0" xfId="0" applyFont="1" applyFill="1"/>
    <xf numFmtId="1" fontId="14" fillId="7" borderId="0" xfId="0" applyNumberFormat="1" applyFont="1" applyFill="1" applyAlignment="1">
      <alignment horizontal="center"/>
    </xf>
    <xf numFmtId="165" fontId="15" fillId="7" borderId="0" xfId="0" applyNumberFormat="1" applyFont="1" applyFill="1"/>
    <xf numFmtId="0" fontId="16" fillId="7" borderId="41" xfId="0" applyFont="1" applyFill="1" applyBorder="1" applyAlignment="1">
      <alignment vertical="top"/>
    </xf>
    <xf numFmtId="0" fontId="15" fillId="7" borderId="0" xfId="0" applyFont="1" applyFill="1" applyAlignment="1">
      <alignment horizontal="center" vertical="top"/>
    </xf>
    <xf numFmtId="0" fontId="16" fillId="7" borderId="7" xfId="0" applyFont="1" applyFill="1" applyBorder="1" applyAlignment="1">
      <alignment horizontal="center" wrapText="1"/>
    </xf>
    <xf numFmtId="0" fontId="15" fillId="7" borderId="0" xfId="0" applyFont="1" applyFill="1" applyAlignment="1">
      <alignment horizontal="center"/>
    </xf>
    <xf numFmtId="0" fontId="16" fillId="7" borderId="8" xfId="0" applyFont="1" applyFill="1" applyBorder="1"/>
    <xf numFmtId="0" fontId="0" fillId="7" borderId="0" xfId="0" applyFill="1"/>
    <xf numFmtId="0" fontId="33" fillId="7" borderId="0" xfId="0" applyFont="1" applyFill="1"/>
    <xf numFmtId="14" fontId="14" fillId="7" borderId="0" xfId="0" applyNumberFormat="1" applyFont="1" applyFill="1"/>
    <xf numFmtId="0" fontId="33" fillId="7" borderId="0" xfId="0" applyFont="1" applyFill="1" applyAlignment="1">
      <alignment vertical="top"/>
    </xf>
    <xf numFmtId="0" fontId="33" fillId="7" borderId="0" xfId="0" applyFont="1" applyFill="1" applyAlignment="1">
      <alignment horizontal="center"/>
    </xf>
    <xf numFmtId="0" fontId="33" fillId="6" borderId="0" xfId="0" applyFont="1" applyFill="1"/>
    <xf numFmtId="0" fontId="33" fillId="6" borderId="0" xfId="0" applyFont="1" applyFill="1" applyAlignment="1">
      <alignment vertical="top"/>
    </xf>
    <xf numFmtId="0" fontId="33" fillId="6" borderId="0" xfId="0" applyFont="1" applyFill="1" applyAlignment="1">
      <alignment horizontal="center"/>
    </xf>
    <xf numFmtId="167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 vertical="center"/>
    </xf>
    <xf numFmtId="1" fontId="20" fillId="0" borderId="0" xfId="11" applyNumberFormat="1" applyFont="1" applyAlignment="1">
      <alignment horizontal="center" vertical="center"/>
    </xf>
    <xf numFmtId="49" fontId="20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0" fontId="21" fillId="3" borderId="0" xfId="11" applyFont="1" applyFill="1" applyAlignment="1">
      <alignment horizontal="center" vertical="center"/>
    </xf>
    <xf numFmtId="167" fontId="21" fillId="0" borderId="0" xfId="11" applyNumberFormat="1" applyFont="1" applyAlignment="1">
      <alignment horizontal="center" vertical="center"/>
    </xf>
    <xf numFmtId="0" fontId="21" fillId="3" borderId="0" xfId="11" applyFont="1" applyFill="1" applyAlignment="1">
      <alignment horizontal="center" vertical="center" wrapText="1"/>
    </xf>
    <xf numFmtId="0" fontId="20" fillId="3" borderId="0" xfId="11" applyFont="1" applyFill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49" fontId="21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49" fontId="20" fillId="0" borderId="0" xfId="11" applyNumberFormat="1" applyFont="1" applyAlignment="1">
      <alignment horizontal="center"/>
    </xf>
    <xf numFmtId="0" fontId="21" fillId="0" borderId="0" xfId="11" applyFont="1" applyAlignment="1">
      <alignment horizontal="center"/>
    </xf>
    <xf numFmtId="167" fontId="20" fillId="0" borderId="0" xfId="11" applyNumberFormat="1" applyFont="1" applyAlignment="1">
      <alignment horizontal="center"/>
    </xf>
    <xf numFmtId="168" fontId="15" fillId="0" borderId="0" xfId="8" applyNumberFormat="1" applyFont="1"/>
    <xf numFmtId="0" fontId="15" fillId="0" borderId="0" xfId="0" applyFont="1" applyAlignment="1">
      <alignment vertical="top" wrapText="1"/>
    </xf>
    <xf numFmtId="165" fontId="15" fillId="0" borderId="0" xfId="0" applyNumberFormat="1" applyFont="1" applyAlignment="1">
      <alignment vertical="top" wrapText="1"/>
    </xf>
    <xf numFmtId="168" fontId="15" fillId="0" borderId="0" xfId="8" applyNumberFormat="1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6" fillId="0" borderId="41" xfId="0" applyFont="1" applyBorder="1"/>
    <xf numFmtId="168" fontId="14" fillId="0" borderId="0" xfId="8" applyNumberFormat="1" applyFont="1"/>
    <xf numFmtId="0" fontId="38" fillId="8" borderId="31" xfId="0" applyFont="1" applyFill="1" applyBorder="1" applyAlignment="1">
      <alignment horizontal="center"/>
    </xf>
    <xf numFmtId="0" fontId="39" fillId="8" borderId="30" xfId="0" applyFont="1" applyFill="1" applyBorder="1"/>
    <xf numFmtId="168" fontId="39" fillId="8" borderId="29" xfId="8" applyNumberFormat="1" applyFont="1" applyFill="1" applyBorder="1"/>
    <xf numFmtId="0" fontId="39" fillId="0" borderId="24" xfId="0" applyFont="1" applyBorder="1"/>
    <xf numFmtId="0" fontId="38" fillId="0" borderId="41" xfId="0" applyFont="1" applyBorder="1" applyAlignment="1">
      <alignment horizontal="center"/>
    </xf>
    <xf numFmtId="0" fontId="38" fillId="8" borderId="28" xfId="0" applyFont="1" applyFill="1" applyBorder="1" applyAlignment="1">
      <alignment horizontal="center"/>
    </xf>
    <xf numFmtId="0" fontId="39" fillId="8" borderId="41" xfId="0" applyFont="1" applyFill="1" applyBorder="1"/>
    <xf numFmtId="168" fontId="39" fillId="8" borderId="27" xfId="8" applyNumberFormat="1" applyFont="1" applyFill="1" applyBorder="1"/>
    <xf numFmtId="0" fontId="38" fillId="8" borderId="14" xfId="0" applyFont="1" applyFill="1" applyBorder="1" applyAlignment="1">
      <alignment horizontal="center"/>
    </xf>
    <xf numFmtId="0" fontId="39" fillId="8" borderId="13" xfId="0" applyFont="1" applyFill="1" applyBorder="1"/>
    <xf numFmtId="168" fontId="39" fillId="8" borderId="12" xfId="8" applyNumberFormat="1" applyFont="1" applyFill="1" applyBorder="1"/>
    <xf numFmtId="0" fontId="38" fillId="8" borderId="36" xfId="0" applyFont="1" applyFill="1" applyBorder="1" applyAlignment="1">
      <alignment horizontal="center" vertical="top" wrapText="1"/>
    </xf>
    <xf numFmtId="0" fontId="38" fillId="8" borderId="42" xfId="0" applyFont="1" applyFill="1" applyBorder="1" applyAlignment="1">
      <alignment horizontal="center" vertical="top" wrapText="1"/>
    </xf>
    <xf numFmtId="0" fontId="38" fillId="8" borderId="35" xfId="0" applyFont="1" applyFill="1" applyBorder="1" applyAlignment="1">
      <alignment horizontal="center" vertical="top" wrapText="1"/>
    </xf>
    <xf numFmtId="0" fontId="38" fillId="0" borderId="24" xfId="0" applyFont="1" applyBorder="1" applyAlignment="1">
      <alignment vertical="top" wrapText="1"/>
    </xf>
    <xf numFmtId="0" fontId="39" fillId="0" borderId="41" xfId="0" applyFont="1" applyBorder="1"/>
    <xf numFmtId="0" fontId="39" fillId="0" borderId="0" xfId="0" applyFont="1"/>
    <xf numFmtId="0" fontId="38" fillId="0" borderId="0" xfId="0" applyFont="1" applyAlignment="1">
      <alignment vertical="top" wrapText="1"/>
    </xf>
    <xf numFmtId="0" fontId="38" fillId="0" borderId="0" xfId="0" applyFont="1"/>
    <xf numFmtId="1" fontId="38" fillId="0" borderId="0" xfId="0" applyNumberFormat="1" applyFont="1"/>
    <xf numFmtId="0" fontId="0" fillId="0" borderId="0" xfId="0" applyNumberFormat="1"/>
    <xf numFmtId="0" fontId="14" fillId="7" borderId="41" xfId="0" applyFont="1" applyFill="1" applyBorder="1"/>
    <xf numFmtId="1" fontId="14" fillId="7" borderId="41" xfId="0" applyNumberFormat="1" applyFont="1" applyFill="1" applyBorder="1" applyAlignment="1">
      <alignment horizontal="center"/>
    </xf>
    <xf numFmtId="0" fontId="14" fillId="7" borderId="41" xfId="0" applyNumberFormat="1" applyFont="1" applyFill="1" applyBorder="1" applyAlignment="1">
      <alignment horizontal="center"/>
    </xf>
    <xf numFmtId="165" fontId="15" fillId="7" borderId="41" xfId="0" applyNumberFormat="1" applyFont="1" applyFill="1" applyBorder="1"/>
    <xf numFmtId="0" fontId="41" fillId="7" borderId="41" xfId="0" applyFont="1" applyFill="1" applyBorder="1"/>
    <xf numFmtId="1" fontId="41" fillId="7" borderId="41" xfId="0" applyNumberFormat="1" applyFont="1" applyFill="1" applyBorder="1" applyAlignment="1">
      <alignment horizontal="center"/>
    </xf>
    <xf numFmtId="0" fontId="41" fillId="7" borderId="41" xfId="0" applyNumberFormat="1" applyFont="1" applyFill="1" applyBorder="1" applyAlignment="1">
      <alignment horizontal="center"/>
    </xf>
    <xf numFmtId="165" fontId="42" fillId="7" borderId="41" xfId="0" applyNumberFormat="1" applyFont="1" applyFill="1" applyBorder="1"/>
    <xf numFmtId="0" fontId="14" fillId="0" borderId="0" xfId="11" applyFont="1" applyAlignment="1">
      <alignment horizontal="left" vertical="center"/>
    </xf>
    <xf numFmtId="0" fontId="14" fillId="9" borderId="0" xfId="11" applyFont="1" applyFill="1" applyAlignment="1">
      <alignment horizontal="left" vertical="center"/>
    </xf>
    <xf numFmtId="1" fontId="14" fillId="9" borderId="0" xfId="11" applyNumberFormat="1" applyFont="1" applyFill="1" applyAlignment="1">
      <alignment horizontal="center" vertical="center"/>
    </xf>
    <xf numFmtId="0" fontId="14" fillId="9" borderId="0" xfId="11" applyFont="1" applyFill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11" applyFont="1" applyAlignment="1">
      <alignment horizontal="center" vertical="center"/>
    </xf>
    <xf numFmtId="0" fontId="22" fillId="0" borderId="0" xfId="11" applyFont="1" applyAlignment="1">
      <alignment horizontal="left" vertical="center"/>
    </xf>
    <xf numFmtId="0" fontId="22" fillId="9" borderId="0" xfId="11" applyFont="1" applyFill="1" applyAlignment="1">
      <alignment horizontal="left" vertical="center"/>
    </xf>
    <xf numFmtId="167" fontId="22" fillId="0" borderId="0" xfId="11" applyNumberFormat="1" applyFont="1" applyAlignment="1">
      <alignment horizontal="center" vertical="center"/>
    </xf>
    <xf numFmtId="1" fontId="22" fillId="9" borderId="0" xfId="11" applyNumberFormat="1" applyFont="1" applyFill="1" applyAlignment="1">
      <alignment horizontal="center" vertical="center"/>
    </xf>
    <xf numFmtId="0" fontId="22" fillId="9" borderId="0" xfId="11" applyFont="1" applyFill="1" applyAlignment="1">
      <alignment horizontal="center" vertical="center"/>
    </xf>
    <xf numFmtId="0" fontId="22" fillId="0" borderId="0" xfId="11" applyFont="1" applyAlignment="1">
      <alignment horizontal="center" vertical="center"/>
    </xf>
    <xf numFmtId="0" fontId="20" fillId="9" borderId="0" xfId="11" applyFont="1" applyFill="1" applyAlignment="1">
      <alignment horizontal="left" vertical="center"/>
    </xf>
    <xf numFmtId="1" fontId="20" fillId="9" borderId="0" xfId="11" applyNumberFormat="1" applyFont="1" applyFill="1" applyAlignment="1">
      <alignment horizontal="center" vertical="center"/>
    </xf>
    <xf numFmtId="0" fontId="20" fillId="9" borderId="0" xfId="11" applyFont="1" applyFill="1" applyAlignment="1">
      <alignment horizontal="center" vertical="center"/>
    </xf>
    <xf numFmtId="0" fontId="14" fillId="0" borderId="0" xfId="11" applyFont="1" applyAlignment="1">
      <alignment horizontal="left"/>
    </xf>
    <xf numFmtId="0" fontId="14" fillId="0" borderId="0" xfId="0" applyFont="1" applyAlignment="1">
      <alignment horizontal="left" vertical="center"/>
    </xf>
    <xf numFmtId="0" fontId="43" fillId="0" borderId="0" xfId="11" applyFont="1" applyAlignment="1">
      <alignment horizontal="center"/>
    </xf>
    <xf numFmtId="0" fontId="44" fillId="0" borderId="0" xfId="11" applyFont="1" applyAlignment="1">
      <alignment horizontal="left"/>
    </xf>
    <xf numFmtId="0" fontId="44" fillId="0" borderId="0" xfId="11" applyFont="1" applyAlignment="1">
      <alignment horizontal="left" vertical="center"/>
    </xf>
    <xf numFmtId="167" fontId="44" fillId="0" borderId="0" xfId="11" applyNumberFormat="1" applyFont="1" applyAlignment="1">
      <alignment horizontal="center"/>
    </xf>
    <xf numFmtId="167" fontId="44" fillId="0" borderId="0" xfId="11" applyNumberFormat="1" applyFont="1" applyAlignment="1">
      <alignment horizontal="center" vertical="center"/>
    </xf>
    <xf numFmtId="1" fontId="44" fillId="0" borderId="0" xfId="11" applyNumberFormat="1" applyFont="1" applyAlignment="1">
      <alignment horizontal="center" vertical="center"/>
    </xf>
    <xf numFmtId="0" fontId="44" fillId="0" borderId="0" xfId="11" applyFont="1" applyAlignment="1">
      <alignment horizontal="center" vertical="center"/>
    </xf>
    <xf numFmtId="1" fontId="22" fillId="0" borderId="0" xfId="11" applyNumberFormat="1" applyFont="1" applyAlignment="1">
      <alignment horizontal="center" vertical="center"/>
    </xf>
    <xf numFmtId="0" fontId="22" fillId="0" borderId="0" xfId="11" applyFont="1" applyAlignment="1">
      <alignment horizontal="center"/>
    </xf>
    <xf numFmtId="0" fontId="16" fillId="0" borderId="0" xfId="11" applyFont="1" applyAlignment="1">
      <alignment horizontal="center"/>
    </xf>
    <xf numFmtId="0" fontId="22" fillId="0" borderId="0" xfId="11" applyFont="1" applyAlignment="1">
      <alignment horizontal="left"/>
    </xf>
    <xf numFmtId="0" fontId="44" fillId="9" borderId="0" xfId="11" applyFont="1" applyFill="1" applyAlignment="1">
      <alignment horizontal="left" vertical="center"/>
    </xf>
    <xf numFmtId="0" fontId="44" fillId="9" borderId="0" xfId="11" applyFont="1" applyFill="1" applyAlignment="1">
      <alignment horizontal="center" vertical="center"/>
    </xf>
    <xf numFmtId="0" fontId="14" fillId="2" borderId="0" xfId="11" applyFont="1" applyFill="1" applyAlignment="1">
      <alignment horizontal="center"/>
    </xf>
    <xf numFmtId="167" fontId="22" fillId="0" borderId="0" xfId="11" applyNumberFormat="1" applyFont="1" applyAlignment="1">
      <alignment horizontal="center"/>
    </xf>
    <xf numFmtId="166" fontId="17" fillId="0" borderId="0" xfId="5" applyNumberFormat="1" applyFont="1" applyAlignment="1">
      <alignment horizontal="center"/>
    </xf>
    <xf numFmtId="0" fontId="17" fillId="0" borderId="0" xfId="5" applyFont="1" applyAlignment="1">
      <alignment horizontal="center"/>
    </xf>
    <xf numFmtId="0" fontId="17" fillId="2" borderId="0" xfId="5" applyFont="1" applyFill="1" applyAlignment="1">
      <alignment horizontal="right"/>
    </xf>
    <xf numFmtId="165" fontId="17" fillId="0" borderId="0" xfId="5" applyNumberFormat="1" applyFont="1" applyAlignment="1">
      <alignment horizontal="right"/>
    </xf>
    <xf numFmtId="0" fontId="17" fillId="0" borderId="0" xfId="5" applyFont="1" applyAlignment="1">
      <alignment horizontal="right"/>
    </xf>
    <xf numFmtId="165" fontId="19" fillId="0" borderId="0" xfId="6" applyNumberFormat="1" applyFont="1" applyAlignment="1">
      <alignment horizontal="right"/>
    </xf>
    <xf numFmtId="0" fontId="18" fillId="0" borderId="0" xfId="5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5" fontId="18" fillId="0" borderId="0" xfId="22" applyNumberFormat="1" applyFont="1" applyAlignment="1">
      <alignment horizontal="center" vertical="center"/>
    </xf>
    <xf numFmtId="165" fontId="18" fillId="0" borderId="0" xfId="5" applyNumberFormat="1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0" fillId="0" borderId="0" xfId="5" applyFont="1" applyAlignment="1">
      <alignment horizontal="center"/>
    </xf>
    <xf numFmtId="165" fontId="22" fillId="0" borderId="17" xfId="0" applyNumberFormat="1" applyFont="1" applyBorder="1" applyAlignment="1">
      <alignment horizontal="left" vertical="center"/>
    </xf>
    <xf numFmtId="165" fontId="20" fillId="0" borderId="17" xfId="0" applyNumberFormat="1" applyFont="1" applyBorder="1" applyAlignment="1">
      <alignment horizontal="left" vertical="center"/>
    </xf>
    <xf numFmtId="0" fontId="0" fillId="0" borderId="41" xfId="0" applyBorder="1"/>
    <xf numFmtId="0" fontId="8" fillId="0" borderId="0" xfId="0" pivotButton="1" applyFont="1"/>
    <xf numFmtId="0" fontId="8" fillId="0" borderId="41" xfId="0" applyFont="1" applyBorder="1"/>
    <xf numFmtId="0" fontId="14" fillId="0" borderId="0" xfId="0" pivotButton="1" applyFont="1"/>
    <xf numFmtId="0" fontId="14" fillId="0" borderId="41" xfId="0" applyFont="1" applyBorder="1"/>
    <xf numFmtId="0" fontId="15" fillId="4" borderId="41" xfId="0" applyFont="1" applyFill="1" applyBorder="1" applyAlignment="1">
      <alignment horizontal="center" vertical="top"/>
    </xf>
    <xf numFmtId="0" fontId="15" fillId="4" borderId="41" xfId="0" applyFont="1" applyFill="1" applyBorder="1" applyAlignment="1">
      <alignment horizontal="center" vertical="top" wrapText="1"/>
    </xf>
    <xf numFmtId="0" fontId="14" fillId="4" borderId="42" xfId="0" applyNumberFormat="1" applyFont="1" applyFill="1" applyBorder="1" applyAlignment="1">
      <alignment horizontal="center"/>
    </xf>
    <xf numFmtId="165" fontId="15" fillId="4" borderId="42" xfId="0" applyNumberFormat="1" applyFont="1" applyFill="1" applyBorder="1"/>
    <xf numFmtId="0" fontId="14" fillId="4" borderId="42" xfId="0" applyFont="1" applyFill="1" applyBorder="1"/>
    <xf numFmtId="0" fontId="14" fillId="4" borderId="8" xfId="0" applyNumberFormat="1" applyFont="1" applyFill="1" applyBorder="1" applyAlignment="1">
      <alignment horizontal="center"/>
    </xf>
    <xf numFmtId="165" fontId="15" fillId="4" borderId="8" xfId="0" applyNumberFormat="1" applyFont="1" applyFill="1" applyBorder="1"/>
    <xf numFmtId="0" fontId="14" fillId="4" borderId="8" xfId="0" applyFont="1" applyFill="1" applyBorder="1"/>
    <xf numFmtId="0" fontId="14" fillId="4" borderId="23" xfId="0" applyFont="1" applyFill="1" applyBorder="1"/>
    <xf numFmtId="0" fontId="14" fillId="4" borderId="41" xfId="0" applyFont="1" applyFill="1" applyBorder="1"/>
    <xf numFmtId="0" fontId="14" fillId="4" borderId="23" xfId="0" applyNumberFormat="1" applyFont="1" applyFill="1" applyBorder="1" applyAlignment="1">
      <alignment horizontal="center"/>
    </xf>
    <xf numFmtId="165" fontId="15" fillId="4" borderId="23" xfId="0" applyNumberFormat="1" applyFont="1" applyFill="1" applyBorder="1"/>
    <xf numFmtId="0" fontId="15" fillId="6" borderId="41" xfId="0" applyFont="1" applyFill="1" applyBorder="1" applyAlignment="1">
      <alignment horizontal="center" vertical="top"/>
    </xf>
    <xf numFmtId="1" fontId="15" fillId="6" borderId="41" xfId="0" applyNumberFormat="1" applyFont="1" applyFill="1" applyBorder="1" applyAlignment="1">
      <alignment horizontal="center" vertical="top" wrapText="1"/>
    </xf>
    <xf numFmtId="0" fontId="15" fillId="6" borderId="41" xfId="0" applyFont="1" applyFill="1" applyBorder="1" applyAlignment="1">
      <alignment horizontal="center" vertical="top" wrapText="1"/>
    </xf>
    <xf numFmtId="0" fontId="14" fillId="6" borderId="41" xfId="0" applyFont="1" applyFill="1" applyBorder="1"/>
    <xf numFmtId="1" fontId="14" fillId="6" borderId="42" xfId="0" applyNumberFormat="1" applyFont="1" applyFill="1" applyBorder="1" applyAlignment="1">
      <alignment horizontal="center"/>
    </xf>
    <xf numFmtId="165" fontId="15" fillId="6" borderId="42" xfId="0" applyNumberFormat="1" applyFont="1" applyFill="1" applyBorder="1"/>
    <xf numFmtId="1" fontId="14" fillId="6" borderId="8" xfId="0" applyNumberFormat="1" applyFont="1" applyFill="1" applyBorder="1" applyAlignment="1">
      <alignment horizontal="center"/>
    </xf>
    <xf numFmtId="165" fontId="15" fillId="6" borderId="8" xfId="0" applyNumberFormat="1" applyFont="1" applyFill="1" applyBorder="1"/>
    <xf numFmtId="1" fontId="14" fillId="6" borderId="23" xfId="0" applyNumberFormat="1" applyFont="1" applyFill="1" applyBorder="1" applyAlignment="1">
      <alignment horizontal="center"/>
    </xf>
    <xf numFmtId="165" fontId="15" fillId="6" borderId="23" xfId="0" applyNumberFormat="1" applyFont="1" applyFill="1" applyBorder="1"/>
    <xf numFmtId="0" fontId="14" fillId="0" borderId="41" xfId="0" pivotButton="1" applyFont="1" applyBorder="1"/>
    <xf numFmtId="0" fontId="14" fillId="0" borderId="41" xfId="0" applyFont="1" applyBorder="1" applyAlignment="1">
      <alignment horizontal="center"/>
    </xf>
    <xf numFmtId="0" fontId="8" fillId="0" borderId="0" xfId="0" pivotButton="1" applyFont="1" applyAlignment="1">
      <alignment horizontal="center" wrapText="1"/>
    </xf>
    <xf numFmtId="0" fontId="8" fillId="0" borderId="41" xfId="0" applyNumberFormat="1" applyFont="1" applyBorder="1"/>
    <xf numFmtId="168" fontId="8" fillId="0" borderId="41" xfId="0" applyNumberFormat="1" applyFont="1" applyBorder="1"/>
    <xf numFmtId="165" fontId="8" fillId="0" borderId="41" xfId="0" applyNumberFormat="1" applyFont="1" applyBorder="1"/>
    <xf numFmtId="0" fontId="22" fillId="0" borderId="41" xfId="0" pivotButton="1" applyFont="1" applyBorder="1"/>
    <xf numFmtId="0" fontId="15" fillId="0" borderId="41" xfId="0" applyFont="1" applyBorder="1"/>
    <xf numFmtId="168" fontId="15" fillId="0" borderId="41" xfId="0" applyNumberFormat="1" applyFont="1" applyBorder="1"/>
    <xf numFmtId="165" fontId="14" fillId="0" borderId="41" xfId="0" applyNumberFormat="1" applyFont="1" applyBorder="1"/>
    <xf numFmtId="168" fontId="0" fillId="0" borderId="0" xfId="8" applyNumberFormat="1" applyFont="1"/>
    <xf numFmtId="169" fontId="0" fillId="0" borderId="41" xfId="0" applyNumberFormat="1" applyBorder="1"/>
    <xf numFmtId="1" fontId="47" fillId="7" borderId="42" xfId="0" applyNumberFormat="1" applyFont="1" applyFill="1" applyBorder="1" applyAlignment="1">
      <alignment horizontal="center"/>
    </xf>
    <xf numFmtId="0" fontId="47" fillId="7" borderId="42" xfId="0" applyNumberFormat="1" applyFont="1" applyFill="1" applyBorder="1" applyAlignment="1">
      <alignment horizontal="center"/>
    </xf>
    <xf numFmtId="165" fontId="48" fillId="7" borderId="42" xfId="0" applyNumberFormat="1" applyFont="1" applyFill="1" applyBorder="1"/>
    <xf numFmtId="1" fontId="47" fillId="7" borderId="8" xfId="0" applyNumberFormat="1" applyFont="1" applyFill="1" applyBorder="1" applyAlignment="1">
      <alignment horizontal="center"/>
    </xf>
    <xf numFmtId="0" fontId="47" fillId="7" borderId="8" xfId="0" applyNumberFormat="1" applyFont="1" applyFill="1" applyBorder="1" applyAlignment="1">
      <alignment horizontal="center"/>
    </xf>
    <xf numFmtId="165" fontId="48" fillId="7" borderId="8" xfId="0" applyNumberFormat="1" applyFont="1" applyFill="1" applyBorder="1"/>
    <xf numFmtId="1" fontId="47" fillId="7" borderId="23" xfId="0" applyNumberFormat="1" applyFont="1" applyFill="1" applyBorder="1" applyAlignment="1">
      <alignment horizontal="center"/>
    </xf>
    <xf numFmtId="0" fontId="47" fillId="7" borderId="23" xfId="0" applyNumberFormat="1" applyFont="1" applyFill="1" applyBorder="1" applyAlignment="1">
      <alignment horizontal="center"/>
    </xf>
    <xf numFmtId="165" fontId="48" fillId="7" borderId="23" xfId="0" applyNumberFormat="1" applyFont="1" applyFill="1" applyBorder="1"/>
    <xf numFmtId="0" fontId="47" fillId="7" borderId="0" xfId="0" applyFont="1" applyFill="1"/>
    <xf numFmtId="1" fontId="47" fillId="7" borderId="0" xfId="0" applyNumberFormat="1" applyFont="1" applyFill="1" applyAlignment="1">
      <alignment horizontal="center"/>
    </xf>
    <xf numFmtId="0" fontId="47" fillId="7" borderId="0" xfId="0" applyFont="1" applyFill="1" applyAlignment="1">
      <alignment horizontal="center"/>
    </xf>
    <xf numFmtId="0" fontId="48" fillId="7" borderId="41" xfId="0" applyFont="1" applyFill="1" applyBorder="1" applyAlignment="1">
      <alignment horizontal="center" vertical="top"/>
    </xf>
    <xf numFmtId="0" fontId="47" fillId="7" borderId="41" xfId="0" applyFont="1" applyFill="1" applyBorder="1"/>
    <xf numFmtId="1" fontId="48" fillId="7" borderId="41" xfId="0" applyNumberFormat="1" applyFont="1" applyFill="1" applyBorder="1" applyAlignment="1">
      <alignment horizontal="center" vertical="top" wrapText="1"/>
    </xf>
    <xf numFmtId="0" fontId="48" fillId="7" borderId="41" xfId="0" applyFont="1" applyFill="1" applyBorder="1" applyAlignment="1">
      <alignment horizontal="center" vertical="top" wrapText="1"/>
    </xf>
    <xf numFmtId="0" fontId="47" fillId="7" borderId="42" xfId="0" applyFont="1" applyFill="1" applyBorder="1"/>
    <xf numFmtId="0" fontId="47" fillId="7" borderId="8" xfId="0" applyFont="1" applyFill="1" applyBorder="1"/>
    <xf numFmtId="0" fontId="47" fillId="7" borderId="23" xfId="0" applyFont="1" applyFill="1" applyBorder="1"/>
    <xf numFmtId="0" fontId="21" fillId="0" borderId="0" xfId="11" applyFont="1" applyAlignment="1">
      <alignment horizontal="center" vertical="center"/>
    </xf>
    <xf numFmtId="0" fontId="37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1" fontId="15" fillId="4" borderId="0" xfId="0" applyNumberFormat="1" applyFont="1" applyFill="1" applyAlignment="1">
      <alignment horizontal="center"/>
    </xf>
    <xf numFmtId="0" fontId="13" fillId="6" borderId="0" xfId="0" applyFont="1" applyFill="1" applyAlignment="1">
      <alignment horizontal="center"/>
    </xf>
    <xf numFmtId="1" fontId="15" fillId="6" borderId="0" xfId="0" applyNumberFormat="1" applyFont="1" applyFill="1" applyAlignment="1">
      <alignment horizontal="center"/>
    </xf>
    <xf numFmtId="0" fontId="13" fillId="7" borderId="0" xfId="0" applyFont="1" applyFill="1" applyAlignment="1">
      <alignment horizontal="center"/>
    </xf>
    <xf numFmtId="1" fontId="15" fillId="7" borderId="0" xfId="0" applyNumberFormat="1" applyFont="1" applyFill="1" applyAlignment="1">
      <alignment horizontal="center"/>
    </xf>
    <xf numFmtId="1" fontId="38" fillId="8" borderId="9" xfId="0" applyNumberFormat="1" applyFont="1" applyFill="1" applyBorder="1" applyAlignment="1">
      <alignment horizontal="center"/>
    </xf>
    <xf numFmtId="0" fontId="38" fillId="8" borderId="10" xfId="0" applyFont="1" applyFill="1" applyBorder="1" applyAlignment="1">
      <alignment horizontal="center"/>
    </xf>
    <xf numFmtId="0" fontId="38" fillId="8" borderId="11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3" fontId="0" fillId="0" borderId="0" xfId="0" applyNumberFormat="1"/>
    <xf numFmtId="0" fontId="46" fillId="0" borderId="41" xfId="0" applyFont="1" applyBorder="1" applyAlignment="1">
      <alignment horizontal="center"/>
    </xf>
    <xf numFmtId="0" fontId="34" fillId="0" borderId="41" xfId="0" applyFont="1" applyBorder="1" applyAlignment="1">
      <alignment horizontal="center"/>
    </xf>
    <xf numFmtId="169" fontId="46" fillId="0" borderId="41" xfId="0" applyNumberFormat="1" applyFont="1" applyBorder="1"/>
    <xf numFmtId="0" fontId="34" fillId="0" borderId="0" xfId="0" applyFont="1" applyBorder="1" applyAlignment="1">
      <alignment horizontal="center"/>
    </xf>
    <xf numFmtId="0" fontId="46" fillId="0" borderId="0" xfId="0" applyFont="1" applyBorder="1" applyAlignment="1">
      <alignment horizontal="center"/>
    </xf>
    <xf numFmtId="169" fontId="0" fillId="0" borderId="0" xfId="0" applyNumberFormat="1" applyBorder="1"/>
    <xf numFmtId="169" fontId="46" fillId="0" borderId="0" xfId="0" applyNumberFormat="1" applyFont="1" applyBorder="1"/>
    <xf numFmtId="0" fontId="45" fillId="0" borderId="41" xfId="0" applyFont="1" applyBorder="1" applyAlignment="1">
      <alignment horizontal="center"/>
    </xf>
    <xf numFmtId="0" fontId="45" fillId="0" borderId="41" xfId="0" applyFont="1" applyBorder="1" applyAlignment="1">
      <alignment horizontal="center" vertical="center"/>
    </xf>
    <xf numFmtId="168" fontId="45" fillId="0" borderId="41" xfId="8" applyNumberFormat="1" applyFont="1" applyBorder="1" applyAlignment="1">
      <alignment horizontal="center" vertical="center"/>
    </xf>
    <xf numFmtId="0" fontId="45" fillId="0" borderId="41" xfId="0" applyFont="1" applyBorder="1"/>
    <xf numFmtId="169" fontId="45" fillId="0" borderId="41" xfId="0" applyNumberFormat="1" applyFont="1" applyBorder="1"/>
    <xf numFmtId="0" fontId="0" fillId="0" borderId="0" xfId="0" applyBorder="1"/>
    <xf numFmtId="0" fontId="45" fillId="0" borderId="41" xfId="0" applyFont="1" applyBorder="1" applyAlignment="1">
      <alignment horizontal="right" vertical="center"/>
    </xf>
  </cellXfs>
  <cellStyles count="37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Hyperlink 2" xfId="29" xr:uid="{00000000-0005-0000-0000-000012000000}"/>
    <cellStyle name="Hyperlink 3" xfId="32" xr:uid="{00000000-0005-0000-0000-000013000000}"/>
    <cellStyle name="Normal" xfId="0" builtinId="0"/>
    <cellStyle name="Normal 2" xfId="1" xr:uid="{00000000-0005-0000-0000-000015000000}"/>
    <cellStyle name="Normal 3" xfId="3" xr:uid="{00000000-0005-0000-0000-000016000000}"/>
    <cellStyle name="Normal 3 2" xfId="33" xr:uid="{00000000-0005-0000-0000-000017000000}"/>
    <cellStyle name="Normal 3 3" xfId="36" xr:uid="{00000000-0005-0000-0000-000018000000}"/>
    <cellStyle name="Normal 4" xfId="4" xr:uid="{00000000-0005-0000-0000-000019000000}"/>
    <cellStyle name="Normal 4 2" xfId="11" xr:uid="{00000000-0005-0000-0000-00001A000000}"/>
    <cellStyle name="Normal 5" xfId="5" xr:uid="{00000000-0005-0000-0000-00001B000000}"/>
    <cellStyle name="Normal 6" xfId="7" xr:uid="{00000000-0005-0000-0000-00001C000000}"/>
    <cellStyle name="Normal 6 2" xfId="13" xr:uid="{00000000-0005-0000-0000-00001D000000}"/>
    <cellStyle name="Normal 6 2 2" xfId="23" xr:uid="{00000000-0005-0000-0000-00001E000000}"/>
    <cellStyle name="Normal 6 3" xfId="16" xr:uid="{00000000-0005-0000-0000-00001F000000}"/>
    <cellStyle name="Normal 6 3 2" xfId="26" xr:uid="{00000000-0005-0000-0000-000020000000}"/>
    <cellStyle name="Normal 6 4" xfId="19" xr:uid="{00000000-0005-0000-0000-000021000000}"/>
    <cellStyle name="Normal 7" xfId="28" xr:uid="{00000000-0005-0000-0000-000022000000}"/>
    <cellStyle name="Normal 8" xfId="30" xr:uid="{00000000-0005-0000-0000-000023000000}"/>
    <cellStyle name="Normal 9" xfId="34" xr:uid="{00000000-0005-0000-0000-000024000000}"/>
    <cellStyle name="Normal_Rays len-wt eqns" xfId="9" xr:uid="{00000000-0005-0000-0000-000025000000}"/>
  </cellStyles>
  <dxfs count="3021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horizontal="center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horizontal="center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5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5" formatCode="0.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65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165" formatCode="0.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5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5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3020"/>
    </tableStyle>
    <tableStyle name="PivotTable Style 2" table="0" count="2" xr9:uid="{00000000-0011-0000-FFFF-FFFF01000000}">
      <tableStyleElement type="wholeTable" dxfId="3019"/>
      <tableStyleElement type="headerRow" dxfId="3018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539.768378356479" createdVersion="6" refreshedVersion="7" minRefreshableVersion="3" recordCount="3015" xr:uid="{00000000-000A-0000-FFFF-FFFF2C000000}">
  <cacheSource type="worksheet">
    <worksheetSource ref="A1:M4999" sheet="DATA ENTRY"/>
  </cacheSource>
  <cacheFields count="13">
    <cacheField name="Competition" numFmtId="0">
      <sharedItems containsBlank="1" count="10">
        <s v="2021-G-D1"/>
        <s v="2021-G-D2"/>
        <s v="2021-G-D3"/>
        <s v=""/>
        <m/>
        <s v="2019-IC-L1" u="1"/>
        <s v="2019-IC-L2" u="1"/>
        <s v="2019-IC-L3" u="1"/>
        <s v="2019-IC-L4" u="1"/>
        <s v="2019-IC-L5" u="1"/>
      </sharedItems>
    </cacheField>
    <cacheField name="Date" numFmtId="166">
      <sharedItems containsDate="1" containsBlank="1" containsMixedTypes="1" minDate="2021-12-07T00:00:00" maxDate="2021-12-10T00:00:00"/>
    </cacheField>
    <cacheField name="Venue" numFmtId="0">
      <sharedItems containsBlank="1"/>
    </cacheField>
    <cacheField name="ID" numFmtId="0">
      <sharedItems containsBlank="1" count="372">
        <s v="SA2734"/>
        <s v="SA3374"/>
        <s v="SA8741"/>
        <s v="SA4139"/>
        <s v="SA3280"/>
        <s v="SA1453"/>
        <s v="SA4204"/>
        <s v="N0031"/>
        <s v="N0259"/>
        <s v="N0019"/>
        <s v="N0254"/>
        <s v="N0035"/>
        <s v="N0007"/>
        <s v="N0024"/>
        <s v="SA9752"/>
        <s v="SA8339"/>
        <s v="SA8340"/>
        <s v="SA8781"/>
        <s v="SA8796"/>
        <s v="SA2079"/>
        <s v="SA6730"/>
        <s v="N0704"/>
        <s v="N0687"/>
        <s v="N0283"/>
        <s v="N0757"/>
        <s v="N0409"/>
        <s v="N0401"/>
        <s v="N0307"/>
        <s v="SA6868"/>
        <s v="SA4206"/>
        <s v="SA4945"/>
        <s v="SA6080"/>
        <s v="SA5578"/>
        <s v="SA7476"/>
        <s v="SA8444"/>
        <s v="N0180"/>
        <s v="N0697"/>
        <s v="N0073"/>
        <s v="N0636"/>
        <s v="N0731"/>
        <s v="N0667"/>
        <s v="N0150"/>
        <s v="SA2057"/>
        <s v="SA4460"/>
        <s v="SA1206"/>
        <s v="SA8336"/>
        <s v="SA0638"/>
        <s v="SA1404"/>
        <s v="SA4251"/>
        <s v="N0091"/>
        <s v="N0203"/>
        <s v="N0008"/>
        <s v="N0023"/>
        <s v="N0015"/>
        <s v="N0004"/>
        <s v="N0146"/>
        <s v="N0005"/>
        <s v="N0588"/>
        <s v="N0009"/>
        <s v="N0013"/>
        <s v="N0030"/>
        <s v="N0041"/>
        <s v="N0208"/>
        <s v="SA3679"/>
        <s v="SA2034"/>
        <s v="SA4949"/>
        <s v="SA3195"/>
        <s v="SA0610"/>
        <s v="SA0728"/>
        <s v="SA4534"/>
        <m/>
        <s v="N0036" u="1"/>
        <s v="N0111" u="1"/>
        <s v="N0302" u="1"/>
        <s v="N0418" u="1"/>
        <s v="N0064" u="1"/>
        <s v="N0255" u="1"/>
        <s v="N0828" u="1"/>
        <s v="N0020" u="1"/>
        <s v="N0399" u="1"/>
        <s v="N0518" u="1"/>
        <s v="N0709" u="1"/>
        <s v="N0740" u="1"/>
        <s v="N0856" u="1"/>
        <s v="N0017" u="1"/>
        <s v="N0089" u="1"/>
        <s v="N0546" u="1"/>
        <s v="N0621" u="1"/>
        <s v="N0812" u="1"/>
        <s v="N0045" u="1"/>
        <s v="N0192" u="1"/>
        <s v="N0311" u="1"/>
        <s v="N0502" u="1"/>
        <s v="N0765" u="1"/>
        <s v="N0530" u="1"/>
        <s v="N0721" u="1"/>
        <s v="N0793" u="1"/>
        <s v="N0145" u="1"/>
        <s v="N0674" u="1"/>
        <s v="N0865" u="1"/>
        <s v="N0026" u="1"/>
        <s v="N0098" u="1"/>
        <s v="N0101" u="1"/>
        <s v="N0173" u="1"/>
        <s v="N0217" u="1"/>
        <s v="N0555" u="1"/>
        <s v="N0511" u="1"/>
        <s v="N0583" u="1"/>
        <s v="N0699" u="1"/>
        <s v="N0774" u="1"/>
        <s v="N0818" u="1"/>
        <s v="N0201" u="1"/>
        <s v="N0464" u="1"/>
        <s v="N0655" u="1"/>
        <s v="N0730" u="1"/>
        <s v="N0846" u="1"/>
        <s v="N0683" u="1"/>
        <s v="N0802" u="1"/>
        <s v="N0182" u="1"/>
        <s v="N0226" u="1"/>
        <s v="N0783" u="1"/>
        <s v="N0827" u="1"/>
        <s v="N0855" u="1"/>
        <s v="N0016" u="1"/>
        <s v="N0088" u="1"/>
        <s v="N0207" u="1"/>
        <s v="N0279" u="1"/>
        <s v="N0354" u="1"/>
        <s v="N0620" u="1"/>
        <s v="N0736" u="1"/>
        <s v="N0811" u="1"/>
        <s v="N0044" u="1"/>
        <s v="N0501" u="1"/>
        <s v="N0573" u="1"/>
        <s v="N0617" u="1"/>
        <s v="N0689" u="1"/>
        <s v="N0764" u="1"/>
        <s v="N0072" u="1"/>
        <s v="N0263" u="1"/>
        <s v="N0645" u="1"/>
        <s v="N0792" u="1"/>
        <s v="N0836" u="1"/>
        <s v="N0069" u="1"/>
        <s v="N0410" u="1"/>
        <s v="N0598" u="1"/>
        <s v="N0601" u="1"/>
        <s v="N0673" u="1"/>
        <s v="N0789" u="1"/>
        <s v="N0100" u="1"/>
        <s v="N0172" u="1"/>
        <s v="N0216" u="1"/>
        <s v="N0363" u="1"/>
        <s v="N0407" u="1"/>
        <s v="N0554" u="1"/>
        <s v="N0820" u="1"/>
        <s v="N0169" u="1"/>
        <s v="N0510" u="1"/>
        <s v="N0701" u="1"/>
        <s v="N0773" u="1"/>
        <s v="N0817" u="1"/>
        <s v="N0081" u="1"/>
        <s v="N0463" u="1"/>
        <s v="N0845" u="1"/>
        <s v="N0006" u="1"/>
        <s v="N0078" u="1"/>
        <s v="N0153" u="1"/>
        <s v="N0269" u="1"/>
        <s v="N0344" u="1"/>
        <s v="N0610" u="1"/>
        <s v="N0873" u="1"/>
        <s v="N0225" u="1"/>
        <s v="N0300" u="1"/>
        <s v="N0679" u="1"/>
        <s v="N0754" u="1"/>
        <s v="N0062" u="1"/>
        <s v="N0178" u="1"/>
        <s v="N0253" u="1"/>
        <s v="N0710" u="1"/>
        <s v="N0090" u="1"/>
        <s v="N0134" u="1"/>
        <s v="N0663" u="1"/>
        <s v="N0707" u="1"/>
        <s v="N0779" u="1"/>
        <s v="N0854" u="1"/>
        <s v="N0162" u="1"/>
        <s v="N0735" u="1"/>
        <s v="N0810" u="1"/>
        <s v="N0043" u="1"/>
        <s v="N0190" u="1"/>
        <s v="N0616" u="1"/>
        <s v="N0763" u="1"/>
        <s v="N0807" u="1"/>
        <s v="N0071" u="1"/>
        <s v="N0569" u="1"/>
        <s v="N0644" u="1"/>
        <s v="N0791" u="1"/>
        <s v="N0835" u="1"/>
        <s v="N0068" u="1"/>
        <s v="N0143" u="1"/>
        <s v="N0716" u="1"/>
        <s v="N0788" u="1"/>
        <s v="N0096" u="1"/>
        <s v="N0171" u="1"/>
        <s v="N0052" u="1"/>
        <s v="N0243" u="1"/>
        <s v="N0434" u="1"/>
        <s v="N0700" u="1"/>
        <s v="N0816" u="1"/>
        <s v="N0578" u="1"/>
        <s v="N0769" u="1"/>
        <s v="N0844" u="1"/>
        <s v="N0268" u="1"/>
        <s v="N0490" u="1"/>
        <s v="N0534" u="1"/>
        <s v="N0800" u="1"/>
        <s v="N0872" u="1"/>
        <s v="N0033" u="1"/>
        <s v="N0296" u="1"/>
        <s v="N0371" u="1"/>
        <s v="N0606" u="1"/>
        <s v="N0753" u="1"/>
        <s v="N0869" u="1"/>
        <s v="N0061" u="1"/>
        <s v="N0177" u="1"/>
        <s v="N0590" u="1"/>
        <s v="N0781" u="1"/>
        <s v="N0058" u="1"/>
        <s v="N0396" u="1"/>
        <s v="N0515" u="1"/>
        <s v="N0587" u="1"/>
        <s v="N0662" u="1"/>
        <s v="N0778" u="1"/>
        <s v="N0853" u="1"/>
        <s v="N0014" u="1"/>
        <s v="N0086" u="1"/>
        <s v="N0205" u="1"/>
        <s v="N0042" u="1"/>
        <s v="N0158" u="1"/>
        <s v="N0380" u="1"/>
        <s v="N0496" u="1"/>
        <s v="N0762" u="1"/>
        <s v="N0039" u="1"/>
        <s v="N0070" u="1"/>
        <s v="N0114" u="1"/>
        <s v="N0643" u="1"/>
        <s v="N0790" u="1"/>
        <s v="N0834" u="1"/>
        <s v="N0067" u="1"/>
        <s v="N0142" u="1"/>
        <s v="N0333" u="1"/>
        <s v="N0715" u="1"/>
        <s v="N0862" u="1"/>
        <s v="N0095" u="1"/>
        <s v="N0170" u="1"/>
        <s v="N0859" u="1"/>
        <s v="N0051" u="1"/>
        <s v="N0580" u="1"/>
        <s v="N0696" u="1"/>
        <s v="N0815" u="1"/>
        <s v="N0123" u="1"/>
        <s v="N0195" u="1"/>
        <s v="N0461" u="1"/>
        <s v="N0505" u="1"/>
        <s v="N0768" u="1"/>
        <s v="N0076" u="1"/>
        <s v="N0796" u="1"/>
        <s v="N0032" u="1"/>
        <s v="N0148" u="1"/>
        <s v="N0561" u="1"/>
        <s v="N0868" u="1"/>
        <s v="N0060" u="1"/>
        <s v="N0367" u="1"/>
        <s v="N0749" u="1"/>
        <s v="N0824" u="1"/>
        <s v="N0057" u="1"/>
        <s v="N0514" u="1"/>
        <s v="N0705" u="1"/>
        <s v="N0852" u="1"/>
        <s v="N0129" u="1"/>
        <s v="N0204" u="1"/>
        <s v="N0849" u="1"/>
        <s v="N0157" u="1"/>
        <s v="N0539" u="1"/>
        <s v="N0761" u="1"/>
        <s v="N0185" u="1"/>
        <s v="N0229" u="1"/>
        <s v="N0642" u="1"/>
        <s v="N0833" u="1"/>
        <s v="N0066" u="1"/>
        <s v="N0257" u="1"/>
        <s v="N0332" u="1"/>
        <s v="N0786" u="1"/>
        <s v="N0861" u="1"/>
        <s v="N0022" u="1"/>
        <s v="N0138" u="1"/>
        <s v="N0476" u="1"/>
        <s v="N0858" u="1"/>
        <s v="N0050" u="1"/>
        <s v="N0241" u="1"/>
        <s v="N0695" u="1"/>
        <s v="N0814" u="1"/>
        <s v="N0122" u="1"/>
        <s v="N0460" u="1"/>
        <s v="N0576" u="1"/>
        <s v="N0842" u="1"/>
        <s v="N0003" u="1"/>
        <s v="N0119" u="1"/>
        <s v="N0648" u="1"/>
        <s v="N0870" u="1"/>
        <s v="N0222" u="1"/>
        <s v="N0560" u="1"/>
        <s v="N0867" u="1"/>
        <s v="N0103" u="1"/>
        <s v="N0748" u="1"/>
        <s v="N0056" u="1"/>
        <s v="N0585" u="1"/>
        <s v="N0851" u="1"/>
        <s v="N0012" u="1"/>
        <s v="N0275" u="1"/>
        <s v="N0319" u="1"/>
        <s v="N0657" u="1"/>
        <s v="N0848" u="1"/>
        <s v="N0040" u="1"/>
        <s v="N0729" u="1"/>
        <s v="N0760" u="1"/>
        <s v="N0112" u="1"/>
        <s v="N0228" u="1"/>
        <s v="N0832" u="1"/>
        <s v="N0065" u="1"/>
        <s v="N0140" u="1"/>
        <s v="N0331" u="1"/>
        <s v="N0447" u="1"/>
        <s v="N0522" u="1"/>
        <s v="N0860" u="1"/>
        <s v="N0137" u="1"/>
        <s v="N0857" u="1"/>
        <s v="N0018" u="1"/>
        <s v="N0209" u="1"/>
        <s v="N0240" u="1"/>
        <s v="N0622" u="1"/>
        <s v="N0694" u="1"/>
        <s v="N0503" u="1"/>
        <s v="N0619" u="1"/>
        <s v="N0841" u="1"/>
        <s v="N0118" u="1"/>
        <s v="N0531" u="1"/>
        <s v="N0647" u="1"/>
        <s v="N0337" u="1"/>
        <s v="N0866" u="1"/>
        <s v="N0027" u="1"/>
        <s v="N0099" u="1"/>
        <s v="N0174" u="1"/>
        <s v="N0631" u="1"/>
        <s v="N0822" u="1"/>
        <s v="N0055" u="1"/>
        <s v="N0130" u="1"/>
        <s v="N0512" u="1"/>
        <s v="N0703" u="1"/>
        <s v="N0819" u="1"/>
        <s v="N0850" u="1"/>
        <s v="N0011" u="1"/>
        <s v="N0083" u="1"/>
        <s v="N0127" u="1"/>
        <s v="N0199" u="1"/>
        <s v="N0202" u="1"/>
        <s v="N0465" u="1"/>
        <s v="N0540" u="1"/>
        <s v="N0656" u="1"/>
        <s v="N0847" u="1"/>
        <s v="N0537" u="1"/>
        <s v="N0612" u="1"/>
        <s v="N0803" u="1"/>
      </sharedItems>
    </cacheField>
    <cacheField name="Name" numFmtId="0">
      <sharedItems containsBlank="1" count="280">
        <s v="Raldo"/>
        <s v="Greg"/>
        <s v="Prevashan"/>
        <s v="Hendrico"/>
        <s v="Louis"/>
        <s v="Robert"/>
        <s v="AJ"/>
        <s v="Emil"/>
        <s v="Henri"/>
        <s v="Johan"/>
        <s v="Grant"/>
        <s v="Brian"/>
        <s v="Andrew"/>
        <s v="Ahmed"/>
        <s v="Gareth"/>
        <s v="Corbin"/>
        <s v="Tim"/>
        <s v="Challen"/>
        <s v="Cullen"/>
        <s v="Lance"/>
        <s v="Kay"/>
        <s v="Barren"/>
        <s v="Kevin"/>
        <s v="Brandon"/>
        <s v="Andre-Louis "/>
        <s v="Henco"/>
        <s v="Herman"/>
        <s v="Mariette"/>
        <s v="Marina"/>
        <s v="Elzanne "/>
        <s v="Cara"/>
        <s v="Antoi"/>
        <s v="Kabous "/>
        <s v="Chantel"/>
        <s v="Elaine"/>
        <s v="Annelien"/>
        <s v="Lydia"/>
        <s v="Maryna"/>
        <s v="Nadine"/>
        <s v="Lindie"/>
        <s v="Colin"/>
        <s v="Mario"/>
        <s v="Paul"/>
        <s v="Alan"/>
        <s v="Julian"/>
        <s v="Thys"/>
        <s v="Deon"/>
        <s v="Andre"/>
        <s v="Jörg"/>
        <s v="Charles"/>
        <s v="Danie"/>
        <s v="Lesley"/>
        <s v="Lourens"/>
        <s v="Henry"/>
        <s v="Rodger"/>
        <s v="Ettiene"/>
        <s v="Terence"/>
        <s v="Adri"/>
        <s v="Nem"/>
        <s v="Hein"/>
        <s v="Kallie "/>
        <s v="Gus"/>
        <s v="Barry"/>
        <s v="Wimpie"/>
        <s v="Mike"/>
        <s v=""/>
        <m/>
        <s v="Dale" u="1"/>
        <s v="Steyn" u="1"/>
        <s v="Pierre" u="1"/>
        <s v="Henko" u="1"/>
        <s v="Dakkie" u="1"/>
        <s v="Jan-Hendrik" u="1"/>
        <s v="Wallace" u="1"/>
        <s v="Gert" u="1"/>
        <s v="Leigh" u="1"/>
        <s v="Gerhardus" u="1"/>
        <s v="Beatrice" u="1"/>
        <s v="Megan" u="1"/>
        <s v="Riaan" u="1"/>
        <s v="Willem" u="1"/>
        <s v="Carlien" u="1"/>
        <s v="Clinton" u="1"/>
        <s v="Garreth" u="1"/>
        <s v="Francois Jnr" u="1"/>
        <s v="Wanda" u="1"/>
        <s v="Nols" u="1"/>
        <s v="Kiaan" u="1"/>
        <s v="Willie" u="1"/>
        <s v="Coenraad" u="1"/>
        <s v="John-John" u="1"/>
        <s v="Org" u="1"/>
        <s v="Louw" u="1"/>
        <s v="Nico" u="1"/>
        <s v="Chris" u="1"/>
        <s v="Norman" u="1"/>
        <s v="Stephen" u="1"/>
        <s v="Nicolette" u="1"/>
        <s v="PW" u="1"/>
        <s v="Angelique" u="1"/>
        <s v="Rudi(Jnr.)" u="1"/>
        <s v="Christo" u="1"/>
        <s v="Lu-Andre" u="1"/>
        <s v="Sven" u="1"/>
        <s v="Stefan" u="1"/>
        <s v="Werner" u="1"/>
        <s v="Hermien" u="1"/>
        <s v="Willem Louis" u="1"/>
        <s v="Daniel" u="1"/>
        <s v="Melanie" u="1"/>
        <s v="Duan" u="1"/>
        <s v="Sean" u="1"/>
        <s v="Christopher" u="1"/>
        <s v="Hendrik JNR" u="1"/>
        <s v="Ritz" u="1"/>
        <s v="Dawie" u="1"/>
        <s v="Stanley" u="1"/>
        <s v="Lawrence" u="1"/>
        <s v="Cecil" u="1"/>
        <s v="Roberto" u="1"/>
        <s v="Francois" u="1"/>
        <s v="Joe " u="1"/>
        <s v="Jaco" u="1"/>
        <s v="Michael " u="1"/>
        <s v="Andy" u="1"/>
        <s v="Devon" u="1"/>
        <s v="Adrian" u="1"/>
        <s v="Andries" u="1"/>
        <s v="Keith" u="1"/>
        <s v="Murry" u="1"/>
        <s v="Sue" u="1"/>
        <s v="Walter" u="1"/>
        <s v="David" u="1"/>
        <s v="Karel" u="1"/>
        <s v="Pieter" u="1"/>
        <s v="Jan" u="1"/>
        <s v="Iwan" u="1"/>
        <s v="Mark" u="1"/>
        <s v="Harald" u="1"/>
        <s v="Etienne" u="1"/>
        <s v="Jacobus" u="1"/>
        <s v="Eric" u="1"/>
        <s v="Jeri" u="1"/>
        <s v="Allen" u="1"/>
        <s v="Maritz" u="1"/>
        <s v="Flip" u="1"/>
        <s v="Immo" u="1"/>
        <s v="Frikkie" u="1"/>
        <s v="Raymond" u="1"/>
        <s v="Maritz JNR" u="1"/>
        <s v="SW" u="1"/>
        <s v="Quintin" u="1"/>
        <s v="Louwrens" u="1"/>
        <s v="Juanne-Louis" u="1"/>
        <s v="Adre" u="1"/>
        <s v="Alec" u="1"/>
        <s v="Gary" u="1"/>
        <s v="Simen" u="1"/>
        <s v="Renier" u="1"/>
        <s v="Corne" u="1"/>
        <s v="Conrad" u="1"/>
        <s v="Gelhar" u="1"/>
        <s v="Kiepie" u="1"/>
        <s v="Ryno" u="1"/>
        <s v="Dreyer" u="1"/>
        <s v="Franco" u="1"/>
        <s v="Gerhard" u="1"/>
        <s v="Gerrit" u="1"/>
        <s v="Martin" u="1"/>
        <s v="Albertus" u="1"/>
        <s v="Pieter PJ" u="1"/>
        <s v="Schane" u="1"/>
        <s v="Alberto" u="1"/>
        <s v="Christiaan" u="1"/>
        <s v="Jéan-Pierre" u="1"/>
        <s v="Marcus" u="1"/>
        <s v="Ockert" u="1"/>
        <s v="Tertius" u="1"/>
        <s v="Kobus" u="1"/>
        <s v="Warren" u="1"/>
        <s v="Piet" u="1"/>
        <s v="Janco" u="1"/>
        <s v="Bertie" u="1"/>
        <s v="Jacques" u="1"/>
        <s v="Japie" u="1"/>
        <s v="Hennie" u="1"/>
        <s v="Hendrik" u="1"/>
        <s v="Chris Junior" u="1"/>
        <s v="GJ" u="1"/>
        <s v="Emile " u="1"/>
        <s v="Michael" u="1"/>
        <s v="Monitilo" u="1"/>
        <s v="Chrisjan" u="1"/>
        <s v="Ettienne" u="1"/>
        <s v="Deter" u="1"/>
        <s v="Janre" u="1"/>
        <s v="Sylvia" u="1"/>
        <s v="Breggie" u="1"/>
        <s v="Anne-Marie" u="1"/>
        <s v="Derek" u="1"/>
        <s v="Wenzel" u="1"/>
        <s v="Kai" u="1"/>
        <s v="Leon" u="1"/>
        <s v="Frans" u="1"/>
        <s v="Karin" u="1"/>
        <s v="Stefano" u="1"/>
        <s v="Heiko JNR" u="1"/>
        <s v="Eddie" u="1"/>
        <s v="Paul " u="1"/>
        <s v="Andre " u="1"/>
        <s v="Cillie" u="1"/>
        <s v="Gunther" u="1"/>
        <s v="Morne" u="1"/>
        <s v="Hannes" u="1"/>
        <s v="Rudi" u="1"/>
        <s v="Henno" u="1"/>
        <s v="James" u="1"/>
        <s v="Rinus" u="1"/>
        <s v="Coennie" u="1"/>
        <s v="Willem C" u="1"/>
        <s v="Tian" u="1"/>
        <s v="Willy" u="1"/>
        <s v="Graham" u="1"/>
        <s v="Rohann" u="1"/>
        <s v="Spyker" u="1"/>
        <s v="Natasha" u="1"/>
        <s v="Dirk" u="1"/>
        <s v="Sarel" u="1"/>
        <s v="Wikus" u="1"/>
        <s v="Johannes Jnr" u="1"/>
        <s v="Delano" u="1"/>
        <s v="Krynauw" u="1"/>
        <s v="Otto" u="1"/>
        <s v="Attie" u="1"/>
        <s v="Bernard" u="1"/>
        <s v="Herbert" u="1"/>
        <s v="Wynand" u="1"/>
        <s v="Annelie" u="1"/>
        <s v="Micheal" u="1"/>
        <s v="Phillip" u="1"/>
        <s v="Richard" u="1"/>
        <s v="Fanie" u="1"/>
        <s v="Armand" u="1"/>
        <s v="Ferdie" u="1"/>
        <s v="JJ" u="1"/>
        <s v="Eben" u="1"/>
        <s v="Heiko" u="1"/>
        <s v="Heinz" u="1"/>
        <s v="Gerrie" u="1"/>
        <s v="Michele" u="1"/>
        <s v="Lodewikus" u="1"/>
        <s v="Rian" u="1"/>
        <s v="Boytjie" u="1"/>
        <s v="Daniela" u="1"/>
        <s v="Clifford" u="1"/>
        <s v="Veronica" u="1"/>
        <s v="Ras" u="1"/>
        <s v="Devin" u="1"/>
        <s v="Ferdi" u="1"/>
        <s v="Kallie" u="1"/>
        <s v="Loandro" u="1"/>
        <s v="Johannes" u="1"/>
        <s v="Espe" u="1"/>
        <s v="Detlef" u="1"/>
        <s v="Dewald" u="1"/>
        <s v="Natasch" u="1"/>
        <s v="Dries" u="1"/>
        <s v="Joubert" u="1"/>
        <s v="Tiaan" u="1"/>
        <s v="Donavin" u="1"/>
        <s v="De Wet" u="1"/>
        <s v="Martinus" u="1"/>
        <s v="Nedjilka" u="1"/>
        <s v="Olaf" u="1"/>
        <s v="Karmen" u="1"/>
        <s v="Stefni" u="1"/>
        <s v="Henning" u="1"/>
        <s v="Carel" u="1"/>
        <s v="Melany" u="1"/>
        <s v="Stephan" u="1"/>
      </sharedItems>
    </cacheField>
    <cacheField name="Surname" numFmtId="0">
      <sharedItems containsBlank="1" count="227">
        <s v="Potgieter"/>
        <s v="Sutherland"/>
        <s v="Moodley"/>
        <s v="Lesch"/>
        <s v="Allison"/>
        <s v="Kyle"/>
        <s v="De Beer"/>
        <s v="Prinsloo"/>
        <s v="Snyman"/>
        <s v="Visser"/>
        <s v="Knight"/>
        <s v="Van Wyk"/>
        <s v="Curtis"/>
        <s v="Van Der Westhuizen"/>
        <s v="Belim"/>
        <s v="Dahl"/>
        <s v="Morris"/>
        <s v="Du Plessis"/>
        <s v="Gendall"/>
        <s v="Opperman"/>
        <s v="Daniel"/>
        <s v="Bachran"/>
        <s v="Van Es"/>
        <s v="Page"/>
        <s v="Grane"/>
        <s v="Stipp"/>
        <s v="Krauze"/>
        <s v="Westraad"/>
        <s v="Fuchs"/>
        <s v="Cronje"/>
        <s v="Cowan"/>
        <s v="Forbes"/>
        <s v="Louw"/>
        <s v="Carstens"/>
        <s v="Vorster"/>
        <s v="Langenstrassen"/>
        <s v="Kruger"/>
        <s v="Cilliers"/>
        <s v="Viljoen"/>
        <s v="Downing"/>
        <s v="Dawidowitz"/>
        <s v="Teixeira"/>
        <s v="Van Greunen"/>
        <s v="Nel"/>
        <s v="Pybus"/>
        <s v="Basson"/>
        <s v="Jacobs"/>
        <s v="Muller"/>
        <s v="Coetzee"/>
        <s v="Walter"/>
        <s v="Fourie"/>
        <s v="Bothma"/>
        <s v="Du Toit"/>
        <s v="Loubser"/>
        <s v="Boon"/>
        <s v="Clark"/>
        <s v="Roets"/>
        <s v="Singh"/>
        <s v="Engelbrecht"/>
        <s v="Erasmus"/>
        <s v="Kaltenbrun"/>
        <s v="Wareham"/>
        <s v="Barnard"/>
        <s v="Bailey"/>
        <s v=""/>
        <m/>
        <s v="Steyn" u="1"/>
        <s v="Hansen" u="1"/>
        <s v="Delport" u="1"/>
        <s v="Lottering" u="1"/>
        <s v="Dry" u="1"/>
        <s v="Bouer" u="1"/>
        <s v="Nelson" u="1"/>
        <s v="Theron" u="1"/>
        <s v="Kinnear" u="1"/>
        <s v="Duvenhage" u="1"/>
        <s v="Laubscher" u="1"/>
        <s v="Smit" u="1"/>
        <s v="Swartz" u="1"/>
        <s v="Landers" u="1"/>
        <s v="Scheepers" u="1"/>
        <s v="Orffer" u="1"/>
        <s v="Liebenberg" u="1"/>
        <s v="Oberholzer" u="1"/>
        <s v="Arangies" u="1"/>
        <s v="De Jager" u="1"/>
        <s v="Bezuidenhout" u="1"/>
        <s v="Bergh" u="1"/>
        <s v="Venter" u="1"/>
        <s v="Snyders" u="1"/>
        <s v="Ferreira" u="1"/>
        <s v="van Riet" u="1"/>
        <s v="Terblanche" u="1"/>
        <s v="De Witt" u="1"/>
        <s v="Langeveld" u="1"/>
        <s v="Sagner" u="1"/>
        <s v="Feyerabend" u="1"/>
        <s v="Kirchner-Frankle" u="1"/>
        <s v="De Vries" u="1"/>
        <s v="Zapke" u="1"/>
        <s v="Aggenbag" u="1"/>
        <s v="Viviers" u="1"/>
        <s v="Wolfaardt" u="1"/>
        <s v="Scholtz" u="1"/>
        <s v="Pretorius" u="1"/>
        <s v="van den Heuvel" u="1"/>
        <s v="Gouws" u="1"/>
        <s v="Truter" u="1"/>
        <s v="Labuschagne" u="1"/>
        <s v="Avis" u="1"/>
        <s v="Lotter" u="1"/>
        <s v="Pretoruis" u="1"/>
        <s v="Schalkwyk" u="1"/>
        <s v="Hankey" u="1"/>
        <s v="Kohler" u="1"/>
        <s v="Horn" u="1"/>
        <s v="Drake" u="1"/>
        <s v="Klimas" u="1"/>
        <s v="Maree" u="1"/>
        <s v="Bruwer" u="1"/>
        <s v="Barnhard" u="1"/>
        <s v="Laws" u="1"/>
        <s v="Steyl" u="1"/>
        <s v="Visage" u="1"/>
        <s v="Grobler" u="1"/>
        <s v="Knobloch" u="1"/>
        <s v="Botha" u="1"/>
        <s v="Cloete" u="1"/>
        <s v="Rossouw" u="1"/>
        <s v="Agenbag" u="1"/>
        <s v="Van Rhyn" u="1"/>
        <s v="Burger" u="1"/>
        <s v="Knouwds" u="1"/>
        <s v="Mostert" u="1"/>
        <s v="v/d Westhuizen" u="1"/>
        <s v="Kuhn" u="1"/>
        <s v="Strappazzon" u="1"/>
        <s v="Schmalzriedt" u="1"/>
        <s v="Cordier" u="1"/>
        <s v="Van Deventer" u="1"/>
        <s v="Scheun" u="1"/>
        <s v="van Heerden" u="1"/>
        <s v="Piek" u="1"/>
        <s v="Van Zyl" u="1"/>
        <s v="du Randt" u="1"/>
        <s v="Human" u="1"/>
        <s v="Mans" u="1"/>
        <s v="Durant" u="1"/>
        <s v="Theart" u="1"/>
        <s v="Heydenrich" u="1"/>
        <s v="van Vuuren" u="1"/>
        <s v="Janse v Rensburg" u="1"/>
        <s v="Blaauw" u="1"/>
        <s v="Van Niekerk" u="1"/>
        <s v="Britz" u="1"/>
        <s v="Honiball" u="1"/>
        <s v="Lewis" u="1"/>
        <s v="Klazinga" u="1"/>
        <s v="Warrington" u="1"/>
        <s v="Grebe" u="1"/>
        <s v="Hyman" u="1"/>
        <s v="Campbell" u="1"/>
        <s v="Skoppelitus" u="1"/>
        <s v="DeHaast" u="1"/>
        <s v="Bezuidehout" u="1"/>
        <s v="Smal" u="1"/>
        <s v="Cowley" u="1"/>
        <s v="Marais" u="1"/>
        <s v="Esterhuizen" u="1"/>
        <s v="Doll" u="1"/>
        <s v="Roetz" u="1"/>
        <s v="Diedericks" u="1"/>
        <s v="Jansen van Vuuren" u="1"/>
        <s v="Weitz" u="1"/>
        <s v="Deysel" u="1"/>
        <s v="Metzger" u="1"/>
        <s v="Honiball " u="1"/>
        <s v="van Rensburg" u="1"/>
        <s v="Andersen" u="1"/>
        <s v="Connoway" u="1"/>
        <s v="van Bosch" u="1"/>
        <s v="Tap" u="1"/>
        <s v="Swanepoel" u="1"/>
        <s v="Shepperson" u="1"/>
        <s v="Klem" u="1"/>
        <s v="Oberg" u="1"/>
        <s v="Celotto" u="1"/>
        <s v="Enslin" u="1"/>
        <s v="Kotze" u="1"/>
        <s v="Krauer" u="1"/>
        <s v="Mac gillygudy" u="1"/>
        <s v="Alberts" u="1"/>
        <s v="Welzig" u="1"/>
        <s v="Oosthuizen" u="1"/>
        <s v="Mollendorff" u="1"/>
        <s v="Schreuder" u="1"/>
        <s v="Devout" u="1"/>
        <s v="Mynhardt" u="1"/>
        <s v="v/d Merwe" u="1"/>
        <s v="Durand" u="1"/>
        <s v="Gramovsky" u="1"/>
        <s v="v/d Bank" u="1"/>
        <s v="Heath" u="1"/>
        <s v="Slabbert" u="1"/>
        <s v="Matthys" u="1"/>
        <s v="Schikerling" u="1"/>
        <s v="Smith" u="1"/>
        <s v="Bresele" u="1"/>
        <s v="Olivier" u="1"/>
        <s v="Heimstadt" u="1"/>
        <s v="Steenkamp" u="1"/>
        <s v="van Aarde" u="1"/>
        <s v="Kouwenhoven" u="1"/>
        <s v="Hough" u="1"/>
        <s v="Mertens" u="1"/>
        <s v="Schickerling" u="1"/>
        <s v="Herrman" u="1"/>
        <s v="Dresselhaus" u="1"/>
        <s v="Joubert" u="1"/>
        <s v="Senekal" u="1"/>
        <s v="Wiese" u="1"/>
        <s v="Von Bosch" u="1"/>
        <s v="Fenaux" u="1"/>
        <s v="De Villiers" u="1"/>
        <s v="Hugo" u="1"/>
        <s v="Moyce" u="1"/>
        <s v="Junius" u="1"/>
      </sharedItems>
    </cacheField>
    <cacheField name="Status" numFmtId="0">
      <sharedItems containsBlank="1" count="14">
        <s v="Men Senior"/>
        <s v="Men Veteran"/>
        <s v="Men U/21"/>
        <s v="Ladies Senior"/>
        <s v="Ladies Veteran"/>
        <s v="Men Grand Masters"/>
        <s v="Men Master"/>
        <s v="Men  Master"/>
        <s v=""/>
        <m/>
        <s v="Ladies Grand Masters" u="1"/>
        <s v="Men U/16" u="1"/>
        <s v="Men  Masters" u="1"/>
        <s v="Ladies Master" u="1"/>
      </sharedItems>
    </cacheField>
    <cacheField name="Team" numFmtId="0">
      <sharedItems containsBlank="1" count="33">
        <s v="SA Seniors"/>
        <s v="Nam Seniors"/>
        <s v="SA Men U/21"/>
        <s v="Nam Men U/21"/>
        <s v="SA Ladies"/>
        <s v="Nam Ladies"/>
        <s v="SA Grand Masters"/>
        <s v="Nam Grand Masters"/>
        <s v="Nam Masters"/>
        <s v="SA Masters"/>
        <s v=""/>
        <m/>
        <s v="xSeagulls WVB" u="1"/>
        <s v="Orca Angling Club" u="1"/>
        <s v="Benguella" u="1"/>
        <s v="Seagulls WVB" u="1"/>
        <s v="Otjiwarongo" u="1"/>
        <s v="Welwitschia" u="1"/>
        <s v="xOkahandja" u="1"/>
        <s v="Penguin" u="1"/>
        <s v="XBenguella" u="1"/>
        <s v="Henties Bay" u="1"/>
        <s v="Skeleton Coast" u="1"/>
        <s v="xPenguin" u="1"/>
        <s v="Okahandja" u="1"/>
        <s v="Namib Park" u="1"/>
        <s v="Mako" u="1"/>
        <s v="Walvis Bay" u="1"/>
        <s v="Steenbras" u="1"/>
        <s v="Atlantic Angling Club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Shad"/>
        <s v="Steenbras West Coast" u="1"/>
        <s v="Blacktail" u="1"/>
        <s v="Galjoen" u="1"/>
        <s v="Garrick" u="1"/>
      </sharedItems>
    </cacheField>
    <cacheField name="Inedibles" numFmtId="0">
      <sharedItems containsBlank="1" count="15">
        <s v="Ray Bull / Eagle"/>
        <s v="Shark Spotted Gully"/>
        <s v="Guitarfish - Lesser"/>
        <s v="Shark Hound Smooth"/>
        <s v="Shark Copper (Female)"/>
        <m/>
        <s v="Catfish - Sea Black"/>
        <s v="Shark Soupfin"/>
        <s v="Shark Copper (Male)"/>
        <s v="Shark Cow / Sevengill"/>
        <s v="Skate Spearnose"/>
        <s v="Ray Blue (Male)"/>
        <s v="Elephantfish"/>
        <s v="Green Eye Spurdog shark"/>
        <s v="Ray Blue (Female)" u="1"/>
      </sharedItems>
    </cacheField>
    <cacheField name="length" numFmtId="0">
      <sharedItems containsString="0" containsBlank="1" containsNumber="1" containsInteger="1" minValue="40" maxValue="199"/>
    </cacheField>
    <cacheField name="kg" numFmtId="165">
      <sharedItems containsBlank="1" containsMixedTypes="1" containsNumber="1" minValue="0" maxValue="105.7"/>
    </cacheField>
    <cacheField name="Points" numFmtId="165">
      <sharedItems containsBlank="1" containsMixedTypes="1" containsNumber="1" minValue="0" maxValue="105.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540.342047337967" createdVersion="6" refreshedVersion="7" minRefreshableVersion="3" recordCount="3014" xr:uid="{00000000-000A-0000-FFFF-FFFF2B000000}">
  <cacheSource type="worksheet">
    <worksheetSource ref="A1:M3015" sheet="DATA ENTRY"/>
  </cacheSource>
  <cacheFields count="13">
    <cacheField name="Competition" numFmtId="0">
      <sharedItems count="10">
        <s v="Competition"/>
        <s v="2021-G-D2"/>
        <s v="2021-G-D1"/>
        <s v="2021-G-D3"/>
        <s v=""/>
        <s v="2019-IC-L1" u="1"/>
        <s v="2019-IC-L2" u="1"/>
        <s v="2019-IC-L3" u="1"/>
        <s v="2019-IC-L4" u="1"/>
        <s v="2019-IC-L5" u="1"/>
      </sharedItems>
    </cacheField>
    <cacheField name="Date" numFmtId="166">
      <sharedItems containsDate="1" containsMixedTypes="1" minDate="2021-12-07T00:00:00" maxDate="2021-12-10T00:00:00"/>
    </cacheField>
    <cacheField name="Venue" numFmtId="0">
      <sharedItems/>
    </cacheField>
    <cacheField name="ID" numFmtId="0">
      <sharedItems containsBlank="1" count="372">
        <s v="N0005"/>
        <s v="N0254"/>
        <s v="N0259"/>
        <s v="SA1206"/>
        <s v="SA3374"/>
        <s v="N0757"/>
        <s v="N0035"/>
        <s v="SA3679"/>
        <s v="N0031"/>
        <s v="N0409"/>
        <s v="N0013"/>
        <s v="N0019"/>
        <s v="SA4204"/>
        <s v="N0007"/>
        <s v="SA1453"/>
        <s v="N0588"/>
        <s v="SA4534"/>
        <s v="SA8796"/>
        <s v="SA3280"/>
        <s v="SA5578"/>
        <s v="SA8781"/>
        <s v="SA2079"/>
        <s v="N0687"/>
        <s v="SA0728"/>
        <s v="N0024"/>
        <s v="SA4460"/>
        <s v="SA2057"/>
        <s v="SA4139"/>
        <s v="N0030"/>
        <s v="N0697"/>
        <s v="SA8741"/>
        <s v="N0283"/>
        <s v="N0401"/>
        <s v="SA2734"/>
        <s v="N0307"/>
        <s v="N0073"/>
        <s v="N0208"/>
        <s v="SA8340"/>
        <s v="SA6730"/>
        <s v="N0041"/>
        <s v="SA7476"/>
        <s v="N0704"/>
        <s v="SA1404"/>
        <s v="SA8339"/>
        <s v="SA8444"/>
        <s v="SA6868"/>
        <s v="N0008"/>
        <s v="N0015"/>
        <s v="SA3195"/>
        <s v="SA9752"/>
        <s v="N0004"/>
        <s v="SA0638"/>
        <s v="N0023"/>
        <s v="SA4206"/>
        <s v="SA8336"/>
        <s v="SA4251"/>
        <s v="SA0610"/>
        <s v="N0731"/>
        <s v="N0146"/>
        <s v="N0091"/>
        <s v="N0150"/>
        <s v="Sa2034"/>
        <s v="N0667"/>
        <s v="N0636"/>
        <s v="SA4945"/>
        <s v="N0180"/>
        <s v="SA6080"/>
        <s v="SA4949"/>
        <s v="N0009"/>
        <s v="N0203"/>
        <m/>
        <s v="N0190" u="1"/>
        <s v="N0490" u="1"/>
        <s v="N0674" u="1"/>
        <s v="N0858" u="1"/>
        <s v="N0590" u="1"/>
        <s v="N0774" u="1"/>
        <s v="N0866" u="1"/>
        <s v="N0790" u="1"/>
        <s v="N0067" u="1"/>
        <s v="N0083" u="1"/>
        <s v="N0275" u="1"/>
        <s v="N0367" u="1"/>
        <s v="N0583" u="1"/>
        <s v="N0859" u="1"/>
        <s v="N0683" u="1"/>
        <s v="N0867" u="1"/>
        <s v="N0783" u="1"/>
        <s v="N0791" u="1"/>
        <s v="N0068" u="1"/>
        <s v="N0076" u="1"/>
        <s v="N0268" u="1"/>
        <s v="N0192" u="1"/>
        <s v="N0476" u="1"/>
        <s v="N0576" u="1"/>
        <s v="N0768" u="1"/>
        <s v="N0868" u="1"/>
        <s v="N0792" u="1"/>
        <s v="N0069" u="1"/>
        <s v="N0169" u="1"/>
        <s v="N0177" u="1"/>
        <s v="N0269" u="1"/>
        <s v="N0185" u="1"/>
        <s v="N0569" u="1"/>
        <s v="N0585" u="1"/>
        <s v="N0769" u="1"/>
        <s v="N0869" u="1"/>
        <s v="N0793" u="1"/>
        <s v="N0078" u="1"/>
        <s v="N0086" u="1"/>
        <s v="N0178" u="1"/>
        <s v="N0578" u="1"/>
        <s v="N0778" u="1"/>
        <s v="N0694" u="1"/>
        <s v="N0786" u="1"/>
        <s v="N0095" u="1"/>
        <s v="N0279" u="1"/>
        <s v="N0195" u="1"/>
        <s v="N0587" u="1"/>
        <s v="N0679" u="1"/>
        <s v="N0779" u="1"/>
        <s v="N0695" u="1"/>
        <s v="N0088" u="1"/>
        <s v="N0096" u="1"/>
        <s v="N0296" u="1"/>
        <s v="N0396" u="1"/>
        <s v="N0496" u="1"/>
        <s v="N0696" u="1"/>
        <s v="N0788" u="1"/>
        <s v="N0796" u="1"/>
        <s v="N0089" u="1"/>
        <s v="N0689" u="1"/>
        <s v="N0789" u="1"/>
        <s v="N0098" u="1"/>
        <s v="N0598" u="1"/>
        <s v="N0099" u="1"/>
        <s v="N0199" u="1"/>
        <s v="N0399" u="1"/>
        <s v="N0699" u="1"/>
        <s v="N0100" u="1"/>
        <s v="N0300" u="1"/>
        <s v="N0700" u="1"/>
        <s v="N0800" u="1"/>
        <s v="N0101" u="1"/>
        <s v="N0201" u="1"/>
        <s v="N0501" u="1"/>
        <s v="N0601" u="1"/>
        <s v="N0701" u="1"/>
        <s v="N0202" u="1"/>
        <s v="N0302" u="1"/>
        <s v="N0410" u="1"/>
        <s v="N0502" u="1"/>
        <s v="N0510" u="1"/>
        <s v="N0610" u="1"/>
        <s v="N0710" u="1"/>
        <s v="N0802" u="1"/>
        <s v="N0810" u="1"/>
        <s v="N0003" u="1"/>
        <s v="N0011" u="1"/>
        <s v="N0103" u="1"/>
        <s v="N0111" u="1"/>
        <s v="N0311" u="1"/>
        <s v="N0503" u="1"/>
        <s v="N0511" u="1"/>
        <s v="N0703" u="1"/>
        <s v="N0803" u="1"/>
        <s v="N0811" u="1"/>
        <s v="N0012" u="1"/>
        <s v="N0020" u="1"/>
        <s v="N0112" u="1"/>
        <s v="N0204" u="1"/>
        <s v="N0512" u="1"/>
        <s v="N0612" u="1"/>
        <s v="N0620" u="1"/>
        <s v="N0812" u="1"/>
        <s v="N0820" u="1"/>
        <s v="N0205" u="1"/>
        <s v="N0505" u="1"/>
        <s v="N0705" u="1"/>
        <s v="N0621" u="1"/>
        <s v="N0721" u="1"/>
        <s v="N0006" u="1"/>
        <s v="N0014" u="1"/>
        <s v="N0022" u="1"/>
        <s v="N0114" u="1"/>
        <s v="N0122" u="1"/>
        <s v="N0130" u="1"/>
        <s v="N0222" u="1"/>
        <s v="N0514" u="1"/>
        <s v="N0606" u="1"/>
        <s v="N0522" u="1"/>
        <s v="N0530" u="1"/>
        <s v="N0622" u="1"/>
        <s v="N0814" u="1"/>
        <s v="N0730" u="1"/>
        <s v="N0822" u="1"/>
        <s v="N0207" u="1"/>
        <s v="N0123" u="1"/>
        <s v="N0407" u="1"/>
        <s v="N0331" u="1"/>
        <s v="N0515" u="1"/>
        <s v="N0707" u="1"/>
        <s v="N0531" u="1"/>
        <s v="N0715" u="1"/>
        <s v="N0807" u="1"/>
        <s v="N0631" u="1"/>
        <s v="N0815" u="1"/>
        <s v="N0016" u="1"/>
        <s v="N0032" u="1"/>
        <s v="N0216" u="1"/>
        <s v="N0040" u="1"/>
        <s v="N0140" u="1"/>
        <s v="N0240" u="1"/>
        <s v="N0332" u="1"/>
        <s v="N0616" u="1"/>
        <s v="N0716" u="1"/>
        <s v="N0540" u="1"/>
        <s v="N0816" u="1"/>
        <s v="N0824" u="1"/>
        <s v="N0740" u="1"/>
        <s v="N0832" u="1"/>
        <s v="N0017" u="1"/>
        <s v="N0209" u="1"/>
        <s v="N0033" u="1"/>
        <s v="N0217" u="1"/>
        <s v="N0225" u="1"/>
        <s v="N0241" u="1"/>
        <s v="N0333" u="1"/>
        <s v="N0617" u="1"/>
        <s v="N0709" u="1"/>
        <s v="N0817" u="1"/>
        <s v="N0833" u="1"/>
        <s v="N0841" u="1"/>
        <s v="N0018" u="1"/>
        <s v="N0026" u="1"/>
        <s v="N0118" u="1"/>
        <s v="N0042" u="1"/>
        <s v="N0134" u="1"/>
        <s v="N0226" u="1"/>
        <s v="N0050" u="1"/>
        <s v="N0142" u="1"/>
        <s v="N0418" u="1"/>
        <s v="N0518" u="1"/>
        <s v="N0434" u="1"/>
        <s v="N0534" u="1"/>
        <s v="N0818" u="1"/>
        <s v="N0642" u="1"/>
        <s v="N0834" u="1"/>
        <s v="N0842" u="1"/>
        <s v="N0850" u="1"/>
        <s v="N0027" u="1"/>
        <s v="N0119" u="1"/>
        <s v="N0127" u="1"/>
        <s v="N0043" u="1"/>
        <s v="N0319" u="1"/>
        <s v="N0051" u="1"/>
        <s v="N0143" u="1"/>
        <s v="N0243" u="1"/>
        <s v="N0619" u="1"/>
        <s v="N0819" u="1"/>
        <s v="N0643" u="1"/>
        <s v="N0735" u="1"/>
        <s v="N0827" u="1"/>
        <s v="N0835" u="1"/>
        <s v="N0851" u="1"/>
        <s v="N0036" u="1"/>
        <s v="N0044" u="1"/>
        <s v="N0228" u="1"/>
        <s v="N0052" u="1"/>
        <s v="N0060" u="1"/>
        <s v="N0344" u="1"/>
        <s v="N0460" u="1"/>
        <s v="N0644" u="1"/>
        <s v="N0736" u="1"/>
        <s v="N0828" u="1"/>
        <s v="N0560" u="1"/>
        <s v="N0836" u="1"/>
        <s v="N0844" u="1"/>
        <s v="N0760" u="1"/>
        <s v="N0852" u="1"/>
        <s v="N0860" u="1"/>
        <s v="N0129" u="1"/>
        <s v="N0045" u="1"/>
        <s v="N0137" u="1"/>
        <s v="N0229" u="1"/>
        <s v="N0145" u="1"/>
        <s v="N0061" u="1"/>
        <s v="N0153" u="1"/>
        <s v="N0337" u="1"/>
        <s v="N0253" u="1"/>
        <s v="N0537" u="1"/>
        <s v="N0729" u="1"/>
        <s v="N0461" u="1"/>
        <s v="N0645" u="1"/>
        <s v="N0561" u="1"/>
        <s v="N0753" u="1"/>
        <s v="N0845" u="1"/>
        <s v="N0761" u="1"/>
        <s v="N0853" u="1"/>
        <s v="N0861" u="1"/>
        <s v="N0138" u="1"/>
        <s v="N0062" u="1"/>
        <s v="N0070" u="1"/>
        <s v="N0162" u="1"/>
        <s v="N0170" u="1"/>
        <s v="N0354" u="1"/>
        <s v="N0546" u="1"/>
        <s v="N0554" u="1"/>
        <s v="N0662" u="1"/>
        <s v="N0754" u="1"/>
        <s v="N0846" u="1"/>
        <s v="N0762" u="1"/>
        <s v="N0854" u="1"/>
        <s v="N0862" u="1"/>
        <s v="N0870" u="1"/>
        <s v="N0039" u="1"/>
        <s v="N0055" u="1"/>
        <s v="N0071" u="1"/>
        <s v="N0255" u="1"/>
        <s v="N0171" u="1"/>
        <s v="N0263" u="1"/>
        <s v="N0447" u="1"/>
        <s v="N0539" u="1"/>
        <s v="N0363" u="1"/>
        <s v="N0371" u="1"/>
        <s v="N0463" u="1"/>
        <s v="N0555" u="1"/>
        <s v="N0647" u="1"/>
        <s v="N0655" u="1"/>
        <s v="N0663" u="1"/>
        <s v="N0847" u="1"/>
        <s v="N0763" u="1"/>
        <s v="N0855" u="1"/>
        <s v="N0056" u="1"/>
        <s v="N0148" u="1"/>
        <s v="N0064" u="1"/>
        <s v="N0072" u="1"/>
        <s v="N0172" u="1"/>
        <s v="N0464" u="1"/>
        <s v="N0648" u="1"/>
        <s v="N0380" u="1"/>
        <s v="N0656" u="1"/>
        <s v="N0748" u="1"/>
        <s v="N0848" u="1"/>
        <s v="N0580" u="1"/>
        <s v="N0764" u="1"/>
        <s v="N0856" u="1"/>
        <s v="N0872" u="1"/>
        <s v="N0057" u="1"/>
        <s v="N0065" u="1"/>
        <s v="N0157" u="1"/>
        <s v="N0257" u="1"/>
        <s v="N0081" u="1"/>
        <s v="N0173" u="1"/>
        <s v="N0465" u="1"/>
        <s v="N0657" u="1"/>
        <s v="N0749" u="1"/>
        <s v="N0573" u="1"/>
        <s v="N0849" u="1"/>
        <s v="N0673" u="1"/>
        <s v="N0765" u="1"/>
        <s v="N0857" u="1"/>
        <s v="N0773" u="1"/>
        <s v="N0865" u="1"/>
        <s v="N0781" u="1"/>
        <s v="N0873" u="1"/>
        <s v="N0058" u="1"/>
        <s v="N0066" u="1"/>
        <s v="N0158" u="1"/>
        <s v="N0174" u="1"/>
        <s v="N0090" u="1"/>
        <s v="N0182" u="1"/>
      </sharedItems>
    </cacheField>
    <cacheField name="Name" numFmtId="0">
      <sharedItems count="279">
        <s v="Lesley"/>
        <s v="Grant"/>
        <s v="Henri"/>
        <s v="Herman"/>
        <s v="Greg"/>
        <s v="Brandon"/>
        <s v="Johan"/>
        <s v="Nem"/>
        <s v="Emil"/>
        <s v="Andre-Louis "/>
        <s v="Rodger"/>
        <s v="AJ"/>
        <s v="Brian"/>
        <s v="Robert"/>
        <s v="Lourens"/>
        <s v="Mike"/>
        <s v="Challen"/>
        <s v="Louis"/>
        <s v="Antoi"/>
        <s v="Tim"/>
        <s v="Cullen"/>
        <s v="Barren"/>
        <s v="Wimpie"/>
        <s v="Andrew"/>
        <s v="Mario"/>
        <s v="Colin"/>
        <s v="Hendrico"/>
        <s v="Ettiene"/>
        <s v="Annelien"/>
        <s v="Prevashan"/>
        <s v="Kevin"/>
        <s v="Henco"/>
        <s v="Raldo"/>
        <s v="Marina"/>
        <s v="Adri"/>
        <s v="Corbin"/>
        <s v="Lance"/>
        <s v="Terence"/>
        <s v="Kabous "/>
        <s v="Kay"/>
        <s v="Julian"/>
        <s v="Gareth"/>
        <s v="Chantel"/>
        <s v="Mariette"/>
        <s v="Andre"/>
        <s v="Gus"/>
        <s v="Ahmed"/>
        <s v="Charles"/>
        <s v="Alan"/>
        <s v="Jörg"/>
        <s v="Paul"/>
        <s v="Thys"/>
        <s v="Barry"/>
        <s v="Maryna"/>
        <s v="Danie"/>
        <s v="Deon"/>
        <s v="Lindie"/>
        <s v="Hein"/>
        <s v="Nadine"/>
        <s v="Lydia"/>
        <s v="Elzanne "/>
        <s v="Elaine"/>
        <s v="Cara"/>
        <s v="Kallie "/>
        <s v="Henry"/>
        <s v=""/>
        <s v="Anne-Marie" u="1"/>
        <s v="Willy" u="1"/>
        <s v="Stephan" u="1"/>
        <s v="Eric" u="1"/>
        <s v="Louwrens" u="1"/>
        <s v="Francois" u="1"/>
        <s v="Ferdie" u="1"/>
        <s v="John-John" u="1"/>
        <s v="Dirk" u="1"/>
        <s v="Warren" u="1"/>
        <s v="Hendrik JNR" u="1"/>
        <s v="JJ" u="1"/>
        <s v="Conrad" u="1"/>
        <s v="Ritz" u="1"/>
        <s v="Wallace" u="1"/>
        <s v="De Wet" u="1"/>
        <s v="Wanda" u="1"/>
        <s v="Paul " u="1"/>
        <s v="Jacobus" u="1"/>
        <s v="Willem" u="1"/>
        <s v="Chrisjan" u="1"/>
        <s v="Janco" u="1"/>
        <s v="Ockert" u="1"/>
        <s v="Iwan" u="1"/>
        <s v="Garreth" u="1"/>
        <s v="Angelique" u="1"/>
        <s v="Graham" u="1"/>
        <s v="Nico" u="1"/>
        <s v="Leon" u="1"/>
        <s v="Alberto" u="1"/>
        <s v="Breggie" u="1"/>
        <s v="Pieter PJ" u="1"/>
        <s v="Nicolette" u="1"/>
        <s v="Stefan" u="1"/>
        <s v="Annelie" u="1"/>
        <s v="Loandro" u="1"/>
        <s v="Veronica" u="1"/>
        <s v="Raymond" u="1"/>
        <s v="Michael " u="1"/>
        <s v="Kiepie" u="1"/>
        <s v="Michael" u="1"/>
        <s v="Melany" u="1"/>
        <s v="Walter" u="1"/>
        <s v="Joe " u="1"/>
        <s v="Rudi(Jnr.)" u="1"/>
        <s v="Steyn" u="1"/>
        <s v="Andries" u="1"/>
        <s v="Louw" u="1"/>
        <s v="Dale" u="1"/>
        <s v="Gerrie" u="1"/>
        <s v="Lodewikus" u="1"/>
        <s v="Leigh" u="1"/>
        <s v="Japie" u="1"/>
        <s v="Morne" u="1"/>
        <s v="Hennie" u="1"/>
        <s v="Herbert" u="1"/>
        <s v="Fanie" u="1"/>
        <s v="Joubert" u="1"/>
        <s v="Karmen" u="1"/>
        <s v="Espe" u="1"/>
        <s v="Sean" u="1"/>
        <s v="Heinz" u="1"/>
        <s v="Rudi" u="1"/>
        <s v="Dreyer" u="1"/>
        <s v="Lawrence" u="1"/>
        <s v="Juanne-Louis" u="1"/>
        <s v="Henning" u="1"/>
        <s v="Eben" u="1"/>
        <s v="Otto" u="1"/>
        <s v="David" u="1"/>
        <s v="Martinus" u="1"/>
        <s v="Tertius" u="1"/>
        <s v="Dakkie" u="1"/>
        <s v="Micheal" u="1"/>
        <s v="Jaco" u="1"/>
        <s v="Roberto" u="1"/>
        <s v="Beatrice" u="1"/>
        <s v="Frans" u="1"/>
        <s v="Dries" u="1"/>
        <s v="Heiko" u="1"/>
        <s v="Henko" u="1"/>
        <s v="Marcus" u="1"/>
        <s v="Boytjie" u="1"/>
        <s v="Gerhard" u="1"/>
        <s v="Natasch" u="1"/>
        <s v="Andy" u="1"/>
        <s v="James" u="1"/>
        <s v="Harald" u="1"/>
        <s v="Karin" u="1"/>
        <s v="Tian" u="1"/>
        <s v="Wenzel" u="1"/>
        <s v="Derek" u="1"/>
        <s v="Norman" u="1"/>
        <s v="Willem C" u="1"/>
        <s v="Gert" u="1"/>
        <s v="Tiaan" u="1"/>
        <s v="Andre " u="1"/>
        <s v="Simen" u="1"/>
        <s v="Spyker" u="1"/>
        <s v="Willie" u="1"/>
        <s v="Delano" u="1"/>
        <s v="Christo" u="1"/>
        <s v="Piet" u="1"/>
        <s v="Sue" u="1"/>
        <s v="Gunther" u="1"/>
        <s v="Phillip" u="1"/>
        <s v="Donavin" u="1"/>
        <s v="Willem Louis" u="1"/>
        <s v="Hendrik" u="1"/>
        <s v="Stanley" u="1"/>
        <s v="Adre" u="1"/>
        <s v="Quintin" u="1"/>
        <s v="Cillie" u="1"/>
        <s v="Kai" u="1"/>
        <s v="Jacques" u="1"/>
        <s v="Werner" u="1"/>
        <s v="Emile " u="1"/>
        <s v="Allen" u="1"/>
        <s v="Armand" u="1"/>
        <s v="PW" u="1"/>
        <s v="Jan-Hendrik" u="1"/>
        <s v="Devin" u="1"/>
        <s v="Coenraad" u="1"/>
        <s v="Wikus" u="1"/>
        <s v="Gelhar" u="1"/>
        <s v="Carlien" u="1"/>
        <s v="Daniela" u="1"/>
        <s v="Devon" u="1"/>
        <s v="Pierre" u="1"/>
        <s v="Christiaan" u="1"/>
        <s v="Clinton" u="1"/>
        <s v="Hannes" u="1"/>
        <s v="Etienne" u="1"/>
        <s v="Albertus" u="1"/>
        <s v="Rohann" u="1"/>
        <s v="Duan" u="1"/>
        <s v="Detlef" u="1"/>
        <s v="Bernard" u="1"/>
        <s v="Attie" u="1"/>
        <s v="Gerrit" u="1"/>
        <s v="Keith" u="1"/>
        <s v="Sarel" u="1"/>
        <s v="Adrian" u="1"/>
        <s v="Pieter" u="1"/>
        <s v="Melanie" u="1"/>
        <s v="Kallie" u="1"/>
        <s v="Lu-Andre" u="1"/>
        <s v="Kobus" u="1"/>
        <s v="Monitilo" u="1"/>
        <s v="Sven" u="1"/>
        <s v="Karel" u="1"/>
        <s v="Kiaan" u="1"/>
        <s v="Ryno" u="1"/>
        <s v="Ferdi" u="1"/>
        <s v="Janre" u="1"/>
        <s v="Carel" u="1"/>
        <s v="Frikkie" u="1"/>
        <s v="Franco" u="1"/>
        <s v="Ettienne" u="1"/>
        <s v="Heiko JNR" u="1"/>
        <s v="Cecil" u="1"/>
        <s v="Corne" u="1"/>
        <s v="Krynauw" u="1"/>
        <s v="Jeri" u="1"/>
        <s v="Dawie" u="1"/>
        <s v="Clifford" u="1"/>
        <s v="Bertie" u="1"/>
        <s v="Natasha" u="1"/>
        <s v="Maritz" u="1"/>
        <s v="SW" u="1"/>
        <s v="Stephen" u="1"/>
        <s v="Ras" u="1"/>
        <s v="GJ" u="1"/>
        <s v="Murry" u="1"/>
        <s v="Jan" u="1"/>
        <s v="Immo" u="1"/>
        <s v="Chris" u="1"/>
        <s v="Dewald" u="1"/>
        <s v="Olaf" u="1"/>
        <s v="Maritz JNR" u="1"/>
        <s v="Megan" u="1"/>
        <s v="Johannes Jnr" u="1"/>
        <s v="Deter" u="1"/>
        <s v="Chris Junior" u="1"/>
        <s v="Henno" u="1"/>
        <s v="Gary" u="1"/>
        <s v="Richard" u="1"/>
        <s v="Flip" u="1"/>
        <s v="Christopher" u="1"/>
        <s v="Rinus" u="1"/>
        <s v="Martin" u="1"/>
        <s v="Rian" u="1"/>
        <s v="Schane" u="1"/>
        <s v="Hermien" u="1"/>
        <s v="Alec" u="1"/>
        <s v="Daniel" u="1"/>
        <s v="Wynand" u="1"/>
        <s v="Johannes" u="1"/>
        <s v="Nols" u="1"/>
        <s v="Michele" u="1"/>
        <s v="Coennie" u="1"/>
        <s v="Riaan" u="1"/>
        <s v="Renier" u="1"/>
        <s v="Mark" u="1"/>
        <s v="Jéan-Pierre" u="1"/>
        <s v="Francois Jnr" u="1"/>
        <s v="Org" u="1"/>
        <s v="Nedjilka" u="1"/>
        <s v="Stefano" u="1"/>
        <s v="Eddie" u="1"/>
        <s v="Sylvia" u="1"/>
        <s v="Gerhardus" u="1"/>
        <s v="Stefni" u="1"/>
      </sharedItems>
    </cacheField>
    <cacheField name="Surname" numFmtId="0">
      <sharedItems count="226">
        <s v="Page"/>
        <s v="Knight"/>
        <s v="Snyman"/>
        <s v="Van Greunen"/>
        <s v="Sutherland"/>
        <s v="Grane"/>
        <s v="Van Wyk"/>
        <s v="Singh"/>
        <s v="Prinsloo"/>
        <s v="Stipp"/>
        <s v="Boon"/>
        <s v="Visser"/>
        <s v="De Beer"/>
        <s v="Curtis"/>
        <s v="Kyle"/>
        <s v="Fourie"/>
        <s v="Bailey"/>
        <s v="Gendall"/>
        <s v="Allison"/>
        <s v="Forbes"/>
        <s v="Du Plessis"/>
        <s v="Opperman"/>
        <s v="Van Es"/>
        <s v="Barnard"/>
        <s v="Van Der Westhuizen"/>
        <s v="Teixeira"/>
        <s v="Dawidowitz"/>
        <s v="Lesch"/>
        <s v="Langenstrassen"/>
        <s v="Moodley"/>
        <s v="Potgieter"/>
        <s v="Krauze"/>
        <s v="Kruger"/>
        <s v="Roets"/>
        <s v="Morris"/>
        <s v="Daniel"/>
        <s v="Clark"/>
        <s v="Louw"/>
        <s v="Bachran"/>
        <s v="Pybus"/>
        <s v="Dahl"/>
        <s v="Carstens"/>
        <s v="Westraad"/>
        <s v="Coetzee"/>
        <s v="Kaltenbrun"/>
        <s v="Belim"/>
        <s v="Bothma"/>
        <s v="Walter"/>
        <s v="Fuchs"/>
        <s v="Nel"/>
        <s v="Basson"/>
        <s v="Wareham"/>
        <s v="Viljoen"/>
        <s v="Du Toit"/>
        <s v="Jacobs"/>
        <s v="Engelbrecht"/>
        <s v="Downing"/>
        <s v="Cilliers"/>
        <s v="Cronje"/>
        <s v="Vorster"/>
        <s v="Cowan"/>
        <s v="Erasmus"/>
        <s v="Loubser"/>
        <s v="Muller"/>
        <s v=""/>
        <s v="Matthys" u="1"/>
        <s v="Lewis" u="1"/>
        <s v="Hansen" u="1"/>
        <s v="Arangies" u="1"/>
        <s v="Botha" u="1"/>
        <s v="Liebenberg" u="1"/>
        <s v="Bezuidehout" u="1"/>
        <s v="Dresselhaus" u="1"/>
        <s v="Klimas" u="1"/>
        <s v="Klem" u="1"/>
        <s v="Gramovsky" u="1"/>
        <s v="Langeveld" u="1"/>
        <s v="Deysel" u="1"/>
        <s v="Schikerling" u="1"/>
        <s v="Landers" u="1"/>
        <s v="Sagner" u="1"/>
        <s v="Schickerling" u="1"/>
        <s v="Smit" u="1"/>
        <s v="Lottering" u="1"/>
        <s v="Rossouw" u="1"/>
        <s v="Junius" u="1"/>
        <s v="Marais" u="1"/>
        <s v="Alberts" u="1"/>
        <s v="van Riet" u="1"/>
        <s v="Hyman" u="1"/>
        <s v="Janse v Rensburg" u="1"/>
        <s v="Grebe" u="1"/>
        <s v="Mac gillygudy" u="1"/>
        <s v="Steyn" u="1"/>
        <s v="Van Niekerk" u="1"/>
        <s v="Gouws" u="1"/>
        <s v="Avis" u="1"/>
        <s v="Cordier" u="1"/>
        <s v="Agenbag" u="1"/>
        <s v="Steyl" u="1"/>
        <s v="Schalkwyk" u="1"/>
        <s v="Orffer" u="1"/>
        <s v="Oberholzer" u="1"/>
        <s v="Mollendorff" u="1"/>
        <s v="Laubscher" u="1"/>
        <s v="Scheepers" u="1"/>
        <s v="Roetz" u="1"/>
        <s v="du Randt" u="1"/>
        <s v="Joubert" u="1"/>
        <s v="Mertens" u="1"/>
        <s v="Strappazzon" u="1"/>
        <s v="Oosthuizen" u="1"/>
        <s v="Oberg" u="1"/>
        <s v="Viviers" u="1"/>
        <s v="Warrington" u="1"/>
        <s v="Doll" u="1"/>
        <s v="v/d Westhuizen" u="1"/>
        <s v="Bresele" u="1"/>
        <s v="Tap" u="1"/>
        <s v="Burger" u="1"/>
        <s v="Cloete" u="1"/>
        <s v="Barnhard" u="1"/>
        <s v="Mans" u="1"/>
        <s v="van Rensburg" u="1"/>
        <s v="Scheun" u="1"/>
        <s v="Hankey" u="1"/>
        <s v="Skoppelitus" u="1"/>
        <s v="Heydenrich" u="1"/>
        <s v="Theart" u="1"/>
        <s v="v/d Bank" u="1"/>
        <s v="Wiese" u="1"/>
        <s v="Von Bosch" u="1"/>
        <s v="Moyce" u="1"/>
        <s v="Knouwds" u="1"/>
        <s v="Van Deventer" u="1"/>
        <s v="Durand" u="1"/>
        <s v="De Villiers" u="1"/>
        <s v="Kouwenhoven" u="1"/>
        <s v="Celotto" u="1"/>
        <s v="Heath" u="1"/>
        <s v="Esterhuizen" u="1"/>
        <s v="Truter" u="1"/>
        <s v="v/d Merwe" u="1"/>
        <s v="Swartz" u="1"/>
        <s v="Snyders" u="1"/>
        <s v="Wolfaardt" u="1"/>
        <s v="Smith" u="1"/>
        <s v="Drake" u="1"/>
        <s v="Weitz" u="1"/>
        <s v="Ferreira" u="1"/>
        <s v="van Bosch" u="1"/>
        <s v="Schreuder" u="1"/>
        <s v="Zapke" u="1"/>
        <s v="Swanepoel" u="1"/>
        <s v="Bruwer" u="1"/>
        <s v="Kirchner-Frankle" u="1"/>
        <s v="Delport" u="1"/>
        <s v="Van Zyl" u="1"/>
        <s v="Slabbert" u="1"/>
        <s v="Bezuidenhout" u="1"/>
        <s v="Honiball" u="1"/>
        <s v="Mostert" u="1"/>
        <s v="Aggenbag" u="1"/>
        <s v="Diedericks" u="1"/>
        <s v="van Aarde" u="1"/>
        <s v="Durant" u="1"/>
        <s v="Theron" u="1"/>
        <s v="Van Rhyn" u="1"/>
        <s v="Laws" u="1"/>
        <s v="Enslin" u="1"/>
        <s v="Olivier" u="1"/>
        <s v="Horn" u="1"/>
        <s v="Mynhardt" u="1"/>
        <s v="Pretorius" u="1"/>
        <s v="Duvenhage" u="1"/>
        <s v="De Jager" u="1"/>
        <s v="Pretoruis" u="1"/>
        <s v="Fenaux" u="1"/>
        <s v="Smal" u="1"/>
        <s v="Kohler" u="1"/>
        <s v="van Heerden" u="1"/>
        <s v="Cowley" u="1"/>
        <s v="Shepperson" u="1"/>
        <s v="Human" u="1"/>
        <s v="DeHaast" u="1"/>
        <s v="Klazinga" u="1"/>
        <s v="Krauer" u="1"/>
        <s v="Connoway" u="1"/>
        <s v="Maree" u="1"/>
        <s v="Andersen" u="1"/>
        <s v="Hough" u="1"/>
        <s v="Nelson" u="1"/>
        <s v="Bergh" u="1"/>
        <s v="Scholtz" u="1"/>
        <s v="Kotze" u="1"/>
        <s v="De Vries" u="1"/>
        <s v="Venter" u="1"/>
        <s v="Grobler" u="1"/>
        <s v="Devout" u="1"/>
        <s v="Labuschagne" u="1"/>
        <s v="Jansen van Vuuren" u="1"/>
        <s v="Welzig" u="1"/>
        <s v="Hugo" u="1"/>
        <s v="Terblanche" u="1"/>
        <s v="Steenkamp" u="1"/>
        <s v="Britz" u="1"/>
        <s v="Dry" u="1"/>
        <s v="van Vuuren" u="1"/>
        <s v="Visage" u="1"/>
        <s v="Bouer" u="1"/>
        <s v="Senekal" u="1"/>
        <s v="Blaauw" u="1"/>
        <s v="Heimstadt" u="1"/>
        <s v="Lotter" u="1"/>
        <s v="Campbell" u="1"/>
        <s v="Schmalzriedt" u="1"/>
        <s v="Piek" u="1"/>
        <s v="Kuhn" u="1"/>
        <s v="Herrman" u="1"/>
        <s v="Honiball " u="1"/>
        <s v="De Witt" u="1"/>
        <s v="van den Heuvel" u="1"/>
        <s v="Metzger" u="1"/>
        <s v="Knobloch" u="1"/>
        <s v="Feyerabend" u="1"/>
        <s v="Kinnear" u="1"/>
      </sharedItems>
    </cacheField>
    <cacheField name="Status" numFmtId="0">
      <sharedItems count="13">
        <s v="Men Master"/>
        <s v="Men Veteran"/>
        <s v="Men Grand Masters"/>
        <s v="Men Senior"/>
        <s v="Men U/21"/>
        <s v="Men  Master"/>
        <s v="Ladies Senior"/>
        <s v="Ladies Veteran"/>
        <s v=""/>
        <s v="Ladies Grand Masters" u="1"/>
        <s v="Men U/16" u="1"/>
        <s v="Men  Masters" u="1"/>
        <s v="Ladies Master" u="1"/>
      </sharedItems>
    </cacheField>
    <cacheField name="Team" numFmtId="0">
      <sharedItems count="32">
        <s v="Nam Masters"/>
        <s v="Nam Seniors"/>
        <s v="SA Grand Masters"/>
        <s v="SA Seniors"/>
        <s v="Nam Men U/21"/>
        <s v="SA Masters"/>
        <s v="SA Men U/21"/>
        <s v="SA Ladies"/>
        <s v="Nam Ladies"/>
        <s v="Nam Grand Masters"/>
        <s v=""/>
        <s v="xSeagulls WVB" u="1"/>
        <s v="Orca Angling Club" u="1"/>
        <s v="Benguella" u="1"/>
        <s v="Seagulls WVB" u="1"/>
        <s v="Otjiwarongo" u="1"/>
        <s v="Welwitschia" u="1"/>
        <s v="xOkahandja" u="1"/>
        <s v="Penguin" u="1"/>
        <s v="XBenguella" u="1"/>
        <s v="Henties Bay" u="1"/>
        <s v="Skeleton Coast" u="1"/>
        <s v="xPenguin" u="1"/>
        <s v="Okahandja" u="1"/>
        <s v="Namib Park" u="1"/>
        <s v="Mako" u="1"/>
        <s v="Walvis Bay" u="1"/>
        <s v="Steenbras" u="1"/>
        <s v="Atlantic Angling Club" u="1"/>
        <s v="Seagulls Whk" u="1"/>
        <s v="xSeagulls Whk" u="1"/>
        <s v="xNamib Park" u="1"/>
      </sharedItems>
    </cacheField>
    <cacheField name="Edibles" numFmtId="0">
      <sharedItems containsBlank="1"/>
    </cacheField>
    <cacheField name="Inedibles" numFmtId="0">
      <sharedItems containsBlank="1"/>
    </cacheField>
    <cacheField name="length" numFmtId="0">
      <sharedItems containsString="0" containsBlank="1" containsNumber="1" containsInteger="1" minValue="40" maxValue="199"/>
    </cacheField>
    <cacheField name="kg" numFmtId="165">
      <sharedItems containsMixedTypes="1" containsNumber="1" minValue="0" maxValue="105.7"/>
    </cacheField>
    <cacheField name="Points" numFmtId="165">
      <sharedItems containsMixedTypes="1" containsNumber="1" minValue="0" maxValue="105.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15">
  <r>
    <x v="0"/>
    <d v="2021-12-07T00:00:00"/>
    <s v="Mile 8"/>
    <x v="0"/>
    <x v="0"/>
    <x v="0"/>
    <x v="0"/>
    <x v="0"/>
    <x v="0"/>
    <x v="0"/>
    <n v="89"/>
    <n v="13"/>
    <n v="13"/>
  </r>
  <r>
    <x v="0"/>
    <d v="2021-12-07T00:00:00"/>
    <s v="Mile 8"/>
    <x v="0"/>
    <x v="0"/>
    <x v="0"/>
    <x v="0"/>
    <x v="0"/>
    <x v="0"/>
    <x v="1"/>
    <n v="152"/>
    <n v="18.2"/>
    <n v="18.2"/>
  </r>
  <r>
    <x v="0"/>
    <d v="2021-12-07T00:00:00"/>
    <s v="Mile 8"/>
    <x v="0"/>
    <x v="0"/>
    <x v="0"/>
    <x v="0"/>
    <x v="0"/>
    <x v="0"/>
    <x v="1"/>
    <n v="160"/>
    <n v="21.7"/>
    <n v="21.7"/>
  </r>
  <r>
    <x v="0"/>
    <d v="2021-12-07T00:00:00"/>
    <s v="Mile 8"/>
    <x v="0"/>
    <x v="0"/>
    <x v="0"/>
    <x v="0"/>
    <x v="0"/>
    <x v="0"/>
    <x v="1"/>
    <n v="156"/>
    <n v="19.899999999999999"/>
    <n v="19.899999999999999"/>
  </r>
  <r>
    <x v="0"/>
    <d v="2021-12-07T00:00:00"/>
    <s v="Mile 8"/>
    <x v="0"/>
    <x v="0"/>
    <x v="0"/>
    <x v="0"/>
    <x v="0"/>
    <x v="0"/>
    <x v="1"/>
    <n v="153"/>
    <n v="18.600000000000001"/>
    <n v="18.600000000000001"/>
  </r>
  <r>
    <x v="0"/>
    <d v="2021-12-07T00:00:00"/>
    <s v="Mile 8"/>
    <x v="1"/>
    <x v="1"/>
    <x v="1"/>
    <x v="0"/>
    <x v="0"/>
    <x v="0"/>
    <x v="2"/>
    <n v="79"/>
    <n v="1.8"/>
    <n v="1.8"/>
  </r>
  <r>
    <x v="0"/>
    <d v="2021-12-07T00:00:00"/>
    <s v="Mile 8"/>
    <x v="1"/>
    <x v="1"/>
    <x v="1"/>
    <x v="0"/>
    <x v="0"/>
    <x v="0"/>
    <x v="1"/>
    <n v="158"/>
    <n v="20.8"/>
    <n v="20.8"/>
  </r>
  <r>
    <x v="0"/>
    <d v="2021-12-07T00:00:00"/>
    <s v="Mile 8"/>
    <x v="1"/>
    <x v="1"/>
    <x v="1"/>
    <x v="0"/>
    <x v="0"/>
    <x v="0"/>
    <x v="2"/>
    <n v="94"/>
    <n v="3.1"/>
    <n v="3.1"/>
  </r>
  <r>
    <x v="0"/>
    <d v="2021-12-07T00:00:00"/>
    <s v="Mile 8"/>
    <x v="1"/>
    <x v="1"/>
    <x v="1"/>
    <x v="0"/>
    <x v="0"/>
    <x v="0"/>
    <x v="0"/>
    <n v="82"/>
    <n v="10.1"/>
    <n v="10.1"/>
  </r>
  <r>
    <x v="0"/>
    <d v="2021-12-07T00:00:00"/>
    <s v="Mile 8"/>
    <x v="1"/>
    <x v="1"/>
    <x v="1"/>
    <x v="0"/>
    <x v="0"/>
    <x v="0"/>
    <x v="1"/>
    <n v="170"/>
    <n v="26.7"/>
    <n v="26.7"/>
  </r>
  <r>
    <x v="0"/>
    <d v="2021-12-07T00:00:00"/>
    <s v="Mile 8"/>
    <x v="2"/>
    <x v="2"/>
    <x v="2"/>
    <x v="0"/>
    <x v="0"/>
    <x v="0"/>
    <x v="1"/>
    <n v="118"/>
    <n v="7.6"/>
    <n v="7.6"/>
  </r>
  <r>
    <x v="0"/>
    <d v="2021-12-07T00:00:00"/>
    <s v="Mile 8"/>
    <x v="2"/>
    <x v="2"/>
    <x v="2"/>
    <x v="0"/>
    <x v="0"/>
    <x v="0"/>
    <x v="2"/>
    <n v="83"/>
    <n v="2.1"/>
    <n v="2.1"/>
  </r>
  <r>
    <x v="0"/>
    <d v="2021-12-07T00:00:00"/>
    <s v="Mile 8"/>
    <x v="2"/>
    <x v="2"/>
    <x v="2"/>
    <x v="0"/>
    <x v="0"/>
    <x v="0"/>
    <x v="1"/>
    <n v="158"/>
    <n v="20.8"/>
    <n v="20.8"/>
  </r>
  <r>
    <x v="0"/>
    <d v="2021-12-07T00:00:00"/>
    <s v="Mile 8"/>
    <x v="2"/>
    <x v="2"/>
    <x v="2"/>
    <x v="0"/>
    <x v="0"/>
    <x v="0"/>
    <x v="1"/>
    <n v="151"/>
    <n v="17.8"/>
    <n v="17.8"/>
  </r>
  <r>
    <x v="0"/>
    <d v="2021-12-07T00:00:00"/>
    <s v="Mile 8"/>
    <x v="2"/>
    <x v="2"/>
    <x v="2"/>
    <x v="0"/>
    <x v="0"/>
    <x v="0"/>
    <x v="1"/>
    <n v="158"/>
    <n v="20.8"/>
    <n v="20.8"/>
  </r>
  <r>
    <x v="0"/>
    <d v="2021-12-07T00:00:00"/>
    <s v="Mile 8"/>
    <x v="2"/>
    <x v="2"/>
    <x v="2"/>
    <x v="0"/>
    <x v="0"/>
    <x v="0"/>
    <x v="1"/>
    <n v="142"/>
    <n v="14.4"/>
    <n v="14.4"/>
  </r>
  <r>
    <x v="0"/>
    <d v="2021-12-07T00:00:00"/>
    <s v="Mile 8"/>
    <x v="2"/>
    <x v="2"/>
    <x v="2"/>
    <x v="0"/>
    <x v="0"/>
    <x v="0"/>
    <x v="3"/>
    <n v="148"/>
    <n v="14.6"/>
    <n v="14.6"/>
  </r>
  <r>
    <x v="0"/>
    <d v="2021-12-07T00:00:00"/>
    <s v="Mile 8"/>
    <x v="3"/>
    <x v="3"/>
    <x v="3"/>
    <x v="0"/>
    <x v="0"/>
    <x v="0"/>
    <x v="1"/>
    <n v="161"/>
    <n v="22.2"/>
    <n v="22.2"/>
  </r>
  <r>
    <x v="0"/>
    <d v="2021-12-07T00:00:00"/>
    <s v="Mile 8"/>
    <x v="3"/>
    <x v="3"/>
    <x v="3"/>
    <x v="0"/>
    <x v="0"/>
    <x v="0"/>
    <x v="1"/>
    <n v="157"/>
    <n v="20.399999999999999"/>
    <n v="20.399999999999999"/>
  </r>
  <r>
    <x v="0"/>
    <d v="2021-12-07T00:00:00"/>
    <s v="Mile 8"/>
    <x v="3"/>
    <x v="3"/>
    <x v="3"/>
    <x v="0"/>
    <x v="0"/>
    <x v="0"/>
    <x v="1"/>
    <n v="118"/>
    <n v="7.6"/>
    <n v="7.6"/>
  </r>
  <r>
    <x v="0"/>
    <d v="2021-12-07T00:00:00"/>
    <s v="Mile 8"/>
    <x v="3"/>
    <x v="3"/>
    <x v="3"/>
    <x v="0"/>
    <x v="0"/>
    <x v="0"/>
    <x v="1"/>
    <n v="156"/>
    <n v="19.899999999999999"/>
    <n v="19.899999999999999"/>
  </r>
  <r>
    <x v="0"/>
    <d v="2021-12-07T00:00:00"/>
    <s v="Mile 8"/>
    <x v="3"/>
    <x v="3"/>
    <x v="3"/>
    <x v="0"/>
    <x v="0"/>
    <x v="0"/>
    <x v="1"/>
    <n v="161"/>
    <n v="22.2"/>
    <n v="22.2"/>
  </r>
  <r>
    <x v="0"/>
    <d v="2021-12-07T00:00:00"/>
    <s v="Mile 8"/>
    <x v="3"/>
    <x v="3"/>
    <x v="3"/>
    <x v="0"/>
    <x v="0"/>
    <x v="0"/>
    <x v="1"/>
    <n v="147"/>
    <n v="16.2"/>
    <n v="16.2"/>
  </r>
  <r>
    <x v="0"/>
    <d v="2021-12-07T00:00:00"/>
    <s v="Mile 8"/>
    <x v="3"/>
    <x v="3"/>
    <x v="3"/>
    <x v="0"/>
    <x v="0"/>
    <x v="0"/>
    <x v="1"/>
    <n v="155"/>
    <n v="19.5"/>
    <n v="19.5"/>
  </r>
  <r>
    <x v="0"/>
    <d v="2021-12-07T00:00:00"/>
    <s v="Mile 8"/>
    <x v="4"/>
    <x v="4"/>
    <x v="4"/>
    <x v="0"/>
    <x v="0"/>
    <x v="0"/>
    <x v="3"/>
    <n v="135"/>
    <n v="10.6"/>
    <n v="10.6"/>
  </r>
  <r>
    <x v="0"/>
    <d v="2021-12-07T00:00:00"/>
    <s v="Mile 8"/>
    <x v="4"/>
    <x v="4"/>
    <x v="4"/>
    <x v="0"/>
    <x v="0"/>
    <x v="0"/>
    <x v="1"/>
    <n v="148"/>
    <n v="16.600000000000001"/>
    <n v="16.600000000000001"/>
  </r>
  <r>
    <x v="0"/>
    <d v="2021-12-07T00:00:00"/>
    <s v="Mile 8"/>
    <x v="4"/>
    <x v="4"/>
    <x v="4"/>
    <x v="0"/>
    <x v="0"/>
    <x v="0"/>
    <x v="1"/>
    <n v="145"/>
    <n v="15.5"/>
    <n v="15.5"/>
  </r>
  <r>
    <x v="0"/>
    <d v="2021-12-07T00:00:00"/>
    <s v="Mile 8"/>
    <x v="4"/>
    <x v="4"/>
    <x v="4"/>
    <x v="0"/>
    <x v="0"/>
    <x v="0"/>
    <x v="3"/>
    <n v="138"/>
    <n v="11.4"/>
    <n v="11.4"/>
  </r>
  <r>
    <x v="0"/>
    <d v="2021-12-07T00:00:00"/>
    <s v="Mile 8"/>
    <x v="4"/>
    <x v="4"/>
    <x v="4"/>
    <x v="0"/>
    <x v="0"/>
    <x v="0"/>
    <x v="1"/>
    <n v="118"/>
    <n v="7.6"/>
    <n v="7.6"/>
  </r>
  <r>
    <x v="0"/>
    <d v="2021-12-07T00:00:00"/>
    <s v="Mile 8"/>
    <x v="4"/>
    <x v="4"/>
    <x v="4"/>
    <x v="0"/>
    <x v="0"/>
    <x v="0"/>
    <x v="2"/>
    <n v="86"/>
    <n v="2.2999999999999998"/>
    <n v="2.2999999999999998"/>
  </r>
  <r>
    <x v="0"/>
    <d v="2021-12-07T00:00:00"/>
    <s v="Mile 8"/>
    <x v="4"/>
    <x v="4"/>
    <x v="4"/>
    <x v="0"/>
    <x v="0"/>
    <x v="0"/>
    <x v="1"/>
    <n v="149"/>
    <n v="17"/>
    <n v="17"/>
  </r>
  <r>
    <x v="0"/>
    <d v="2021-12-07T00:00:00"/>
    <s v="Mile 8"/>
    <x v="4"/>
    <x v="4"/>
    <x v="4"/>
    <x v="0"/>
    <x v="0"/>
    <x v="0"/>
    <x v="1"/>
    <n v="100"/>
    <n v="4.3"/>
    <n v="4.3"/>
  </r>
  <r>
    <x v="0"/>
    <d v="2021-12-07T00:00:00"/>
    <s v="Mile 8"/>
    <x v="4"/>
    <x v="4"/>
    <x v="4"/>
    <x v="0"/>
    <x v="0"/>
    <x v="0"/>
    <x v="3"/>
    <n v="141"/>
    <n v="12.3"/>
    <n v="12.3"/>
  </r>
  <r>
    <x v="0"/>
    <d v="2021-12-07T00:00:00"/>
    <s v="Mile 8"/>
    <x v="5"/>
    <x v="5"/>
    <x v="5"/>
    <x v="0"/>
    <x v="0"/>
    <x v="0"/>
    <x v="1"/>
    <n v="121"/>
    <n v="8.3000000000000007"/>
    <n v="8.3000000000000007"/>
  </r>
  <r>
    <x v="0"/>
    <d v="2021-12-07T00:00:00"/>
    <s v="Mile 8"/>
    <x v="5"/>
    <x v="5"/>
    <x v="5"/>
    <x v="0"/>
    <x v="0"/>
    <x v="0"/>
    <x v="1"/>
    <n v="154"/>
    <n v="19.100000000000001"/>
    <n v="19.100000000000001"/>
  </r>
  <r>
    <x v="0"/>
    <d v="2021-12-07T00:00:00"/>
    <s v="Mile 8"/>
    <x v="5"/>
    <x v="5"/>
    <x v="5"/>
    <x v="0"/>
    <x v="0"/>
    <x v="0"/>
    <x v="1"/>
    <n v="159"/>
    <n v="21.3"/>
    <n v="21.3"/>
  </r>
  <r>
    <x v="0"/>
    <d v="2021-12-07T00:00:00"/>
    <s v="Mile 8"/>
    <x v="5"/>
    <x v="5"/>
    <x v="5"/>
    <x v="0"/>
    <x v="0"/>
    <x v="0"/>
    <x v="1"/>
    <n v="145"/>
    <n v="15.5"/>
    <n v="15.5"/>
  </r>
  <r>
    <x v="0"/>
    <d v="2021-12-07T00:00:00"/>
    <s v="Mile 8"/>
    <x v="5"/>
    <x v="5"/>
    <x v="5"/>
    <x v="0"/>
    <x v="0"/>
    <x v="0"/>
    <x v="0"/>
    <n v="65"/>
    <n v="5"/>
    <n v="5"/>
  </r>
  <r>
    <x v="0"/>
    <d v="2021-12-07T00:00:00"/>
    <s v="Mile 8"/>
    <x v="5"/>
    <x v="5"/>
    <x v="5"/>
    <x v="0"/>
    <x v="0"/>
    <x v="0"/>
    <x v="1"/>
    <n v="140"/>
    <n v="13.7"/>
    <n v="13.7"/>
  </r>
  <r>
    <x v="0"/>
    <d v="2021-12-07T00:00:00"/>
    <s v="Mile 8"/>
    <x v="5"/>
    <x v="5"/>
    <x v="5"/>
    <x v="0"/>
    <x v="0"/>
    <x v="0"/>
    <x v="2"/>
    <n v="81"/>
    <n v="1.9"/>
    <n v="1.9"/>
  </r>
  <r>
    <x v="0"/>
    <d v="2021-12-07T00:00:00"/>
    <s v="Mile 8"/>
    <x v="5"/>
    <x v="5"/>
    <x v="5"/>
    <x v="0"/>
    <x v="0"/>
    <x v="0"/>
    <x v="1"/>
    <n v="160"/>
    <n v="21.7"/>
    <n v="21.7"/>
  </r>
  <r>
    <x v="0"/>
    <d v="2021-12-07T00:00:00"/>
    <s v="Mile 8"/>
    <x v="5"/>
    <x v="5"/>
    <x v="5"/>
    <x v="0"/>
    <x v="0"/>
    <x v="0"/>
    <x v="1"/>
    <n v="167"/>
    <n v="25.2"/>
    <n v="25.2"/>
  </r>
  <r>
    <x v="0"/>
    <d v="2021-12-07T00:00:00"/>
    <s v="Mile 8"/>
    <x v="6"/>
    <x v="6"/>
    <x v="6"/>
    <x v="0"/>
    <x v="0"/>
    <x v="0"/>
    <x v="1"/>
    <n v="115"/>
    <n v="7"/>
    <n v="7"/>
  </r>
  <r>
    <x v="0"/>
    <d v="2021-12-07T00:00:00"/>
    <s v="Mile 8"/>
    <x v="6"/>
    <x v="6"/>
    <x v="6"/>
    <x v="0"/>
    <x v="0"/>
    <x v="0"/>
    <x v="1"/>
    <n v="152"/>
    <n v="18.2"/>
    <n v="18.2"/>
  </r>
  <r>
    <x v="0"/>
    <d v="2021-12-07T00:00:00"/>
    <s v="Mile 8"/>
    <x v="6"/>
    <x v="6"/>
    <x v="6"/>
    <x v="0"/>
    <x v="0"/>
    <x v="0"/>
    <x v="1"/>
    <n v="158"/>
    <n v="20.8"/>
    <n v="20.8"/>
  </r>
  <r>
    <x v="0"/>
    <d v="2021-12-07T00:00:00"/>
    <s v="Mile 8"/>
    <x v="6"/>
    <x v="6"/>
    <x v="6"/>
    <x v="0"/>
    <x v="0"/>
    <x v="0"/>
    <x v="1"/>
    <n v="155"/>
    <n v="19.5"/>
    <n v="19.5"/>
  </r>
  <r>
    <x v="0"/>
    <d v="2021-12-07T00:00:00"/>
    <s v="Mile 8"/>
    <x v="6"/>
    <x v="6"/>
    <x v="6"/>
    <x v="0"/>
    <x v="0"/>
    <x v="0"/>
    <x v="3"/>
    <n v="123"/>
    <n v="7.6"/>
    <n v="7.6"/>
  </r>
  <r>
    <x v="0"/>
    <d v="2021-12-07T00:00:00"/>
    <s v="Mile 8"/>
    <x v="6"/>
    <x v="6"/>
    <x v="6"/>
    <x v="0"/>
    <x v="0"/>
    <x v="0"/>
    <x v="1"/>
    <n v="149"/>
    <n v="17"/>
    <n v="17"/>
  </r>
  <r>
    <x v="0"/>
    <d v="2021-12-07T00:00:00"/>
    <s v="Mile 8"/>
    <x v="6"/>
    <x v="6"/>
    <x v="6"/>
    <x v="0"/>
    <x v="0"/>
    <x v="0"/>
    <x v="1"/>
    <n v="156"/>
    <n v="19.899999999999999"/>
    <n v="19.899999999999999"/>
  </r>
  <r>
    <x v="0"/>
    <d v="2021-12-07T00:00:00"/>
    <s v="Mile 8"/>
    <x v="6"/>
    <x v="6"/>
    <x v="6"/>
    <x v="0"/>
    <x v="0"/>
    <x v="0"/>
    <x v="1"/>
    <n v="161"/>
    <n v="22.2"/>
    <n v="22.2"/>
  </r>
  <r>
    <x v="0"/>
    <d v="2021-12-07T00:00:00"/>
    <s v="Mile 8"/>
    <x v="6"/>
    <x v="6"/>
    <x v="6"/>
    <x v="0"/>
    <x v="0"/>
    <x v="0"/>
    <x v="1"/>
    <n v="152"/>
    <n v="18.2"/>
    <n v="18.2"/>
  </r>
  <r>
    <x v="0"/>
    <d v="2021-12-07T00:00:00"/>
    <s v="Mile 8"/>
    <x v="7"/>
    <x v="7"/>
    <x v="7"/>
    <x v="1"/>
    <x v="1"/>
    <x v="0"/>
    <x v="1"/>
    <n v="150"/>
    <n v="17.399999999999999"/>
    <n v="17.399999999999999"/>
  </r>
  <r>
    <x v="0"/>
    <d v="2021-12-07T00:00:00"/>
    <s v="Mile 8"/>
    <x v="7"/>
    <x v="7"/>
    <x v="7"/>
    <x v="1"/>
    <x v="1"/>
    <x v="0"/>
    <x v="1"/>
    <n v="143"/>
    <n v="14.8"/>
    <n v="14.8"/>
  </r>
  <r>
    <x v="0"/>
    <d v="2021-12-07T00:00:00"/>
    <s v="Mile 8"/>
    <x v="7"/>
    <x v="7"/>
    <x v="7"/>
    <x v="1"/>
    <x v="1"/>
    <x v="0"/>
    <x v="1"/>
    <n v="166"/>
    <n v="24.6"/>
    <n v="24.6"/>
  </r>
  <r>
    <x v="0"/>
    <d v="2021-12-07T00:00:00"/>
    <s v="Mile 8"/>
    <x v="7"/>
    <x v="7"/>
    <x v="7"/>
    <x v="1"/>
    <x v="1"/>
    <x v="0"/>
    <x v="1"/>
    <n v="151"/>
    <n v="17.8"/>
    <n v="17.8"/>
  </r>
  <r>
    <x v="0"/>
    <d v="2021-12-07T00:00:00"/>
    <s v="Mile 8"/>
    <x v="7"/>
    <x v="7"/>
    <x v="7"/>
    <x v="1"/>
    <x v="1"/>
    <x v="0"/>
    <x v="1"/>
    <n v="163"/>
    <n v="23.1"/>
    <n v="23.1"/>
  </r>
  <r>
    <x v="0"/>
    <d v="2021-12-07T00:00:00"/>
    <s v="Mile 8"/>
    <x v="8"/>
    <x v="8"/>
    <x v="8"/>
    <x v="1"/>
    <x v="1"/>
    <x v="0"/>
    <x v="1"/>
    <n v="92"/>
    <n v="3.3"/>
    <n v="3.3"/>
  </r>
  <r>
    <x v="0"/>
    <d v="2021-12-07T00:00:00"/>
    <s v="Mile 8"/>
    <x v="8"/>
    <x v="8"/>
    <x v="8"/>
    <x v="1"/>
    <x v="1"/>
    <x v="0"/>
    <x v="1"/>
    <n v="110"/>
    <n v="6"/>
    <n v="6"/>
  </r>
  <r>
    <x v="0"/>
    <d v="2021-12-07T00:00:00"/>
    <s v="Mile 8"/>
    <x v="8"/>
    <x v="8"/>
    <x v="8"/>
    <x v="1"/>
    <x v="1"/>
    <x v="0"/>
    <x v="1"/>
    <n v="159"/>
    <n v="21.3"/>
    <n v="21.3"/>
  </r>
  <r>
    <x v="0"/>
    <d v="2021-12-07T00:00:00"/>
    <s v="Mile 8"/>
    <x v="8"/>
    <x v="8"/>
    <x v="8"/>
    <x v="1"/>
    <x v="1"/>
    <x v="0"/>
    <x v="1"/>
    <n v="166"/>
    <n v="24.6"/>
    <n v="24.6"/>
  </r>
  <r>
    <x v="0"/>
    <d v="2021-12-07T00:00:00"/>
    <s v="Mile 8"/>
    <x v="8"/>
    <x v="8"/>
    <x v="8"/>
    <x v="1"/>
    <x v="1"/>
    <x v="0"/>
    <x v="1"/>
    <n v="165"/>
    <n v="24.1"/>
    <n v="24.1"/>
  </r>
  <r>
    <x v="0"/>
    <d v="2021-12-07T00:00:00"/>
    <s v="Mile 8"/>
    <x v="8"/>
    <x v="8"/>
    <x v="8"/>
    <x v="1"/>
    <x v="1"/>
    <x v="0"/>
    <x v="2"/>
    <n v="88"/>
    <n v="2.5"/>
    <n v="2.5"/>
  </r>
  <r>
    <x v="0"/>
    <d v="2021-12-07T00:00:00"/>
    <s v="Mile 8"/>
    <x v="9"/>
    <x v="9"/>
    <x v="9"/>
    <x v="0"/>
    <x v="1"/>
    <x v="0"/>
    <x v="1"/>
    <n v="122"/>
    <n v="8.6"/>
    <n v="8.6"/>
  </r>
  <r>
    <x v="0"/>
    <d v="2021-12-07T00:00:00"/>
    <s v="Mile 8"/>
    <x v="9"/>
    <x v="9"/>
    <x v="9"/>
    <x v="0"/>
    <x v="1"/>
    <x v="0"/>
    <x v="4"/>
    <n v="155"/>
    <n v="50.6"/>
    <n v="50.6"/>
  </r>
  <r>
    <x v="0"/>
    <d v="2021-12-07T00:00:00"/>
    <s v="Mile 8"/>
    <x v="9"/>
    <x v="9"/>
    <x v="9"/>
    <x v="0"/>
    <x v="1"/>
    <x v="0"/>
    <x v="4"/>
    <n v="151"/>
    <n v="46.6"/>
    <n v="46.6"/>
  </r>
  <r>
    <x v="0"/>
    <d v="2021-12-07T00:00:00"/>
    <s v="Mile 8"/>
    <x v="9"/>
    <x v="9"/>
    <x v="9"/>
    <x v="0"/>
    <x v="1"/>
    <x v="0"/>
    <x v="1"/>
    <n v="165"/>
    <n v="24.1"/>
    <n v="24.1"/>
  </r>
  <r>
    <x v="0"/>
    <d v="2021-12-07T00:00:00"/>
    <s v="Mile 8"/>
    <x v="9"/>
    <x v="9"/>
    <x v="9"/>
    <x v="0"/>
    <x v="1"/>
    <x v="0"/>
    <x v="1"/>
    <n v="150"/>
    <n v="17.399999999999999"/>
    <n v="17.399999999999999"/>
  </r>
  <r>
    <x v="0"/>
    <d v="2021-12-07T00:00:00"/>
    <s v="Mile 8"/>
    <x v="9"/>
    <x v="9"/>
    <x v="9"/>
    <x v="0"/>
    <x v="1"/>
    <x v="0"/>
    <x v="1"/>
    <n v="160"/>
    <n v="21.7"/>
    <n v="21.7"/>
  </r>
  <r>
    <x v="0"/>
    <d v="2021-12-07T00:00:00"/>
    <s v="Mile 8"/>
    <x v="9"/>
    <x v="9"/>
    <x v="9"/>
    <x v="0"/>
    <x v="1"/>
    <x v="0"/>
    <x v="1"/>
    <n v="158"/>
    <n v="20.8"/>
    <n v="20.8"/>
  </r>
  <r>
    <x v="0"/>
    <d v="2021-12-07T00:00:00"/>
    <s v="Mile 8"/>
    <x v="10"/>
    <x v="10"/>
    <x v="10"/>
    <x v="1"/>
    <x v="1"/>
    <x v="0"/>
    <x v="3"/>
    <n v="158"/>
    <n v="18.3"/>
    <n v="18.3"/>
  </r>
  <r>
    <x v="0"/>
    <d v="2021-12-07T00:00:00"/>
    <s v="Mile 8"/>
    <x v="10"/>
    <x v="10"/>
    <x v="10"/>
    <x v="1"/>
    <x v="1"/>
    <x v="0"/>
    <x v="1"/>
    <n v="163"/>
    <n v="23.1"/>
    <n v="23.1"/>
  </r>
  <r>
    <x v="0"/>
    <d v="2021-12-07T00:00:00"/>
    <s v="Mile 8"/>
    <x v="10"/>
    <x v="10"/>
    <x v="10"/>
    <x v="1"/>
    <x v="1"/>
    <x v="0"/>
    <x v="1"/>
    <n v="126"/>
    <n v="9.6"/>
    <n v="9.6"/>
  </r>
  <r>
    <x v="0"/>
    <d v="2021-12-07T00:00:00"/>
    <s v="Mile 8"/>
    <x v="10"/>
    <x v="10"/>
    <x v="10"/>
    <x v="1"/>
    <x v="1"/>
    <x v="0"/>
    <x v="3"/>
    <n v="142"/>
    <n v="12.6"/>
    <n v="12.6"/>
  </r>
  <r>
    <x v="0"/>
    <d v="2021-12-07T00:00:00"/>
    <s v="Mile 8"/>
    <x v="10"/>
    <x v="10"/>
    <x v="10"/>
    <x v="1"/>
    <x v="1"/>
    <x v="0"/>
    <x v="1"/>
    <n v="160"/>
    <n v="21.7"/>
    <n v="21.7"/>
  </r>
  <r>
    <x v="0"/>
    <d v="2021-12-07T00:00:00"/>
    <s v="Mile 8"/>
    <x v="10"/>
    <x v="10"/>
    <x v="10"/>
    <x v="1"/>
    <x v="1"/>
    <x v="0"/>
    <x v="3"/>
    <n v="120"/>
    <n v="7"/>
    <n v="7"/>
  </r>
  <r>
    <x v="0"/>
    <d v="2021-12-07T00:00:00"/>
    <s v="Mile 8"/>
    <x v="10"/>
    <x v="10"/>
    <x v="10"/>
    <x v="1"/>
    <x v="1"/>
    <x v="0"/>
    <x v="3"/>
    <n v="142"/>
    <n v="12.6"/>
    <n v="12.6"/>
  </r>
  <r>
    <x v="0"/>
    <d v="2021-12-07T00:00:00"/>
    <s v="Mile 8"/>
    <x v="11"/>
    <x v="9"/>
    <x v="11"/>
    <x v="1"/>
    <x v="1"/>
    <x v="0"/>
    <x v="1"/>
    <n v="152"/>
    <n v="18.2"/>
    <n v="18.2"/>
  </r>
  <r>
    <x v="0"/>
    <d v="2021-12-07T00:00:00"/>
    <s v="Mile 8"/>
    <x v="11"/>
    <x v="9"/>
    <x v="11"/>
    <x v="1"/>
    <x v="1"/>
    <x v="0"/>
    <x v="3"/>
    <n v="124"/>
    <n v="7.9"/>
    <n v="7.9"/>
  </r>
  <r>
    <x v="0"/>
    <d v="2021-12-07T00:00:00"/>
    <s v="Mile 8"/>
    <x v="11"/>
    <x v="9"/>
    <x v="11"/>
    <x v="1"/>
    <x v="1"/>
    <x v="0"/>
    <x v="1"/>
    <n v="111"/>
    <n v="6.2"/>
    <n v="6.2"/>
  </r>
  <r>
    <x v="0"/>
    <d v="2021-12-07T00:00:00"/>
    <s v="Mile 8"/>
    <x v="11"/>
    <x v="9"/>
    <x v="11"/>
    <x v="1"/>
    <x v="1"/>
    <x v="0"/>
    <x v="1"/>
    <n v="147"/>
    <n v="16.2"/>
    <n v="16.2"/>
  </r>
  <r>
    <x v="0"/>
    <d v="2021-12-07T00:00:00"/>
    <s v="Mile 8"/>
    <x v="11"/>
    <x v="9"/>
    <x v="11"/>
    <x v="1"/>
    <x v="1"/>
    <x v="0"/>
    <x v="3"/>
    <n v="132"/>
    <n v="9.8000000000000007"/>
    <n v="9.8000000000000007"/>
  </r>
  <r>
    <x v="0"/>
    <d v="2021-12-07T00:00:00"/>
    <s v="Mile 8"/>
    <x v="11"/>
    <x v="9"/>
    <x v="11"/>
    <x v="1"/>
    <x v="1"/>
    <x v="0"/>
    <x v="1"/>
    <n v="165"/>
    <n v="24.1"/>
    <n v="24.1"/>
  </r>
  <r>
    <x v="0"/>
    <d v="2021-12-07T00:00:00"/>
    <s v="Mile 8"/>
    <x v="11"/>
    <x v="9"/>
    <x v="11"/>
    <x v="1"/>
    <x v="1"/>
    <x v="0"/>
    <x v="1"/>
    <n v="139"/>
    <n v="13.4"/>
    <n v="13.4"/>
  </r>
  <r>
    <x v="0"/>
    <d v="2021-12-07T00:00:00"/>
    <s v="Mile 8"/>
    <x v="11"/>
    <x v="9"/>
    <x v="11"/>
    <x v="1"/>
    <x v="1"/>
    <x v="0"/>
    <x v="2"/>
    <n v="84"/>
    <n v="2.2000000000000002"/>
    <n v="2.2000000000000002"/>
  </r>
  <r>
    <x v="0"/>
    <d v="2021-12-07T00:00:00"/>
    <s v="Mile 8"/>
    <x v="11"/>
    <x v="9"/>
    <x v="11"/>
    <x v="1"/>
    <x v="1"/>
    <x v="0"/>
    <x v="3"/>
    <n v="116"/>
    <n v="6.2"/>
    <n v="6.2"/>
  </r>
  <r>
    <x v="0"/>
    <d v="2021-12-07T00:00:00"/>
    <s v="Mile 8"/>
    <x v="12"/>
    <x v="11"/>
    <x v="12"/>
    <x v="0"/>
    <x v="1"/>
    <x v="0"/>
    <x v="1"/>
    <n v="159"/>
    <n v="21.3"/>
    <n v="21.3"/>
  </r>
  <r>
    <x v="0"/>
    <d v="2021-12-07T00:00:00"/>
    <s v="Mile 8"/>
    <x v="12"/>
    <x v="11"/>
    <x v="12"/>
    <x v="0"/>
    <x v="1"/>
    <x v="0"/>
    <x v="1"/>
    <n v="164"/>
    <n v="23.6"/>
    <n v="23.6"/>
  </r>
  <r>
    <x v="0"/>
    <d v="2021-12-07T00:00:00"/>
    <s v="Mile 8"/>
    <x v="12"/>
    <x v="11"/>
    <x v="12"/>
    <x v="0"/>
    <x v="1"/>
    <x v="0"/>
    <x v="1"/>
    <n v="168"/>
    <n v="25.7"/>
    <n v="25.7"/>
  </r>
  <r>
    <x v="0"/>
    <d v="2021-12-07T00:00:00"/>
    <s v="Mile 8"/>
    <x v="12"/>
    <x v="11"/>
    <x v="12"/>
    <x v="0"/>
    <x v="1"/>
    <x v="0"/>
    <x v="2"/>
    <n v="78"/>
    <n v="1.7"/>
    <n v="1.7"/>
  </r>
  <r>
    <x v="0"/>
    <d v="2021-12-07T00:00:00"/>
    <s v="Mile 8"/>
    <x v="12"/>
    <x v="11"/>
    <x v="12"/>
    <x v="0"/>
    <x v="1"/>
    <x v="0"/>
    <x v="1"/>
    <n v="161"/>
    <n v="22.2"/>
    <n v="22.2"/>
  </r>
  <r>
    <x v="0"/>
    <d v="2021-12-07T00:00:00"/>
    <s v="Mile 8"/>
    <x v="12"/>
    <x v="11"/>
    <x v="12"/>
    <x v="0"/>
    <x v="1"/>
    <x v="0"/>
    <x v="1"/>
    <n v="160"/>
    <n v="21.7"/>
    <n v="21.7"/>
  </r>
  <r>
    <x v="0"/>
    <d v="2021-12-07T00:00:00"/>
    <s v="Mile 8"/>
    <x v="12"/>
    <x v="11"/>
    <x v="12"/>
    <x v="0"/>
    <x v="1"/>
    <x v="0"/>
    <x v="1"/>
    <n v="164"/>
    <n v="23.6"/>
    <n v="23.6"/>
  </r>
  <r>
    <x v="0"/>
    <d v="2021-12-07T00:00:00"/>
    <s v="Mile 8"/>
    <x v="12"/>
    <x v="11"/>
    <x v="12"/>
    <x v="0"/>
    <x v="1"/>
    <x v="0"/>
    <x v="1"/>
    <n v="157"/>
    <n v="20.399999999999999"/>
    <n v="20.399999999999999"/>
  </r>
  <r>
    <x v="0"/>
    <d v="2021-12-07T00:00:00"/>
    <s v="Mile 8"/>
    <x v="12"/>
    <x v="11"/>
    <x v="12"/>
    <x v="0"/>
    <x v="1"/>
    <x v="0"/>
    <x v="1"/>
    <n v="161"/>
    <n v="22.2"/>
    <n v="22.2"/>
  </r>
  <r>
    <x v="0"/>
    <d v="2021-12-07T00:00:00"/>
    <s v="Mile 8"/>
    <x v="12"/>
    <x v="11"/>
    <x v="12"/>
    <x v="0"/>
    <x v="1"/>
    <x v="0"/>
    <x v="1"/>
    <n v="155"/>
    <n v="19.5"/>
    <n v="19.5"/>
  </r>
  <r>
    <x v="0"/>
    <d v="2021-12-07T00:00:00"/>
    <s v="Mile 8"/>
    <x v="13"/>
    <x v="12"/>
    <x v="13"/>
    <x v="1"/>
    <x v="1"/>
    <x v="0"/>
    <x v="1"/>
    <n v="118"/>
    <n v="7.6"/>
    <n v="7.6"/>
  </r>
  <r>
    <x v="0"/>
    <d v="2021-12-07T00:00:00"/>
    <s v="Mile 8"/>
    <x v="13"/>
    <x v="12"/>
    <x v="13"/>
    <x v="1"/>
    <x v="1"/>
    <x v="0"/>
    <x v="1"/>
    <n v="155"/>
    <n v="19.5"/>
    <n v="19.5"/>
  </r>
  <r>
    <x v="0"/>
    <d v="2021-12-07T00:00:00"/>
    <s v="Mile 8"/>
    <x v="13"/>
    <x v="12"/>
    <x v="13"/>
    <x v="1"/>
    <x v="1"/>
    <x v="0"/>
    <x v="3"/>
    <n v="127"/>
    <n v="8.5"/>
    <n v="8.5"/>
  </r>
  <r>
    <x v="0"/>
    <d v="2021-12-07T00:00:00"/>
    <s v="Mile 8"/>
    <x v="13"/>
    <x v="12"/>
    <x v="13"/>
    <x v="1"/>
    <x v="1"/>
    <x v="0"/>
    <x v="2"/>
    <n v="89"/>
    <n v="2.6"/>
    <n v="2.6"/>
  </r>
  <r>
    <x v="0"/>
    <d v="2021-12-07T00:00:00"/>
    <s v="Mile 8"/>
    <x v="13"/>
    <x v="12"/>
    <x v="13"/>
    <x v="1"/>
    <x v="1"/>
    <x v="0"/>
    <x v="1"/>
    <n v="163"/>
    <n v="23.1"/>
    <n v="23.1"/>
  </r>
  <r>
    <x v="0"/>
    <d v="2021-12-07T00:00:00"/>
    <s v="Mile 8"/>
    <x v="13"/>
    <x v="12"/>
    <x v="13"/>
    <x v="1"/>
    <x v="1"/>
    <x v="0"/>
    <x v="1"/>
    <n v="158"/>
    <n v="20.8"/>
    <n v="20.8"/>
  </r>
  <r>
    <x v="0"/>
    <d v="2021-12-07T00:00:00"/>
    <s v="Mile 8"/>
    <x v="13"/>
    <x v="12"/>
    <x v="13"/>
    <x v="1"/>
    <x v="1"/>
    <x v="0"/>
    <x v="2"/>
    <n v="81"/>
    <n v="1.9"/>
    <n v="1.9"/>
  </r>
  <r>
    <x v="0"/>
    <d v="2021-12-07T00:00:00"/>
    <s v="Mile 8"/>
    <x v="13"/>
    <x v="12"/>
    <x v="13"/>
    <x v="1"/>
    <x v="1"/>
    <x v="0"/>
    <x v="0"/>
    <n v="80"/>
    <n v="9.4"/>
    <n v="9.4"/>
  </r>
  <r>
    <x v="0"/>
    <d v="2021-12-07T00:00:00"/>
    <s v="Mile 8"/>
    <x v="13"/>
    <x v="12"/>
    <x v="13"/>
    <x v="1"/>
    <x v="1"/>
    <x v="0"/>
    <x v="1"/>
    <n v="161"/>
    <n v="22.2"/>
    <n v="22.2"/>
  </r>
  <r>
    <x v="0"/>
    <d v="2021-12-07T00:00:00"/>
    <s v="Mile 8"/>
    <x v="13"/>
    <x v="12"/>
    <x v="13"/>
    <x v="1"/>
    <x v="1"/>
    <x v="0"/>
    <x v="1"/>
    <n v="160"/>
    <n v="21.7"/>
    <n v="21.7"/>
  </r>
  <r>
    <x v="0"/>
    <d v="2021-12-07T00:00:00"/>
    <s v="Mile 8"/>
    <x v="14"/>
    <x v="13"/>
    <x v="14"/>
    <x v="2"/>
    <x v="2"/>
    <x v="1"/>
    <x v="5"/>
    <n v="47"/>
    <n v="1.1000000000000001"/>
    <n v="1.1000000000000001"/>
  </r>
  <r>
    <x v="0"/>
    <d v="2021-12-07T00:00:00"/>
    <s v="Mile 8"/>
    <x v="15"/>
    <x v="14"/>
    <x v="15"/>
    <x v="2"/>
    <x v="2"/>
    <x v="0"/>
    <x v="2"/>
    <n v="89"/>
    <n v="2.6"/>
    <n v="2.6"/>
  </r>
  <r>
    <x v="0"/>
    <d v="2021-12-07T00:00:00"/>
    <s v="Mile 8"/>
    <x v="15"/>
    <x v="14"/>
    <x v="15"/>
    <x v="2"/>
    <x v="2"/>
    <x v="0"/>
    <x v="1"/>
    <n v="93"/>
    <n v="3.4"/>
    <n v="3.4"/>
  </r>
  <r>
    <x v="0"/>
    <d v="2021-12-07T00:00:00"/>
    <s v="Mile 8"/>
    <x v="15"/>
    <x v="14"/>
    <x v="15"/>
    <x v="2"/>
    <x v="2"/>
    <x v="0"/>
    <x v="1"/>
    <n v="152"/>
    <n v="18.2"/>
    <n v="18.2"/>
  </r>
  <r>
    <x v="0"/>
    <d v="2021-12-07T00:00:00"/>
    <s v="Mile 8"/>
    <x v="15"/>
    <x v="14"/>
    <x v="15"/>
    <x v="2"/>
    <x v="2"/>
    <x v="0"/>
    <x v="1"/>
    <n v="146"/>
    <n v="15.9"/>
    <n v="15.9"/>
  </r>
  <r>
    <x v="0"/>
    <d v="2021-12-07T00:00:00"/>
    <s v="Mile 8"/>
    <x v="16"/>
    <x v="15"/>
    <x v="16"/>
    <x v="2"/>
    <x v="2"/>
    <x v="0"/>
    <x v="1"/>
    <n v="151"/>
    <n v="17.8"/>
    <n v="17.8"/>
  </r>
  <r>
    <x v="0"/>
    <d v="2021-12-07T00:00:00"/>
    <s v="Mile 8"/>
    <x v="16"/>
    <x v="15"/>
    <x v="16"/>
    <x v="2"/>
    <x v="2"/>
    <x v="0"/>
    <x v="0"/>
    <n v="76"/>
    <n v="8"/>
    <n v="8"/>
  </r>
  <r>
    <x v="0"/>
    <d v="2021-12-07T00:00:00"/>
    <s v="Mile 8"/>
    <x v="16"/>
    <x v="15"/>
    <x v="16"/>
    <x v="2"/>
    <x v="2"/>
    <x v="0"/>
    <x v="1"/>
    <n v="129"/>
    <n v="10.4"/>
    <n v="10.4"/>
  </r>
  <r>
    <x v="0"/>
    <d v="2021-12-07T00:00:00"/>
    <s v="Mile 8"/>
    <x v="16"/>
    <x v="15"/>
    <x v="16"/>
    <x v="2"/>
    <x v="2"/>
    <x v="0"/>
    <x v="1"/>
    <n v="157"/>
    <n v="20.399999999999999"/>
    <n v="20.399999999999999"/>
  </r>
  <r>
    <x v="0"/>
    <d v="2021-12-07T00:00:00"/>
    <s v="Mile 8"/>
    <x v="17"/>
    <x v="16"/>
    <x v="17"/>
    <x v="2"/>
    <x v="2"/>
    <x v="0"/>
    <x v="1"/>
    <n v="144"/>
    <n v="15.1"/>
    <n v="15.1"/>
  </r>
  <r>
    <x v="0"/>
    <d v="2021-12-07T00:00:00"/>
    <s v="Mile 8"/>
    <x v="17"/>
    <x v="16"/>
    <x v="17"/>
    <x v="2"/>
    <x v="2"/>
    <x v="0"/>
    <x v="3"/>
    <n v="106"/>
    <n v="4.5"/>
    <n v="4.5"/>
  </r>
  <r>
    <x v="0"/>
    <d v="2021-12-07T00:00:00"/>
    <s v="Mile 8"/>
    <x v="17"/>
    <x v="16"/>
    <x v="17"/>
    <x v="2"/>
    <x v="2"/>
    <x v="0"/>
    <x v="1"/>
    <n v="161"/>
    <n v="22.2"/>
    <n v="22.2"/>
  </r>
  <r>
    <x v="0"/>
    <d v="2021-12-07T00:00:00"/>
    <s v="Mile 8"/>
    <x v="17"/>
    <x v="16"/>
    <x v="17"/>
    <x v="2"/>
    <x v="2"/>
    <x v="0"/>
    <x v="1"/>
    <n v="162"/>
    <n v="22.7"/>
    <n v="22.7"/>
  </r>
  <r>
    <x v="0"/>
    <d v="2021-12-07T00:00:00"/>
    <s v="Mile 8"/>
    <x v="18"/>
    <x v="17"/>
    <x v="18"/>
    <x v="2"/>
    <x v="2"/>
    <x v="0"/>
    <x v="1"/>
    <n v="159"/>
    <n v="21.3"/>
    <n v="21.3"/>
  </r>
  <r>
    <x v="0"/>
    <d v="2021-12-07T00:00:00"/>
    <s v="Mile 8"/>
    <x v="18"/>
    <x v="17"/>
    <x v="18"/>
    <x v="2"/>
    <x v="2"/>
    <x v="0"/>
    <x v="1"/>
    <n v="164"/>
    <n v="23.6"/>
    <n v="23.6"/>
  </r>
  <r>
    <x v="0"/>
    <d v="2021-12-07T00:00:00"/>
    <s v="Mile 8"/>
    <x v="18"/>
    <x v="17"/>
    <x v="18"/>
    <x v="2"/>
    <x v="2"/>
    <x v="0"/>
    <x v="1"/>
    <n v="154"/>
    <n v="19.100000000000001"/>
    <n v="19.100000000000001"/>
  </r>
  <r>
    <x v="0"/>
    <d v="2021-12-07T00:00:00"/>
    <s v="Mile 8"/>
    <x v="18"/>
    <x v="17"/>
    <x v="18"/>
    <x v="2"/>
    <x v="2"/>
    <x v="0"/>
    <x v="1"/>
    <n v="152"/>
    <n v="18.2"/>
    <n v="18.2"/>
  </r>
  <r>
    <x v="0"/>
    <d v="2021-12-07T00:00:00"/>
    <s v="Mile 8"/>
    <x v="19"/>
    <x v="18"/>
    <x v="19"/>
    <x v="2"/>
    <x v="2"/>
    <x v="0"/>
    <x v="0"/>
    <n v="65"/>
    <n v="5"/>
    <n v="5"/>
  </r>
  <r>
    <x v="0"/>
    <d v="2021-12-07T00:00:00"/>
    <s v="Mile 8"/>
    <x v="19"/>
    <x v="18"/>
    <x v="19"/>
    <x v="2"/>
    <x v="2"/>
    <x v="0"/>
    <x v="3"/>
    <n v="155"/>
    <n v="17.100000000000001"/>
    <n v="17.100000000000001"/>
  </r>
  <r>
    <x v="0"/>
    <d v="2021-12-07T00:00:00"/>
    <s v="Mile 8"/>
    <x v="19"/>
    <x v="18"/>
    <x v="19"/>
    <x v="2"/>
    <x v="2"/>
    <x v="0"/>
    <x v="1"/>
    <n v="162"/>
    <n v="22.7"/>
    <n v="22.7"/>
  </r>
  <r>
    <x v="0"/>
    <d v="2021-12-07T00:00:00"/>
    <s v="Mile 8"/>
    <x v="19"/>
    <x v="18"/>
    <x v="19"/>
    <x v="2"/>
    <x v="2"/>
    <x v="0"/>
    <x v="1"/>
    <n v="114"/>
    <n v="6.8"/>
    <n v="6.8"/>
  </r>
  <r>
    <x v="0"/>
    <d v="2021-12-07T00:00:00"/>
    <s v="Mile 8"/>
    <x v="20"/>
    <x v="19"/>
    <x v="20"/>
    <x v="2"/>
    <x v="2"/>
    <x v="0"/>
    <x v="1"/>
    <n v="157"/>
    <n v="20.399999999999999"/>
    <n v="20.399999999999999"/>
  </r>
  <r>
    <x v="0"/>
    <d v="2021-12-07T00:00:00"/>
    <s v="Mile 8"/>
    <x v="20"/>
    <x v="19"/>
    <x v="20"/>
    <x v="2"/>
    <x v="2"/>
    <x v="0"/>
    <x v="1"/>
    <n v="130"/>
    <n v="10.7"/>
    <n v="10.7"/>
  </r>
  <r>
    <x v="0"/>
    <d v="2021-12-07T00:00:00"/>
    <s v="Mile 8"/>
    <x v="20"/>
    <x v="19"/>
    <x v="20"/>
    <x v="2"/>
    <x v="2"/>
    <x v="0"/>
    <x v="3"/>
    <n v="92"/>
    <n v="2.8"/>
    <n v="2.8"/>
  </r>
  <r>
    <x v="0"/>
    <d v="2021-12-07T00:00:00"/>
    <s v="Mile 8"/>
    <x v="20"/>
    <x v="19"/>
    <x v="20"/>
    <x v="2"/>
    <x v="2"/>
    <x v="0"/>
    <x v="3"/>
    <n v="87"/>
    <n v="2.2999999999999998"/>
    <n v="2.2999999999999998"/>
  </r>
  <r>
    <x v="0"/>
    <d v="2021-12-07T00:00:00"/>
    <s v="Mile 8"/>
    <x v="20"/>
    <x v="19"/>
    <x v="20"/>
    <x v="2"/>
    <x v="2"/>
    <x v="0"/>
    <x v="1"/>
    <n v="153"/>
    <n v="18.600000000000001"/>
    <n v="18.600000000000001"/>
  </r>
  <r>
    <x v="0"/>
    <d v="2021-12-07T00:00:00"/>
    <s v="Mile 8"/>
    <x v="20"/>
    <x v="19"/>
    <x v="20"/>
    <x v="2"/>
    <x v="2"/>
    <x v="0"/>
    <x v="1"/>
    <n v="115"/>
    <n v="7"/>
    <n v="7"/>
  </r>
  <r>
    <x v="0"/>
    <d v="2021-12-07T00:00:00"/>
    <s v="Mile 8"/>
    <x v="20"/>
    <x v="19"/>
    <x v="20"/>
    <x v="2"/>
    <x v="2"/>
    <x v="0"/>
    <x v="1"/>
    <n v="146"/>
    <n v="15.9"/>
    <n v="15.9"/>
  </r>
  <r>
    <x v="0"/>
    <d v="2021-12-07T00:00:00"/>
    <s v="Mile 8"/>
    <x v="20"/>
    <x v="19"/>
    <x v="20"/>
    <x v="2"/>
    <x v="2"/>
    <x v="0"/>
    <x v="4"/>
    <n v="150"/>
    <n v="45.7"/>
    <n v="45.7"/>
  </r>
  <r>
    <x v="0"/>
    <d v="2021-12-07T00:00:00"/>
    <s v="Mile 8"/>
    <x v="21"/>
    <x v="20"/>
    <x v="21"/>
    <x v="2"/>
    <x v="3"/>
    <x v="0"/>
    <x v="1"/>
    <n v="143"/>
    <n v="14.8"/>
    <n v="14.8"/>
  </r>
  <r>
    <x v="0"/>
    <d v="2021-12-07T00:00:00"/>
    <s v="Mile 8"/>
    <x v="21"/>
    <x v="20"/>
    <x v="21"/>
    <x v="2"/>
    <x v="3"/>
    <x v="0"/>
    <x v="1"/>
    <n v="143"/>
    <n v="14.8"/>
    <n v="14.8"/>
  </r>
  <r>
    <x v="0"/>
    <d v="2021-12-07T00:00:00"/>
    <s v="Mile 8"/>
    <x v="21"/>
    <x v="20"/>
    <x v="21"/>
    <x v="2"/>
    <x v="3"/>
    <x v="0"/>
    <x v="1"/>
    <n v="136"/>
    <n v="12.4"/>
    <n v="12.4"/>
  </r>
  <r>
    <x v="0"/>
    <d v="2021-12-07T00:00:00"/>
    <s v="Mile 8"/>
    <x v="22"/>
    <x v="21"/>
    <x v="22"/>
    <x v="0"/>
    <x v="3"/>
    <x v="0"/>
    <x v="3"/>
    <n v="123"/>
    <n v="7.6"/>
    <n v="7.6"/>
  </r>
  <r>
    <x v="0"/>
    <d v="2021-12-07T00:00:00"/>
    <s v="Mile 8"/>
    <x v="22"/>
    <x v="21"/>
    <x v="22"/>
    <x v="0"/>
    <x v="3"/>
    <x v="0"/>
    <x v="1"/>
    <n v="118"/>
    <n v="7.6"/>
    <n v="7.6"/>
  </r>
  <r>
    <x v="0"/>
    <d v="2021-12-07T00:00:00"/>
    <s v="Mile 8"/>
    <x v="22"/>
    <x v="21"/>
    <x v="22"/>
    <x v="0"/>
    <x v="3"/>
    <x v="0"/>
    <x v="1"/>
    <n v="162"/>
    <n v="22.7"/>
    <n v="22.7"/>
  </r>
  <r>
    <x v="0"/>
    <d v="2021-12-07T00:00:00"/>
    <s v="Mile 8"/>
    <x v="23"/>
    <x v="22"/>
    <x v="23"/>
    <x v="2"/>
    <x v="3"/>
    <x v="0"/>
    <x v="1"/>
    <n v="137"/>
    <n v="12.8"/>
    <n v="12.8"/>
  </r>
  <r>
    <x v="0"/>
    <d v="2021-12-07T00:00:00"/>
    <s v="Mile 8"/>
    <x v="23"/>
    <x v="22"/>
    <x v="23"/>
    <x v="2"/>
    <x v="3"/>
    <x v="0"/>
    <x v="1"/>
    <n v="159"/>
    <n v="21.3"/>
    <n v="21.3"/>
  </r>
  <r>
    <x v="0"/>
    <d v="2021-12-07T00:00:00"/>
    <s v="Mile 8"/>
    <x v="23"/>
    <x v="22"/>
    <x v="23"/>
    <x v="2"/>
    <x v="3"/>
    <x v="0"/>
    <x v="1"/>
    <n v="154"/>
    <n v="19.100000000000001"/>
    <n v="19.100000000000001"/>
  </r>
  <r>
    <x v="0"/>
    <d v="2021-12-07T00:00:00"/>
    <s v="Mile 8"/>
    <x v="24"/>
    <x v="23"/>
    <x v="24"/>
    <x v="2"/>
    <x v="3"/>
    <x v="1"/>
    <x v="5"/>
    <n v="59"/>
    <n v="2.1"/>
    <n v="2.1"/>
  </r>
  <r>
    <x v="0"/>
    <d v="2021-12-07T00:00:00"/>
    <s v="Mile 8"/>
    <x v="24"/>
    <x v="23"/>
    <x v="24"/>
    <x v="2"/>
    <x v="3"/>
    <x v="1"/>
    <x v="5"/>
    <n v="47"/>
    <n v="1.1000000000000001"/>
    <n v="1.1000000000000001"/>
  </r>
  <r>
    <x v="0"/>
    <d v="2021-12-07T00:00:00"/>
    <s v="Mile 8"/>
    <x v="24"/>
    <x v="23"/>
    <x v="24"/>
    <x v="2"/>
    <x v="3"/>
    <x v="0"/>
    <x v="1"/>
    <n v="127"/>
    <n v="9.8000000000000007"/>
    <n v="9.8000000000000007"/>
  </r>
  <r>
    <x v="0"/>
    <d v="2021-12-07T00:00:00"/>
    <s v="Mile 8"/>
    <x v="24"/>
    <x v="23"/>
    <x v="24"/>
    <x v="2"/>
    <x v="3"/>
    <x v="0"/>
    <x v="1"/>
    <n v="135"/>
    <n v="12.1"/>
    <n v="12.1"/>
  </r>
  <r>
    <x v="0"/>
    <d v="2021-12-07T00:00:00"/>
    <s v="Mile 8"/>
    <x v="24"/>
    <x v="23"/>
    <x v="24"/>
    <x v="2"/>
    <x v="3"/>
    <x v="0"/>
    <x v="1"/>
    <n v="166"/>
    <n v="24.6"/>
    <n v="24.6"/>
  </r>
  <r>
    <x v="0"/>
    <d v="2021-12-07T00:00:00"/>
    <s v="Mile 8"/>
    <x v="24"/>
    <x v="23"/>
    <x v="24"/>
    <x v="2"/>
    <x v="3"/>
    <x v="0"/>
    <x v="0"/>
    <n v="72"/>
    <n v="6.8"/>
    <n v="6.8"/>
  </r>
  <r>
    <x v="0"/>
    <d v="2021-12-07T00:00:00"/>
    <s v="Mile 8"/>
    <x v="25"/>
    <x v="24"/>
    <x v="25"/>
    <x v="2"/>
    <x v="3"/>
    <x v="0"/>
    <x v="1"/>
    <n v="112"/>
    <n v="6.4"/>
    <n v="6.4"/>
  </r>
  <r>
    <x v="0"/>
    <d v="2021-12-07T00:00:00"/>
    <s v="Mile 8"/>
    <x v="25"/>
    <x v="24"/>
    <x v="25"/>
    <x v="2"/>
    <x v="3"/>
    <x v="0"/>
    <x v="3"/>
    <n v="105"/>
    <n v="4.4000000000000004"/>
    <n v="4.4000000000000004"/>
  </r>
  <r>
    <x v="0"/>
    <d v="2021-12-07T00:00:00"/>
    <s v="Mile 8"/>
    <x v="25"/>
    <x v="24"/>
    <x v="25"/>
    <x v="2"/>
    <x v="3"/>
    <x v="0"/>
    <x v="2"/>
    <n v="82"/>
    <n v="2"/>
    <n v="2"/>
  </r>
  <r>
    <x v="0"/>
    <d v="2021-12-07T00:00:00"/>
    <s v="Mile 8"/>
    <x v="25"/>
    <x v="24"/>
    <x v="25"/>
    <x v="2"/>
    <x v="3"/>
    <x v="0"/>
    <x v="1"/>
    <n v="170"/>
    <n v="26.7"/>
    <n v="26.7"/>
  </r>
  <r>
    <x v="0"/>
    <d v="2021-12-07T00:00:00"/>
    <s v="Mile 8"/>
    <x v="25"/>
    <x v="24"/>
    <x v="25"/>
    <x v="2"/>
    <x v="3"/>
    <x v="0"/>
    <x v="1"/>
    <n v="142"/>
    <n v="14.4"/>
    <n v="14.4"/>
  </r>
  <r>
    <x v="0"/>
    <d v="2021-12-07T00:00:00"/>
    <s v="Mile 8"/>
    <x v="25"/>
    <x v="24"/>
    <x v="25"/>
    <x v="2"/>
    <x v="3"/>
    <x v="0"/>
    <x v="2"/>
    <n v="84"/>
    <n v="2.2000000000000002"/>
    <n v="2.2000000000000002"/>
  </r>
  <r>
    <x v="0"/>
    <d v="2021-12-07T00:00:00"/>
    <s v="Mile 8"/>
    <x v="25"/>
    <x v="24"/>
    <x v="25"/>
    <x v="2"/>
    <x v="3"/>
    <x v="0"/>
    <x v="1"/>
    <n v="169"/>
    <n v="26.2"/>
    <n v="26.2"/>
  </r>
  <r>
    <x v="0"/>
    <d v="2021-12-07T00:00:00"/>
    <s v="Mile 8"/>
    <x v="26"/>
    <x v="25"/>
    <x v="8"/>
    <x v="2"/>
    <x v="3"/>
    <x v="0"/>
    <x v="1"/>
    <n v="140"/>
    <n v="13.7"/>
    <n v="13.7"/>
  </r>
  <r>
    <x v="0"/>
    <d v="2021-12-07T00:00:00"/>
    <s v="Mile 8"/>
    <x v="26"/>
    <x v="25"/>
    <x v="8"/>
    <x v="2"/>
    <x v="3"/>
    <x v="0"/>
    <x v="1"/>
    <n v="108"/>
    <n v="5.6"/>
    <n v="5.6"/>
  </r>
  <r>
    <x v="0"/>
    <d v="2021-12-07T00:00:00"/>
    <s v="Mile 8"/>
    <x v="26"/>
    <x v="25"/>
    <x v="8"/>
    <x v="2"/>
    <x v="3"/>
    <x v="0"/>
    <x v="1"/>
    <n v="124"/>
    <n v="9.1"/>
    <n v="9.1"/>
  </r>
  <r>
    <x v="0"/>
    <d v="2021-12-07T00:00:00"/>
    <s v="Mile 8"/>
    <x v="26"/>
    <x v="25"/>
    <x v="8"/>
    <x v="2"/>
    <x v="3"/>
    <x v="0"/>
    <x v="1"/>
    <n v="145"/>
    <n v="15.5"/>
    <n v="15.5"/>
  </r>
  <r>
    <x v="0"/>
    <d v="2021-12-07T00:00:00"/>
    <s v="Mile 8"/>
    <x v="26"/>
    <x v="25"/>
    <x v="8"/>
    <x v="2"/>
    <x v="3"/>
    <x v="0"/>
    <x v="1"/>
    <n v="159"/>
    <n v="21.3"/>
    <n v="21.3"/>
  </r>
  <r>
    <x v="0"/>
    <d v="2021-12-07T00:00:00"/>
    <s v="Mile 8"/>
    <x v="26"/>
    <x v="25"/>
    <x v="8"/>
    <x v="2"/>
    <x v="3"/>
    <x v="0"/>
    <x v="1"/>
    <n v="127"/>
    <n v="9.8000000000000007"/>
    <n v="9.8000000000000007"/>
  </r>
  <r>
    <x v="0"/>
    <d v="2021-12-07T00:00:00"/>
    <s v="Mile 8"/>
    <x v="26"/>
    <x v="25"/>
    <x v="8"/>
    <x v="2"/>
    <x v="3"/>
    <x v="0"/>
    <x v="3"/>
    <n v="131"/>
    <n v="9.5"/>
    <n v="9.5"/>
  </r>
  <r>
    <x v="0"/>
    <d v="2021-12-07T00:00:00"/>
    <s v="Mile 8"/>
    <x v="26"/>
    <x v="25"/>
    <x v="8"/>
    <x v="2"/>
    <x v="3"/>
    <x v="0"/>
    <x v="1"/>
    <n v="130"/>
    <n v="10.7"/>
    <n v="10.7"/>
  </r>
  <r>
    <x v="0"/>
    <d v="2021-12-07T00:00:00"/>
    <s v="Mile 8"/>
    <x v="27"/>
    <x v="26"/>
    <x v="26"/>
    <x v="2"/>
    <x v="3"/>
    <x v="0"/>
    <x v="1"/>
    <n v="151"/>
    <n v="17.8"/>
    <n v="17.8"/>
  </r>
  <r>
    <x v="0"/>
    <d v="2021-12-07T00:00:00"/>
    <s v="Mile 8"/>
    <x v="27"/>
    <x v="26"/>
    <x v="26"/>
    <x v="2"/>
    <x v="3"/>
    <x v="0"/>
    <x v="1"/>
    <n v="147"/>
    <n v="16.2"/>
    <n v="16.2"/>
  </r>
  <r>
    <x v="0"/>
    <d v="2021-12-07T00:00:00"/>
    <s v="Mile 8"/>
    <x v="27"/>
    <x v="26"/>
    <x v="26"/>
    <x v="2"/>
    <x v="3"/>
    <x v="0"/>
    <x v="1"/>
    <n v="155"/>
    <n v="19.5"/>
    <n v="19.5"/>
  </r>
  <r>
    <x v="0"/>
    <d v="2021-12-07T00:00:00"/>
    <s v="Mile 8"/>
    <x v="27"/>
    <x v="26"/>
    <x v="26"/>
    <x v="2"/>
    <x v="3"/>
    <x v="0"/>
    <x v="1"/>
    <n v="146"/>
    <n v="15.9"/>
    <n v="15.9"/>
  </r>
  <r>
    <x v="0"/>
    <d v="2021-12-07T00:00:00"/>
    <s v="Mile 8"/>
    <x v="27"/>
    <x v="26"/>
    <x v="26"/>
    <x v="2"/>
    <x v="3"/>
    <x v="0"/>
    <x v="1"/>
    <n v="158"/>
    <n v="20.8"/>
    <n v="20.8"/>
  </r>
  <r>
    <x v="0"/>
    <d v="2021-12-07T00:00:00"/>
    <s v="Mile 8"/>
    <x v="27"/>
    <x v="26"/>
    <x v="26"/>
    <x v="2"/>
    <x v="3"/>
    <x v="0"/>
    <x v="1"/>
    <n v="155"/>
    <n v="19.5"/>
    <n v="19.5"/>
  </r>
  <r>
    <x v="0"/>
    <d v="2021-12-07T00:00:00"/>
    <s v="Mile 8"/>
    <x v="27"/>
    <x v="26"/>
    <x v="26"/>
    <x v="2"/>
    <x v="3"/>
    <x v="0"/>
    <x v="1"/>
    <n v="140"/>
    <n v="13.7"/>
    <n v="13.7"/>
  </r>
  <r>
    <x v="0"/>
    <d v="2021-12-07T00:00:00"/>
    <s v="Mile 8"/>
    <x v="27"/>
    <x v="26"/>
    <x v="26"/>
    <x v="2"/>
    <x v="3"/>
    <x v="0"/>
    <x v="6"/>
    <n v="40"/>
    <n v="1"/>
    <n v="1"/>
  </r>
  <r>
    <x v="0"/>
    <d v="2021-12-07T00:00:00"/>
    <s v="Mile 8"/>
    <x v="28"/>
    <x v="27"/>
    <x v="27"/>
    <x v="3"/>
    <x v="4"/>
    <x v="0"/>
    <x v="1"/>
    <n v="79"/>
    <n v="1.9"/>
    <n v="1.9"/>
  </r>
  <r>
    <x v="0"/>
    <d v="2021-12-07T00:00:00"/>
    <s v="Mile 8"/>
    <x v="29"/>
    <x v="28"/>
    <x v="28"/>
    <x v="3"/>
    <x v="4"/>
    <x v="0"/>
    <x v="2"/>
    <n v="80"/>
    <n v="1.8"/>
    <n v="1.8"/>
  </r>
  <r>
    <x v="0"/>
    <d v="2021-12-07T00:00:00"/>
    <s v="Mile 8"/>
    <x v="30"/>
    <x v="29"/>
    <x v="29"/>
    <x v="3"/>
    <x v="4"/>
    <x v="0"/>
    <x v="1"/>
    <n v="141"/>
    <n v="14.1"/>
    <n v="14.1"/>
  </r>
  <r>
    <x v="0"/>
    <d v="2021-12-07T00:00:00"/>
    <s v="Mile 8"/>
    <x v="30"/>
    <x v="29"/>
    <x v="29"/>
    <x v="3"/>
    <x v="4"/>
    <x v="0"/>
    <x v="1"/>
    <n v="122"/>
    <n v="8.6"/>
    <n v="8.6"/>
  </r>
  <r>
    <x v="0"/>
    <d v="2021-12-07T00:00:00"/>
    <s v="Mile 8"/>
    <x v="28"/>
    <x v="27"/>
    <x v="27"/>
    <x v="3"/>
    <x v="4"/>
    <x v="0"/>
    <x v="1"/>
    <n v="112"/>
    <n v="6.4"/>
    <n v="6.4"/>
  </r>
  <r>
    <x v="0"/>
    <d v="2021-12-07T00:00:00"/>
    <s v="Mile 8"/>
    <x v="28"/>
    <x v="27"/>
    <x v="27"/>
    <x v="3"/>
    <x v="4"/>
    <x v="0"/>
    <x v="1"/>
    <n v="127"/>
    <n v="9.8000000000000007"/>
    <n v="9.8000000000000007"/>
  </r>
  <r>
    <x v="0"/>
    <d v="2021-12-07T00:00:00"/>
    <s v="Mile 8"/>
    <x v="28"/>
    <x v="27"/>
    <x v="27"/>
    <x v="3"/>
    <x v="4"/>
    <x v="0"/>
    <x v="3"/>
    <n v="72"/>
    <n v="1.2"/>
    <n v="1.2"/>
  </r>
  <r>
    <x v="0"/>
    <d v="2021-12-07T00:00:00"/>
    <s v="Mile 8"/>
    <x v="31"/>
    <x v="30"/>
    <x v="30"/>
    <x v="3"/>
    <x v="4"/>
    <x v="0"/>
    <x v="3"/>
    <n v="92"/>
    <n v="2.8"/>
    <n v="2.8"/>
  </r>
  <r>
    <x v="0"/>
    <d v="2021-12-07T00:00:00"/>
    <s v="Mile 8"/>
    <x v="31"/>
    <x v="30"/>
    <x v="30"/>
    <x v="3"/>
    <x v="4"/>
    <x v="0"/>
    <x v="2"/>
    <n v="85"/>
    <n v="2.2000000000000002"/>
    <n v="2.2000000000000002"/>
  </r>
  <r>
    <x v="0"/>
    <d v="2021-12-07T00:00:00"/>
    <s v="Mile 8"/>
    <x v="31"/>
    <x v="30"/>
    <x v="30"/>
    <x v="3"/>
    <x v="4"/>
    <x v="0"/>
    <x v="3"/>
    <n v="101"/>
    <n v="3.8"/>
    <n v="3.8"/>
  </r>
  <r>
    <x v="0"/>
    <d v="2021-12-07T00:00:00"/>
    <s v="Mile 8"/>
    <x v="32"/>
    <x v="31"/>
    <x v="31"/>
    <x v="3"/>
    <x v="4"/>
    <x v="0"/>
    <x v="2"/>
    <n v="80"/>
    <n v="1.8"/>
    <n v="1.8"/>
  </r>
  <r>
    <x v="0"/>
    <d v="2021-12-07T00:00:00"/>
    <s v="Mile 8"/>
    <x v="32"/>
    <x v="31"/>
    <x v="31"/>
    <x v="3"/>
    <x v="4"/>
    <x v="0"/>
    <x v="2"/>
    <n v="89"/>
    <n v="2.6"/>
    <n v="2.6"/>
  </r>
  <r>
    <x v="0"/>
    <d v="2021-12-07T00:00:00"/>
    <s v="Mile 8"/>
    <x v="32"/>
    <x v="31"/>
    <x v="31"/>
    <x v="3"/>
    <x v="4"/>
    <x v="0"/>
    <x v="2"/>
    <n v="73"/>
    <n v="1.4"/>
    <n v="1.4"/>
  </r>
  <r>
    <x v="0"/>
    <d v="2021-12-07T00:00:00"/>
    <s v="Mile 8"/>
    <x v="33"/>
    <x v="32"/>
    <x v="32"/>
    <x v="3"/>
    <x v="4"/>
    <x v="0"/>
    <x v="1"/>
    <n v="132"/>
    <n v="11.2"/>
    <n v="11.2"/>
  </r>
  <r>
    <x v="0"/>
    <d v="2021-12-07T00:00:00"/>
    <s v="Mile 8"/>
    <x v="33"/>
    <x v="32"/>
    <x v="32"/>
    <x v="3"/>
    <x v="4"/>
    <x v="0"/>
    <x v="1"/>
    <n v="124"/>
    <n v="9.1"/>
    <n v="9.1"/>
  </r>
  <r>
    <x v="0"/>
    <d v="2021-12-07T00:00:00"/>
    <s v="Mile 8"/>
    <x v="33"/>
    <x v="32"/>
    <x v="32"/>
    <x v="3"/>
    <x v="4"/>
    <x v="0"/>
    <x v="6"/>
    <n v="41"/>
    <n v="1.1000000000000001"/>
    <n v="1.1000000000000001"/>
  </r>
  <r>
    <x v="0"/>
    <d v="2021-12-07T00:00:00"/>
    <s v="Mile 8"/>
    <x v="33"/>
    <x v="32"/>
    <x v="32"/>
    <x v="3"/>
    <x v="4"/>
    <x v="0"/>
    <x v="1"/>
    <n v="158"/>
    <n v="20.8"/>
    <n v="20.8"/>
  </r>
  <r>
    <x v="0"/>
    <d v="2021-12-07T00:00:00"/>
    <s v="Mile 8"/>
    <x v="33"/>
    <x v="32"/>
    <x v="32"/>
    <x v="3"/>
    <x v="4"/>
    <x v="0"/>
    <x v="2"/>
    <n v="75"/>
    <n v="1.5"/>
    <n v="1.5"/>
  </r>
  <r>
    <x v="0"/>
    <d v="2021-12-07T00:00:00"/>
    <s v="Mile 8"/>
    <x v="34"/>
    <x v="33"/>
    <x v="33"/>
    <x v="3"/>
    <x v="4"/>
    <x v="0"/>
    <x v="1"/>
    <n v="163"/>
    <n v="23.1"/>
    <n v="23.1"/>
  </r>
  <r>
    <x v="0"/>
    <d v="2021-12-07T00:00:00"/>
    <s v="Mile 8"/>
    <x v="34"/>
    <x v="33"/>
    <x v="33"/>
    <x v="3"/>
    <x v="4"/>
    <x v="0"/>
    <x v="1"/>
    <n v="145"/>
    <n v="15.5"/>
    <n v="15.5"/>
  </r>
  <r>
    <x v="0"/>
    <d v="2021-12-07T00:00:00"/>
    <s v="Mile 8"/>
    <x v="34"/>
    <x v="33"/>
    <x v="33"/>
    <x v="3"/>
    <x v="4"/>
    <x v="0"/>
    <x v="1"/>
    <n v="92"/>
    <n v="3.3"/>
    <n v="3.3"/>
  </r>
  <r>
    <x v="0"/>
    <d v="2021-12-07T00:00:00"/>
    <s v="Mile 8"/>
    <x v="34"/>
    <x v="33"/>
    <x v="33"/>
    <x v="3"/>
    <x v="4"/>
    <x v="0"/>
    <x v="3"/>
    <n v="120"/>
    <n v="7"/>
    <n v="7"/>
  </r>
  <r>
    <x v="0"/>
    <d v="2021-12-07T00:00:00"/>
    <s v="Mile 8"/>
    <x v="34"/>
    <x v="33"/>
    <x v="33"/>
    <x v="3"/>
    <x v="4"/>
    <x v="0"/>
    <x v="0"/>
    <n v="54"/>
    <n v="2.8"/>
    <n v="2.8"/>
  </r>
  <r>
    <x v="0"/>
    <d v="2021-12-07T00:00:00"/>
    <s v="Mile 8"/>
    <x v="34"/>
    <x v="33"/>
    <x v="33"/>
    <x v="3"/>
    <x v="4"/>
    <x v="0"/>
    <x v="2"/>
    <n v="82"/>
    <n v="2"/>
    <n v="2"/>
  </r>
  <r>
    <x v="0"/>
    <d v="2021-12-07T00:00:00"/>
    <s v="Mile 8"/>
    <x v="34"/>
    <x v="33"/>
    <x v="33"/>
    <x v="3"/>
    <x v="4"/>
    <x v="0"/>
    <x v="6"/>
    <n v="40"/>
    <n v="1"/>
    <n v="1"/>
  </r>
  <r>
    <x v="0"/>
    <d v="2021-12-07T00:00:00"/>
    <s v="Mile 8"/>
    <x v="34"/>
    <x v="33"/>
    <x v="33"/>
    <x v="3"/>
    <x v="4"/>
    <x v="0"/>
    <x v="6"/>
    <n v="40"/>
    <n v="1"/>
    <n v="1"/>
  </r>
  <r>
    <x v="0"/>
    <d v="2021-12-07T00:00:00"/>
    <s v="Mile 8"/>
    <x v="34"/>
    <x v="33"/>
    <x v="33"/>
    <x v="3"/>
    <x v="4"/>
    <x v="0"/>
    <x v="1"/>
    <n v="98"/>
    <n v="4"/>
    <n v="4"/>
  </r>
  <r>
    <x v="0"/>
    <d v="2021-12-07T00:00:00"/>
    <s v="Mile 8"/>
    <x v="35"/>
    <x v="34"/>
    <x v="34"/>
    <x v="3"/>
    <x v="5"/>
    <x v="0"/>
    <x v="3"/>
    <n v="114"/>
    <n v="5.8"/>
    <n v="5.8"/>
  </r>
  <r>
    <x v="0"/>
    <d v="2021-12-07T00:00:00"/>
    <s v="Mile 8"/>
    <x v="35"/>
    <x v="34"/>
    <x v="34"/>
    <x v="3"/>
    <x v="5"/>
    <x v="0"/>
    <x v="2"/>
    <n v="80"/>
    <n v="1.8"/>
    <n v="1.8"/>
  </r>
  <r>
    <x v="0"/>
    <d v="2021-12-07T00:00:00"/>
    <s v="Mile 8"/>
    <x v="36"/>
    <x v="35"/>
    <x v="35"/>
    <x v="4"/>
    <x v="5"/>
    <x v="0"/>
    <x v="2"/>
    <n v="91"/>
    <n v="2.8"/>
    <n v="2.8"/>
  </r>
  <r>
    <x v="0"/>
    <d v="2021-12-07T00:00:00"/>
    <s v="Mile 8"/>
    <x v="36"/>
    <x v="35"/>
    <x v="35"/>
    <x v="4"/>
    <x v="5"/>
    <x v="0"/>
    <x v="1"/>
    <n v="137"/>
    <n v="12.8"/>
    <n v="12.8"/>
  </r>
  <r>
    <x v="0"/>
    <d v="2021-12-07T00:00:00"/>
    <s v="Mile 8"/>
    <x v="37"/>
    <x v="28"/>
    <x v="36"/>
    <x v="3"/>
    <x v="5"/>
    <x v="0"/>
    <x v="7"/>
    <n v="75"/>
    <n v="5.5"/>
    <n v="5.5"/>
  </r>
  <r>
    <x v="0"/>
    <d v="2021-12-07T00:00:00"/>
    <s v="Mile 8"/>
    <x v="37"/>
    <x v="28"/>
    <x v="36"/>
    <x v="3"/>
    <x v="5"/>
    <x v="0"/>
    <x v="1"/>
    <n v="123"/>
    <n v="8.8000000000000007"/>
    <n v="8.8000000000000007"/>
  </r>
  <r>
    <x v="0"/>
    <d v="2021-12-07T00:00:00"/>
    <s v="Mile 8"/>
    <x v="37"/>
    <x v="28"/>
    <x v="36"/>
    <x v="3"/>
    <x v="5"/>
    <x v="0"/>
    <x v="1"/>
    <n v="121"/>
    <n v="8.3000000000000007"/>
    <n v="8.3000000000000007"/>
  </r>
  <r>
    <x v="0"/>
    <d v="2021-12-07T00:00:00"/>
    <s v="Mile 8"/>
    <x v="37"/>
    <x v="28"/>
    <x v="36"/>
    <x v="3"/>
    <x v="5"/>
    <x v="0"/>
    <x v="1"/>
    <n v="129"/>
    <n v="10.4"/>
    <n v="10.4"/>
  </r>
  <r>
    <x v="0"/>
    <d v="2021-12-07T00:00:00"/>
    <s v="Mile 8"/>
    <x v="38"/>
    <x v="36"/>
    <x v="37"/>
    <x v="3"/>
    <x v="5"/>
    <x v="0"/>
    <x v="6"/>
    <n v="41"/>
    <n v="1.1000000000000001"/>
    <n v="1.1000000000000001"/>
  </r>
  <r>
    <x v="0"/>
    <d v="2021-12-07T00:00:00"/>
    <s v="Mile 8"/>
    <x v="38"/>
    <x v="36"/>
    <x v="37"/>
    <x v="3"/>
    <x v="5"/>
    <x v="0"/>
    <x v="1"/>
    <n v="142"/>
    <n v="14.4"/>
    <n v="14.4"/>
  </r>
  <r>
    <x v="0"/>
    <d v="2021-12-07T00:00:00"/>
    <s v="Mile 8"/>
    <x v="38"/>
    <x v="36"/>
    <x v="37"/>
    <x v="3"/>
    <x v="5"/>
    <x v="0"/>
    <x v="1"/>
    <n v="116"/>
    <n v="7.2"/>
    <n v="7.2"/>
  </r>
  <r>
    <x v="0"/>
    <d v="2021-12-07T00:00:00"/>
    <s v="Mile 8"/>
    <x v="38"/>
    <x v="36"/>
    <x v="37"/>
    <x v="3"/>
    <x v="5"/>
    <x v="0"/>
    <x v="1"/>
    <n v="128"/>
    <n v="10.1"/>
    <n v="10.1"/>
  </r>
  <r>
    <x v="0"/>
    <d v="2021-12-07T00:00:00"/>
    <s v="Mile 8"/>
    <x v="38"/>
    <x v="36"/>
    <x v="37"/>
    <x v="3"/>
    <x v="5"/>
    <x v="0"/>
    <x v="1"/>
    <n v="115"/>
    <n v="7"/>
    <n v="7"/>
  </r>
  <r>
    <x v="0"/>
    <d v="2021-12-07T00:00:00"/>
    <s v="Mile 8"/>
    <x v="39"/>
    <x v="37"/>
    <x v="38"/>
    <x v="3"/>
    <x v="5"/>
    <x v="0"/>
    <x v="2"/>
    <n v="65"/>
    <n v="1"/>
    <n v="1"/>
  </r>
  <r>
    <x v="0"/>
    <d v="2021-12-07T00:00:00"/>
    <s v="Mile 8"/>
    <x v="39"/>
    <x v="37"/>
    <x v="38"/>
    <x v="3"/>
    <x v="5"/>
    <x v="0"/>
    <x v="3"/>
    <n v="76"/>
    <n v="1.4"/>
    <n v="1.4"/>
  </r>
  <r>
    <x v="0"/>
    <d v="2021-12-07T00:00:00"/>
    <s v="Mile 8"/>
    <x v="39"/>
    <x v="37"/>
    <x v="38"/>
    <x v="3"/>
    <x v="5"/>
    <x v="0"/>
    <x v="1"/>
    <n v="122"/>
    <n v="8.6"/>
    <n v="8.6"/>
  </r>
  <r>
    <x v="0"/>
    <d v="2021-12-07T00:00:00"/>
    <s v="Mile 8"/>
    <x v="39"/>
    <x v="37"/>
    <x v="38"/>
    <x v="3"/>
    <x v="5"/>
    <x v="0"/>
    <x v="1"/>
    <n v="112"/>
    <n v="6.4"/>
    <n v="6.4"/>
  </r>
  <r>
    <x v="0"/>
    <d v="2021-12-07T00:00:00"/>
    <s v="Mile 8"/>
    <x v="39"/>
    <x v="37"/>
    <x v="38"/>
    <x v="3"/>
    <x v="5"/>
    <x v="0"/>
    <x v="1"/>
    <n v="118"/>
    <n v="7.6"/>
    <n v="7.6"/>
  </r>
  <r>
    <x v="0"/>
    <d v="2021-12-07T00:00:00"/>
    <s v="Mile 8"/>
    <x v="39"/>
    <x v="37"/>
    <x v="38"/>
    <x v="3"/>
    <x v="5"/>
    <x v="0"/>
    <x v="1"/>
    <n v="150"/>
    <n v="17.399999999999999"/>
    <n v="17.399999999999999"/>
  </r>
  <r>
    <x v="0"/>
    <d v="2021-12-07T00:00:00"/>
    <s v="Mile 8"/>
    <x v="39"/>
    <x v="37"/>
    <x v="38"/>
    <x v="3"/>
    <x v="5"/>
    <x v="0"/>
    <x v="1"/>
    <n v="121"/>
    <n v="8.3000000000000007"/>
    <n v="8.3000000000000007"/>
  </r>
  <r>
    <x v="0"/>
    <d v="2021-12-07T00:00:00"/>
    <s v="Mile 8"/>
    <x v="39"/>
    <x v="37"/>
    <x v="38"/>
    <x v="3"/>
    <x v="5"/>
    <x v="0"/>
    <x v="1"/>
    <n v="132"/>
    <n v="11.2"/>
    <n v="11.2"/>
  </r>
  <r>
    <x v="0"/>
    <d v="2021-12-07T00:00:00"/>
    <s v="Mile 8"/>
    <x v="39"/>
    <x v="37"/>
    <x v="38"/>
    <x v="3"/>
    <x v="5"/>
    <x v="0"/>
    <x v="1"/>
    <n v="133"/>
    <n v="11.5"/>
    <n v="11.5"/>
  </r>
  <r>
    <x v="0"/>
    <d v="2021-12-07T00:00:00"/>
    <s v="Mile 8"/>
    <x v="39"/>
    <x v="37"/>
    <x v="38"/>
    <x v="3"/>
    <x v="5"/>
    <x v="0"/>
    <x v="1"/>
    <n v="117"/>
    <n v="7.4"/>
    <n v="7.4"/>
  </r>
  <r>
    <x v="0"/>
    <d v="2021-12-07T00:00:00"/>
    <s v="Mile 8"/>
    <x v="40"/>
    <x v="38"/>
    <x v="39"/>
    <x v="3"/>
    <x v="5"/>
    <x v="0"/>
    <x v="1"/>
    <n v="115"/>
    <n v="7"/>
    <n v="7"/>
  </r>
  <r>
    <x v="0"/>
    <d v="2021-12-07T00:00:00"/>
    <s v="Mile 8"/>
    <x v="40"/>
    <x v="38"/>
    <x v="39"/>
    <x v="3"/>
    <x v="5"/>
    <x v="0"/>
    <x v="3"/>
    <n v="85"/>
    <n v="2.1"/>
    <n v="2.1"/>
  </r>
  <r>
    <x v="0"/>
    <d v="2021-12-07T00:00:00"/>
    <s v="Mile 8"/>
    <x v="40"/>
    <x v="38"/>
    <x v="39"/>
    <x v="3"/>
    <x v="5"/>
    <x v="0"/>
    <x v="1"/>
    <n v="143"/>
    <n v="14.8"/>
    <n v="14.8"/>
  </r>
  <r>
    <x v="0"/>
    <d v="2021-12-07T00:00:00"/>
    <s v="Mile 8"/>
    <x v="40"/>
    <x v="38"/>
    <x v="39"/>
    <x v="3"/>
    <x v="5"/>
    <x v="0"/>
    <x v="1"/>
    <n v="127"/>
    <n v="9.8000000000000007"/>
    <n v="9.8000000000000007"/>
  </r>
  <r>
    <x v="0"/>
    <d v="2021-12-07T00:00:00"/>
    <s v="Mile 8"/>
    <x v="40"/>
    <x v="38"/>
    <x v="39"/>
    <x v="3"/>
    <x v="5"/>
    <x v="0"/>
    <x v="2"/>
    <n v="75"/>
    <n v="1.5"/>
    <n v="1.5"/>
  </r>
  <r>
    <x v="0"/>
    <d v="2021-12-07T00:00:00"/>
    <s v="Mile 8"/>
    <x v="40"/>
    <x v="38"/>
    <x v="39"/>
    <x v="3"/>
    <x v="5"/>
    <x v="0"/>
    <x v="2"/>
    <n v="80"/>
    <n v="1.8"/>
    <n v="1.8"/>
  </r>
  <r>
    <x v="0"/>
    <d v="2021-12-07T00:00:00"/>
    <s v="Mile 8"/>
    <x v="40"/>
    <x v="38"/>
    <x v="39"/>
    <x v="3"/>
    <x v="5"/>
    <x v="0"/>
    <x v="1"/>
    <n v="103"/>
    <n v="4.8"/>
    <n v="4.8"/>
  </r>
  <r>
    <x v="0"/>
    <d v="2021-12-07T00:00:00"/>
    <s v="Mile 8"/>
    <x v="40"/>
    <x v="38"/>
    <x v="39"/>
    <x v="3"/>
    <x v="5"/>
    <x v="0"/>
    <x v="1"/>
    <n v="95"/>
    <n v="3.6"/>
    <n v="3.6"/>
  </r>
  <r>
    <x v="0"/>
    <d v="2021-12-07T00:00:00"/>
    <s v="Mile 8"/>
    <x v="41"/>
    <x v="39"/>
    <x v="26"/>
    <x v="3"/>
    <x v="5"/>
    <x v="0"/>
    <x v="1"/>
    <n v="117"/>
    <n v="7.4"/>
    <n v="7.4"/>
  </r>
  <r>
    <x v="0"/>
    <d v="2021-12-07T00:00:00"/>
    <s v="Mile 8"/>
    <x v="41"/>
    <x v="39"/>
    <x v="26"/>
    <x v="3"/>
    <x v="5"/>
    <x v="0"/>
    <x v="1"/>
    <n v="148"/>
    <n v="16.600000000000001"/>
    <n v="16.600000000000001"/>
  </r>
  <r>
    <x v="0"/>
    <d v="2021-12-07T00:00:00"/>
    <s v="Mile 8"/>
    <x v="41"/>
    <x v="39"/>
    <x v="26"/>
    <x v="3"/>
    <x v="5"/>
    <x v="0"/>
    <x v="1"/>
    <n v="104"/>
    <n v="5"/>
    <n v="5"/>
  </r>
  <r>
    <x v="0"/>
    <d v="2021-12-07T00:00:00"/>
    <s v="Mile 8"/>
    <x v="41"/>
    <x v="39"/>
    <x v="26"/>
    <x v="3"/>
    <x v="5"/>
    <x v="0"/>
    <x v="2"/>
    <n v="81"/>
    <n v="1.9"/>
    <n v="1.9"/>
  </r>
  <r>
    <x v="0"/>
    <d v="2021-12-07T00:00:00"/>
    <s v="Mile 8"/>
    <x v="41"/>
    <x v="39"/>
    <x v="26"/>
    <x v="3"/>
    <x v="5"/>
    <x v="0"/>
    <x v="1"/>
    <n v="104"/>
    <n v="5"/>
    <n v="5"/>
  </r>
  <r>
    <x v="0"/>
    <d v="2021-12-07T00:00:00"/>
    <s v="Mile 8"/>
    <x v="42"/>
    <x v="40"/>
    <x v="40"/>
    <x v="5"/>
    <x v="6"/>
    <x v="0"/>
    <x v="1"/>
    <n v="145"/>
    <n v="15.5"/>
    <n v="15.5"/>
  </r>
  <r>
    <x v="0"/>
    <d v="2021-12-07T00:00:00"/>
    <s v="Mile 8"/>
    <x v="43"/>
    <x v="41"/>
    <x v="41"/>
    <x v="5"/>
    <x v="6"/>
    <x v="0"/>
    <x v="3"/>
    <n v="88"/>
    <n v="2.4"/>
    <n v="2.4"/>
  </r>
  <r>
    <x v="0"/>
    <d v="2021-12-07T00:00:00"/>
    <s v="Mile 8"/>
    <x v="44"/>
    <x v="26"/>
    <x v="42"/>
    <x v="5"/>
    <x v="6"/>
    <x v="0"/>
    <x v="5"/>
    <m/>
    <s v=""/>
    <s v=""/>
  </r>
  <r>
    <x v="0"/>
    <d v="2021-12-07T00:00:00"/>
    <s v="Mile 8"/>
    <x v="45"/>
    <x v="42"/>
    <x v="43"/>
    <x v="5"/>
    <x v="6"/>
    <x v="0"/>
    <x v="1"/>
    <n v="139"/>
    <n v="13.4"/>
    <n v="13.4"/>
  </r>
  <r>
    <x v="0"/>
    <d v="2021-12-07T00:00:00"/>
    <s v="Mile 8"/>
    <x v="45"/>
    <x v="42"/>
    <x v="43"/>
    <x v="5"/>
    <x v="6"/>
    <x v="0"/>
    <x v="1"/>
    <n v="122"/>
    <n v="8.6"/>
    <n v="8.6"/>
  </r>
  <r>
    <x v="0"/>
    <d v="2021-12-07T00:00:00"/>
    <s v="Mile 8"/>
    <x v="45"/>
    <x v="42"/>
    <x v="43"/>
    <x v="5"/>
    <x v="6"/>
    <x v="0"/>
    <x v="1"/>
    <n v="90"/>
    <n v="3"/>
    <n v="3"/>
  </r>
  <r>
    <x v="0"/>
    <d v="2021-12-07T00:00:00"/>
    <s v="Mile 8"/>
    <x v="45"/>
    <x v="42"/>
    <x v="43"/>
    <x v="5"/>
    <x v="6"/>
    <x v="0"/>
    <x v="1"/>
    <n v="142"/>
    <n v="14.4"/>
    <n v="14.4"/>
  </r>
  <r>
    <x v="0"/>
    <d v="2021-12-07T00:00:00"/>
    <s v="Mile 8"/>
    <x v="46"/>
    <x v="43"/>
    <x v="7"/>
    <x v="5"/>
    <x v="6"/>
    <x v="0"/>
    <x v="0"/>
    <n v="102"/>
    <n v="19.7"/>
    <n v="19.7"/>
  </r>
  <r>
    <x v="0"/>
    <d v="2021-12-07T00:00:00"/>
    <s v="Mile 8"/>
    <x v="46"/>
    <x v="43"/>
    <x v="7"/>
    <x v="5"/>
    <x v="6"/>
    <x v="0"/>
    <x v="3"/>
    <n v="151"/>
    <n v="15.6"/>
    <n v="15.6"/>
  </r>
  <r>
    <x v="0"/>
    <d v="2021-12-07T00:00:00"/>
    <s v="Mile 8"/>
    <x v="46"/>
    <x v="43"/>
    <x v="7"/>
    <x v="5"/>
    <x v="6"/>
    <x v="0"/>
    <x v="0"/>
    <n v="80"/>
    <n v="9.4"/>
    <n v="9.4"/>
  </r>
  <r>
    <x v="0"/>
    <d v="2021-12-07T00:00:00"/>
    <s v="Mile 8"/>
    <x v="46"/>
    <x v="43"/>
    <x v="7"/>
    <x v="5"/>
    <x v="6"/>
    <x v="0"/>
    <x v="2"/>
    <n v="89"/>
    <n v="2.6"/>
    <n v="2.6"/>
  </r>
  <r>
    <x v="0"/>
    <d v="2021-12-07T00:00:00"/>
    <s v="Mile 8"/>
    <x v="47"/>
    <x v="44"/>
    <x v="44"/>
    <x v="5"/>
    <x v="6"/>
    <x v="0"/>
    <x v="1"/>
    <n v="118"/>
    <n v="7.6"/>
    <n v="7.6"/>
  </r>
  <r>
    <x v="0"/>
    <d v="2021-12-07T00:00:00"/>
    <s v="Mile 8"/>
    <x v="47"/>
    <x v="44"/>
    <x v="44"/>
    <x v="5"/>
    <x v="6"/>
    <x v="0"/>
    <x v="2"/>
    <n v="94"/>
    <n v="3.1"/>
    <n v="3.1"/>
  </r>
  <r>
    <x v="0"/>
    <d v="2021-12-07T00:00:00"/>
    <s v="Mile 8"/>
    <x v="47"/>
    <x v="44"/>
    <x v="44"/>
    <x v="5"/>
    <x v="6"/>
    <x v="0"/>
    <x v="1"/>
    <n v="109"/>
    <n v="5.8"/>
    <n v="5.8"/>
  </r>
  <r>
    <x v="0"/>
    <d v="2021-12-07T00:00:00"/>
    <s v="Mile 8"/>
    <x v="47"/>
    <x v="44"/>
    <x v="44"/>
    <x v="5"/>
    <x v="6"/>
    <x v="0"/>
    <x v="3"/>
    <n v="131"/>
    <n v="9.5"/>
    <n v="9.5"/>
  </r>
  <r>
    <x v="0"/>
    <d v="2021-12-07T00:00:00"/>
    <s v="Mile 8"/>
    <x v="47"/>
    <x v="44"/>
    <x v="44"/>
    <x v="5"/>
    <x v="6"/>
    <x v="0"/>
    <x v="1"/>
    <n v="94"/>
    <n v="3.5"/>
    <n v="3.5"/>
  </r>
  <r>
    <x v="0"/>
    <d v="2021-12-07T00:00:00"/>
    <s v="Mile 8"/>
    <x v="48"/>
    <x v="45"/>
    <x v="45"/>
    <x v="5"/>
    <x v="6"/>
    <x v="0"/>
    <x v="1"/>
    <n v="117"/>
    <n v="7.4"/>
    <n v="7.4"/>
  </r>
  <r>
    <x v="0"/>
    <d v="2021-12-07T00:00:00"/>
    <s v="Mile 8"/>
    <x v="48"/>
    <x v="45"/>
    <x v="45"/>
    <x v="5"/>
    <x v="6"/>
    <x v="1"/>
    <x v="5"/>
    <n v="66"/>
    <n v="3"/>
    <n v="3"/>
  </r>
  <r>
    <x v="0"/>
    <d v="2021-12-07T00:00:00"/>
    <s v="Mile 8"/>
    <x v="48"/>
    <x v="45"/>
    <x v="45"/>
    <x v="5"/>
    <x v="6"/>
    <x v="0"/>
    <x v="1"/>
    <n v="97"/>
    <n v="3.9"/>
    <n v="3.9"/>
  </r>
  <r>
    <x v="0"/>
    <d v="2021-12-07T00:00:00"/>
    <s v="Mile 8"/>
    <x v="48"/>
    <x v="45"/>
    <x v="45"/>
    <x v="5"/>
    <x v="6"/>
    <x v="0"/>
    <x v="1"/>
    <n v="112"/>
    <n v="6.4"/>
    <n v="6.4"/>
  </r>
  <r>
    <x v="0"/>
    <d v="2021-12-07T00:00:00"/>
    <s v="Mile 8"/>
    <x v="48"/>
    <x v="45"/>
    <x v="45"/>
    <x v="5"/>
    <x v="6"/>
    <x v="0"/>
    <x v="1"/>
    <n v="130"/>
    <n v="10.7"/>
    <n v="10.7"/>
  </r>
  <r>
    <x v="0"/>
    <d v="2021-12-07T00:00:00"/>
    <s v="Mile 8"/>
    <x v="48"/>
    <x v="45"/>
    <x v="45"/>
    <x v="5"/>
    <x v="6"/>
    <x v="0"/>
    <x v="1"/>
    <n v="149"/>
    <n v="17"/>
    <n v="17"/>
  </r>
  <r>
    <x v="0"/>
    <d v="2021-12-07T00:00:00"/>
    <s v="Mile 8"/>
    <x v="48"/>
    <x v="45"/>
    <x v="45"/>
    <x v="5"/>
    <x v="6"/>
    <x v="0"/>
    <x v="1"/>
    <n v="104"/>
    <n v="5"/>
    <n v="5"/>
  </r>
  <r>
    <x v="0"/>
    <d v="2021-12-07T00:00:00"/>
    <s v="Mile 8"/>
    <x v="49"/>
    <x v="46"/>
    <x v="46"/>
    <x v="5"/>
    <x v="7"/>
    <x v="0"/>
    <x v="1"/>
    <n v="117"/>
    <n v="7.4"/>
    <n v="7.4"/>
  </r>
  <r>
    <x v="0"/>
    <d v="2021-12-07T00:00:00"/>
    <s v="Mile 8"/>
    <x v="49"/>
    <x v="46"/>
    <x v="46"/>
    <x v="5"/>
    <x v="7"/>
    <x v="0"/>
    <x v="1"/>
    <n v="137"/>
    <n v="12.8"/>
    <n v="12.8"/>
  </r>
  <r>
    <x v="0"/>
    <d v="2021-12-07T00:00:00"/>
    <s v="Mile 8"/>
    <x v="49"/>
    <x v="46"/>
    <x v="46"/>
    <x v="5"/>
    <x v="7"/>
    <x v="0"/>
    <x v="1"/>
    <n v="141"/>
    <n v="14.1"/>
    <n v="14.1"/>
  </r>
  <r>
    <x v="0"/>
    <d v="2021-12-07T00:00:00"/>
    <s v="Mile 8"/>
    <x v="50"/>
    <x v="47"/>
    <x v="47"/>
    <x v="5"/>
    <x v="7"/>
    <x v="0"/>
    <x v="1"/>
    <n v="117"/>
    <n v="7.4"/>
    <n v="7.4"/>
  </r>
  <r>
    <x v="0"/>
    <d v="2021-12-07T00:00:00"/>
    <s v="Mile 8"/>
    <x v="50"/>
    <x v="47"/>
    <x v="47"/>
    <x v="5"/>
    <x v="7"/>
    <x v="0"/>
    <x v="1"/>
    <n v="103"/>
    <n v="4.8"/>
    <n v="4.8"/>
  </r>
  <r>
    <x v="0"/>
    <d v="2021-12-07T00:00:00"/>
    <s v="Mile 8"/>
    <x v="51"/>
    <x v="47"/>
    <x v="48"/>
    <x v="5"/>
    <x v="7"/>
    <x v="0"/>
    <x v="1"/>
    <n v="143"/>
    <n v="14.8"/>
    <n v="14.8"/>
  </r>
  <r>
    <x v="0"/>
    <d v="2021-12-07T00:00:00"/>
    <s v="Mile 8"/>
    <x v="51"/>
    <x v="47"/>
    <x v="48"/>
    <x v="5"/>
    <x v="7"/>
    <x v="0"/>
    <x v="1"/>
    <n v="124"/>
    <n v="9.1"/>
    <n v="9.1"/>
  </r>
  <r>
    <x v="0"/>
    <d v="2021-12-07T00:00:00"/>
    <s v="Mile 8"/>
    <x v="51"/>
    <x v="47"/>
    <x v="48"/>
    <x v="5"/>
    <x v="7"/>
    <x v="0"/>
    <x v="1"/>
    <n v="121"/>
    <n v="8.3000000000000007"/>
    <n v="8.3000000000000007"/>
  </r>
  <r>
    <x v="0"/>
    <d v="2021-12-07T00:00:00"/>
    <s v="Mile 8"/>
    <x v="51"/>
    <x v="47"/>
    <x v="48"/>
    <x v="5"/>
    <x v="7"/>
    <x v="0"/>
    <x v="1"/>
    <n v="135"/>
    <n v="12.1"/>
    <n v="12.1"/>
  </r>
  <r>
    <x v="0"/>
    <d v="2021-12-07T00:00:00"/>
    <s v="Mile 8"/>
    <x v="51"/>
    <x v="47"/>
    <x v="48"/>
    <x v="5"/>
    <x v="7"/>
    <x v="0"/>
    <x v="1"/>
    <n v="124"/>
    <n v="9.1"/>
    <n v="9.1"/>
  </r>
  <r>
    <x v="0"/>
    <d v="2021-12-07T00:00:00"/>
    <s v="Mile 8"/>
    <x v="51"/>
    <x v="47"/>
    <x v="48"/>
    <x v="5"/>
    <x v="7"/>
    <x v="0"/>
    <x v="1"/>
    <n v="153"/>
    <n v="18.600000000000001"/>
    <n v="18.600000000000001"/>
  </r>
  <r>
    <x v="0"/>
    <d v="2021-12-07T00:00:00"/>
    <s v="Mile 8"/>
    <x v="51"/>
    <x v="47"/>
    <x v="48"/>
    <x v="5"/>
    <x v="7"/>
    <x v="0"/>
    <x v="1"/>
    <n v="161"/>
    <n v="22.2"/>
    <n v="22.2"/>
  </r>
  <r>
    <x v="0"/>
    <d v="2021-12-07T00:00:00"/>
    <s v="Mile 8"/>
    <x v="51"/>
    <x v="47"/>
    <x v="48"/>
    <x v="5"/>
    <x v="7"/>
    <x v="0"/>
    <x v="2"/>
    <n v="74"/>
    <n v="1.5"/>
    <n v="1.5"/>
  </r>
  <r>
    <x v="0"/>
    <d v="2021-12-07T00:00:00"/>
    <s v="Mile 8"/>
    <x v="52"/>
    <x v="48"/>
    <x v="49"/>
    <x v="5"/>
    <x v="7"/>
    <x v="0"/>
    <x v="1"/>
    <n v="129"/>
    <n v="10.4"/>
    <n v="10.4"/>
  </r>
  <r>
    <x v="0"/>
    <d v="2021-12-07T00:00:00"/>
    <s v="Mile 8"/>
    <x v="52"/>
    <x v="48"/>
    <x v="49"/>
    <x v="5"/>
    <x v="7"/>
    <x v="0"/>
    <x v="1"/>
    <n v="117"/>
    <n v="7.4"/>
    <n v="7.4"/>
  </r>
  <r>
    <x v="0"/>
    <d v="2021-12-07T00:00:00"/>
    <s v="Mile 8"/>
    <x v="52"/>
    <x v="48"/>
    <x v="49"/>
    <x v="5"/>
    <x v="7"/>
    <x v="0"/>
    <x v="1"/>
    <n v="125"/>
    <n v="9.3000000000000007"/>
    <n v="9.3000000000000007"/>
  </r>
  <r>
    <x v="0"/>
    <d v="2021-12-07T00:00:00"/>
    <s v="Mile 8"/>
    <x v="52"/>
    <x v="48"/>
    <x v="49"/>
    <x v="5"/>
    <x v="7"/>
    <x v="0"/>
    <x v="1"/>
    <n v="133"/>
    <n v="11.5"/>
    <n v="11.5"/>
  </r>
  <r>
    <x v="0"/>
    <d v="2021-12-07T00:00:00"/>
    <s v="Mile 8"/>
    <x v="52"/>
    <x v="48"/>
    <x v="49"/>
    <x v="5"/>
    <x v="7"/>
    <x v="0"/>
    <x v="1"/>
    <n v="121"/>
    <n v="8.3000000000000007"/>
    <n v="8.3000000000000007"/>
  </r>
  <r>
    <x v="0"/>
    <d v="2021-12-07T00:00:00"/>
    <s v="Mile 8"/>
    <x v="52"/>
    <x v="48"/>
    <x v="49"/>
    <x v="5"/>
    <x v="7"/>
    <x v="0"/>
    <x v="1"/>
    <n v="98"/>
    <n v="4"/>
    <n v="4"/>
  </r>
  <r>
    <x v="0"/>
    <d v="2021-12-07T00:00:00"/>
    <s v="Mile 8"/>
    <x v="52"/>
    <x v="48"/>
    <x v="49"/>
    <x v="5"/>
    <x v="7"/>
    <x v="0"/>
    <x v="1"/>
    <n v="127"/>
    <n v="9.8000000000000007"/>
    <n v="9.8000000000000007"/>
  </r>
  <r>
    <x v="0"/>
    <d v="2021-12-07T00:00:00"/>
    <s v="Mile 8"/>
    <x v="52"/>
    <x v="48"/>
    <x v="49"/>
    <x v="5"/>
    <x v="7"/>
    <x v="0"/>
    <x v="1"/>
    <n v="142"/>
    <n v="14.4"/>
    <n v="14.4"/>
  </r>
  <r>
    <x v="0"/>
    <d v="2021-12-07T00:00:00"/>
    <s v="Mile 8"/>
    <x v="52"/>
    <x v="48"/>
    <x v="49"/>
    <x v="5"/>
    <x v="7"/>
    <x v="0"/>
    <x v="1"/>
    <n v="150"/>
    <n v="17.399999999999999"/>
    <n v="17.399999999999999"/>
  </r>
  <r>
    <x v="0"/>
    <d v="2021-12-07T00:00:00"/>
    <s v="Mile 8"/>
    <x v="52"/>
    <x v="48"/>
    <x v="49"/>
    <x v="5"/>
    <x v="7"/>
    <x v="0"/>
    <x v="1"/>
    <n v="134"/>
    <n v="11.8"/>
    <n v="11.8"/>
  </r>
  <r>
    <x v="0"/>
    <d v="2021-12-07T00:00:00"/>
    <s v="Mile 8"/>
    <x v="53"/>
    <x v="26"/>
    <x v="50"/>
    <x v="5"/>
    <x v="7"/>
    <x v="0"/>
    <x v="1"/>
    <n v="104"/>
    <n v="5"/>
    <n v="5"/>
  </r>
  <r>
    <x v="0"/>
    <d v="2021-12-07T00:00:00"/>
    <s v="Mile 8"/>
    <x v="53"/>
    <x v="26"/>
    <x v="50"/>
    <x v="5"/>
    <x v="7"/>
    <x v="0"/>
    <x v="1"/>
    <n v="120"/>
    <n v="8.1"/>
    <n v="8.1"/>
  </r>
  <r>
    <x v="0"/>
    <d v="2021-12-07T00:00:00"/>
    <s v="Mile 8"/>
    <x v="53"/>
    <x v="26"/>
    <x v="50"/>
    <x v="5"/>
    <x v="7"/>
    <x v="0"/>
    <x v="1"/>
    <n v="139"/>
    <n v="13.4"/>
    <n v="13.4"/>
  </r>
  <r>
    <x v="0"/>
    <d v="2021-12-07T00:00:00"/>
    <s v="Mile 8"/>
    <x v="53"/>
    <x v="26"/>
    <x v="50"/>
    <x v="5"/>
    <x v="7"/>
    <x v="0"/>
    <x v="1"/>
    <n v="124"/>
    <n v="9.1"/>
    <n v="9.1"/>
  </r>
  <r>
    <x v="0"/>
    <d v="2021-12-07T00:00:00"/>
    <s v="Mile 8"/>
    <x v="53"/>
    <x v="26"/>
    <x v="50"/>
    <x v="5"/>
    <x v="7"/>
    <x v="0"/>
    <x v="1"/>
    <n v="122"/>
    <n v="8.6"/>
    <n v="8.6"/>
  </r>
  <r>
    <x v="0"/>
    <d v="2021-12-07T00:00:00"/>
    <s v="Mile 8"/>
    <x v="53"/>
    <x v="26"/>
    <x v="50"/>
    <x v="5"/>
    <x v="7"/>
    <x v="0"/>
    <x v="1"/>
    <n v="121"/>
    <n v="8.3000000000000007"/>
    <n v="8.3000000000000007"/>
  </r>
  <r>
    <x v="0"/>
    <d v="2021-12-07T00:00:00"/>
    <s v="Mile 8"/>
    <x v="54"/>
    <x v="49"/>
    <x v="51"/>
    <x v="5"/>
    <x v="7"/>
    <x v="0"/>
    <x v="1"/>
    <n v="148"/>
    <n v="16.600000000000001"/>
    <n v="16.600000000000001"/>
  </r>
  <r>
    <x v="0"/>
    <d v="2021-12-07T00:00:00"/>
    <s v="Mile 8"/>
    <x v="54"/>
    <x v="49"/>
    <x v="51"/>
    <x v="5"/>
    <x v="7"/>
    <x v="0"/>
    <x v="1"/>
    <n v="134"/>
    <n v="11.8"/>
    <n v="11.8"/>
  </r>
  <r>
    <x v="0"/>
    <d v="2021-12-07T00:00:00"/>
    <s v="Mile 8"/>
    <x v="54"/>
    <x v="49"/>
    <x v="51"/>
    <x v="5"/>
    <x v="7"/>
    <x v="0"/>
    <x v="1"/>
    <n v="108"/>
    <n v="5.6"/>
    <n v="5.6"/>
  </r>
  <r>
    <x v="0"/>
    <d v="2021-12-07T00:00:00"/>
    <s v="Mile 8"/>
    <x v="54"/>
    <x v="49"/>
    <x v="51"/>
    <x v="5"/>
    <x v="7"/>
    <x v="0"/>
    <x v="1"/>
    <n v="146"/>
    <n v="15.9"/>
    <n v="15.9"/>
  </r>
  <r>
    <x v="0"/>
    <d v="2021-12-07T00:00:00"/>
    <s v="Mile 8"/>
    <x v="54"/>
    <x v="49"/>
    <x v="51"/>
    <x v="5"/>
    <x v="7"/>
    <x v="0"/>
    <x v="1"/>
    <n v="128"/>
    <n v="10.1"/>
    <n v="10.1"/>
  </r>
  <r>
    <x v="0"/>
    <d v="2021-12-07T00:00:00"/>
    <s v="Mile 8"/>
    <x v="54"/>
    <x v="49"/>
    <x v="51"/>
    <x v="5"/>
    <x v="7"/>
    <x v="0"/>
    <x v="1"/>
    <n v="118"/>
    <n v="7.6"/>
    <n v="7.6"/>
  </r>
  <r>
    <x v="0"/>
    <d v="2021-12-07T00:00:00"/>
    <s v="Mile 8"/>
    <x v="54"/>
    <x v="49"/>
    <x v="51"/>
    <x v="5"/>
    <x v="7"/>
    <x v="0"/>
    <x v="1"/>
    <n v="129"/>
    <n v="10.4"/>
    <n v="10.4"/>
  </r>
  <r>
    <x v="0"/>
    <d v="2021-12-07T00:00:00"/>
    <s v="Mile 8"/>
    <x v="55"/>
    <x v="50"/>
    <x v="52"/>
    <x v="5"/>
    <x v="7"/>
    <x v="0"/>
    <x v="1"/>
    <n v="135"/>
    <n v="12.1"/>
    <n v="12.1"/>
  </r>
  <r>
    <x v="0"/>
    <d v="2021-12-07T00:00:00"/>
    <s v="Mile 8"/>
    <x v="55"/>
    <x v="50"/>
    <x v="52"/>
    <x v="5"/>
    <x v="7"/>
    <x v="0"/>
    <x v="1"/>
    <n v="123"/>
    <n v="8.8000000000000007"/>
    <n v="8.8000000000000007"/>
  </r>
  <r>
    <x v="0"/>
    <d v="2021-12-07T00:00:00"/>
    <s v="Mile 8"/>
    <x v="55"/>
    <x v="50"/>
    <x v="52"/>
    <x v="5"/>
    <x v="7"/>
    <x v="0"/>
    <x v="1"/>
    <n v="134"/>
    <n v="11.8"/>
    <n v="11.8"/>
  </r>
  <r>
    <x v="0"/>
    <d v="2021-12-07T00:00:00"/>
    <s v="Mile 8"/>
    <x v="55"/>
    <x v="50"/>
    <x v="52"/>
    <x v="5"/>
    <x v="7"/>
    <x v="0"/>
    <x v="1"/>
    <n v="140"/>
    <n v="13.7"/>
    <n v="13.7"/>
  </r>
  <r>
    <x v="0"/>
    <d v="2021-12-07T00:00:00"/>
    <s v="Mile 8"/>
    <x v="55"/>
    <x v="50"/>
    <x v="52"/>
    <x v="5"/>
    <x v="7"/>
    <x v="0"/>
    <x v="1"/>
    <n v="91"/>
    <n v="3.1"/>
    <n v="3.1"/>
  </r>
  <r>
    <x v="0"/>
    <d v="2021-12-07T00:00:00"/>
    <s v="Mile 8"/>
    <x v="56"/>
    <x v="51"/>
    <x v="23"/>
    <x v="6"/>
    <x v="8"/>
    <x v="0"/>
    <x v="5"/>
    <m/>
    <s v=""/>
    <s v=""/>
  </r>
  <r>
    <x v="0"/>
    <d v="2021-12-07T00:00:00"/>
    <s v="Mile 8"/>
    <x v="57"/>
    <x v="52"/>
    <x v="50"/>
    <x v="6"/>
    <x v="8"/>
    <x v="0"/>
    <x v="8"/>
    <n v="199"/>
    <n v="105.7"/>
    <n v="105.7"/>
  </r>
  <r>
    <x v="0"/>
    <d v="2021-12-07T00:00:00"/>
    <s v="Mile 8"/>
    <x v="58"/>
    <x v="53"/>
    <x v="53"/>
    <x v="6"/>
    <x v="8"/>
    <x v="0"/>
    <x v="1"/>
    <n v="114"/>
    <n v="6.8"/>
    <n v="6.8"/>
  </r>
  <r>
    <x v="0"/>
    <d v="2021-12-07T00:00:00"/>
    <s v="Mile 8"/>
    <x v="59"/>
    <x v="54"/>
    <x v="54"/>
    <x v="6"/>
    <x v="8"/>
    <x v="0"/>
    <x v="1"/>
    <n v="155"/>
    <n v="19.5"/>
    <n v="19.5"/>
  </r>
  <r>
    <x v="0"/>
    <d v="2021-12-07T00:00:00"/>
    <s v="Mile 8"/>
    <x v="59"/>
    <x v="54"/>
    <x v="54"/>
    <x v="6"/>
    <x v="8"/>
    <x v="0"/>
    <x v="2"/>
    <n v="68"/>
    <n v="1.1000000000000001"/>
    <n v="1.1000000000000001"/>
  </r>
  <r>
    <x v="0"/>
    <d v="2021-12-07T00:00:00"/>
    <s v="Mile 8"/>
    <x v="60"/>
    <x v="55"/>
    <x v="25"/>
    <x v="6"/>
    <x v="8"/>
    <x v="0"/>
    <x v="1"/>
    <n v="155"/>
    <n v="19.5"/>
    <n v="19.5"/>
  </r>
  <r>
    <x v="0"/>
    <d v="2021-12-07T00:00:00"/>
    <s v="Mile 8"/>
    <x v="60"/>
    <x v="55"/>
    <x v="25"/>
    <x v="6"/>
    <x v="8"/>
    <x v="0"/>
    <x v="1"/>
    <n v="151"/>
    <n v="17.8"/>
    <n v="17.8"/>
  </r>
  <r>
    <x v="0"/>
    <d v="2021-12-07T00:00:00"/>
    <s v="Mile 8"/>
    <x v="60"/>
    <x v="55"/>
    <x v="25"/>
    <x v="6"/>
    <x v="8"/>
    <x v="0"/>
    <x v="1"/>
    <n v="109"/>
    <n v="5.8"/>
    <n v="5.8"/>
  </r>
  <r>
    <x v="0"/>
    <d v="2021-12-07T00:00:00"/>
    <s v="Mile 8"/>
    <x v="60"/>
    <x v="55"/>
    <x v="25"/>
    <x v="6"/>
    <x v="8"/>
    <x v="0"/>
    <x v="0"/>
    <n v="89"/>
    <n v="13"/>
    <n v="13"/>
  </r>
  <r>
    <x v="0"/>
    <d v="2021-12-07T00:00:00"/>
    <s v="Mile 8"/>
    <x v="60"/>
    <x v="55"/>
    <x v="25"/>
    <x v="6"/>
    <x v="8"/>
    <x v="0"/>
    <x v="0"/>
    <n v="72"/>
    <n v="6.8"/>
    <n v="6.8"/>
  </r>
  <r>
    <x v="0"/>
    <d v="2021-12-07T00:00:00"/>
    <s v="Mile 8"/>
    <x v="61"/>
    <x v="56"/>
    <x v="55"/>
    <x v="6"/>
    <x v="8"/>
    <x v="0"/>
    <x v="1"/>
    <n v="144"/>
    <n v="15.1"/>
    <n v="15.1"/>
  </r>
  <r>
    <x v="0"/>
    <d v="2021-12-07T00:00:00"/>
    <s v="Mile 8"/>
    <x v="61"/>
    <x v="56"/>
    <x v="55"/>
    <x v="6"/>
    <x v="8"/>
    <x v="0"/>
    <x v="1"/>
    <n v="146"/>
    <n v="15.9"/>
    <n v="15.9"/>
  </r>
  <r>
    <x v="0"/>
    <d v="2021-12-07T00:00:00"/>
    <s v="Mile 8"/>
    <x v="61"/>
    <x v="56"/>
    <x v="55"/>
    <x v="6"/>
    <x v="8"/>
    <x v="0"/>
    <x v="1"/>
    <n v="157"/>
    <n v="20.399999999999999"/>
    <n v="20.399999999999999"/>
  </r>
  <r>
    <x v="0"/>
    <d v="2021-12-07T00:00:00"/>
    <s v="Mile 8"/>
    <x v="61"/>
    <x v="56"/>
    <x v="55"/>
    <x v="6"/>
    <x v="8"/>
    <x v="0"/>
    <x v="1"/>
    <n v="165"/>
    <n v="24.1"/>
    <n v="24.1"/>
  </r>
  <r>
    <x v="0"/>
    <d v="2021-12-07T00:00:00"/>
    <s v="Mile 8"/>
    <x v="61"/>
    <x v="56"/>
    <x v="55"/>
    <x v="6"/>
    <x v="8"/>
    <x v="0"/>
    <x v="3"/>
    <n v="85"/>
    <n v="2.1"/>
    <n v="2.1"/>
  </r>
  <r>
    <x v="0"/>
    <d v="2021-12-07T00:00:00"/>
    <s v="Mile 8"/>
    <x v="61"/>
    <x v="56"/>
    <x v="55"/>
    <x v="6"/>
    <x v="8"/>
    <x v="0"/>
    <x v="3"/>
    <n v="109"/>
    <n v="5"/>
    <n v="5"/>
  </r>
  <r>
    <x v="0"/>
    <d v="2021-12-07T00:00:00"/>
    <s v="Mile 8"/>
    <x v="62"/>
    <x v="57"/>
    <x v="56"/>
    <x v="6"/>
    <x v="8"/>
    <x v="0"/>
    <x v="2"/>
    <n v="85"/>
    <n v="2.2000000000000002"/>
    <n v="2.2000000000000002"/>
  </r>
  <r>
    <x v="0"/>
    <d v="2021-12-07T00:00:00"/>
    <s v="Mile 8"/>
    <x v="62"/>
    <x v="57"/>
    <x v="56"/>
    <x v="6"/>
    <x v="8"/>
    <x v="0"/>
    <x v="1"/>
    <n v="163"/>
    <n v="23.1"/>
    <n v="23.1"/>
  </r>
  <r>
    <x v="0"/>
    <d v="2021-12-07T00:00:00"/>
    <s v="Mile 8"/>
    <x v="62"/>
    <x v="57"/>
    <x v="56"/>
    <x v="6"/>
    <x v="8"/>
    <x v="0"/>
    <x v="3"/>
    <n v="97"/>
    <n v="3.3"/>
    <n v="3.3"/>
  </r>
  <r>
    <x v="0"/>
    <d v="2021-12-07T00:00:00"/>
    <s v="Mile 8"/>
    <x v="62"/>
    <x v="57"/>
    <x v="56"/>
    <x v="6"/>
    <x v="8"/>
    <x v="0"/>
    <x v="1"/>
    <n v="170"/>
    <n v="26.7"/>
    <n v="26.7"/>
  </r>
  <r>
    <x v="0"/>
    <d v="2021-12-07T00:00:00"/>
    <s v="Mile 8"/>
    <x v="62"/>
    <x v="57"/>
    <x v="56"/>
    <x v="6"/>
    <x v="8"/>
    <x v="0"/>
    <x v="1"/>
    <n v="160"/>
    <n v="21.7"/>
    <n v="21.7"/>
  </r>
  <r>
    <x v="0"/>
    <d v="2021-12-07T00:00:00"/>
    <s v="Mile 8"/>
    <x v="63"/>
    <x v="58"/>
    <x v="57"/>
    <x v="7"/>
    <x v="9"/>
    <x v="0"/>
    <x v="5"/>
    <m/>
    <s v=""/>
    <s v=""/>
  </r>
  <r>
    <x v="0"/>
    <d v="2021-12-07T00:00:00"/>
    <s v="Mile 8"/>
    <x v="64"/>
    <x v="59"/>
    <x v="58"/>
    <x v="7"/>
    <x v="9"/>
    <x v="0"/>
    <x v="1"/>
    <n v="142"/>
    <n v="14.4"/>
    <n v="14.4"/>
  </r>
  <r>
    <x v="0"/>
    <d v="2021-12-07T00:00:00"/>
    <s v="Mile 8"/>
    <x v="65"/>
    <x v="60"/>
    <x v="59"/>
    <x v="7"/>
    <x v="9"/>
    <x v="0"/>
    <x v="2"/>
    <n v="85"/>
    <n v="2.2000000000000002"/>
    <n v="2.2000000000000002"/>
  </r>
  <r>
    <x v="0"/>
    <d v="2021-12-07T00:00:00"/>
    <s v="Mile 8"/>
    <x v="65"/>
    <x v="60"/>
    <x v="59"/>
    <x v="7"/>
    <x v="9"/>
    <x v="0"/>
    <x v="2"/>
    <n v="90"/>
    <n v="2.7"/>
    <n v="2.7"/>
  </r>
  <r>
    <x v="0"/>
    <d v="2021-12-07T00:00:00"/>
    <s v="Mile 8"/>
    <x v="66"/>
    <x v="61"/>
    <x v="60"/>
    <x v="7"/>
    <x v="9"/>
    <x v="0"/>
    <x v="1"/>
    <n v="144"/>
    <n v="15.1"/>
    <n v="15.1"/>
  </r>
  <r>
    <x v="0"/>
    <d v="2021-12-07T00:00:00"/>
    <s v="Mile 8"/>
    <x v="66"/>
    <x v="61"/>
    <x v="60"/>
    <x v="7"/>
    <x v="9"/>
    <x v="0"/>
    <x v="3"/>
    <n v="102"/>
    <n v="4"/>
    <n v="4"/>
  </r>
  <r>
    <x v="0"/>
    <d v="2021-12-07T00:00:00"/>
    <s v="Mile 8"/>
    <x v="67"/>
    <x v="62"/>
    <x v="61"/>
    <x v="7"/>
    <x v="9"/>
    <x v="0"/>
    <x v="1"/>
    <n v="140"/>
    <n v="13.7"/>
    <n v="13.7"/>
  </r>
  <r>
    <x v="0"/>
    <d v="2021-12-07T00:00:00"/>
    <s v="Mile 8"/>
    <x v="67"/>
    <x v="62"/>
    <x v="61"/>
    <x v="7"/>
    <x v="9"/>
    <x v="0"/>
    <x v="3"/>
    <n v="116"/>
    <n v="6.2"/>
    <n v="6.2"/>
  </r>
  <r>
    <x v="0"/>
    <d v="2021-12-07T00:00:00"/>
    <s v="Mile 8"/>
    <x v="67"/>
    <x v="62"/>
    <x v="61"/>
    <x v="7"/>
    <x v="9"/>
    <x v="0"/>
    <x v="1"/>
    <n v="157"/>
    <n v="20.399999999999999"/>
    <n v="20.399999999999999"/>
  </r>
  <r>
    <x v="0"/>
    <d v="2021-12-07T00:00:00"/>
    <s v="Mile 8"/>
    <x v="68"/>
    <x v="63"/>
    <x v="62"/>
    <x v="7"/>
    <x v="9"/>
    <x v="0"/>
    <x v="1"/>
    <n v="142"/>
    <n v="14.4"/>
    <n v="14.4"/>
  </r>
  <r>
    <x v="0"/>
    <d v="2021-12-07T00:00:00"/>
    <s v="Mile 8"/>
    <x v="68"/>
    <x v="63"/>
    <x v="62"/>
    <x v="7"/>
    <x v="9"/>
    <x v="0"/>
    <x v="1"/>
    <n v="142"/>
    <n v="14.4"/>
    <n v="14.4"/>
  </r>
  <r>
    <x v="0"/>
    <d v="2021-12-07T00:00:00"/>
    <s v="Mile 8"/>
    <x v="68"/>
    <x v="63"/>
    <x v="62"/>
    <x v="7"/>
    <x v="9"/>
    <x v="0"/>
    <x v="1"/>
    <n v="116"/>
    <n v="7.2"/>
    <n v="7.2"/>
  </r>
  <r>
    <x v="0"/>
    <d v="2021-12-07T00:00:00"/>
    <s v="Mile 8"/>
    <x v="68"/>
    <x v="63"/>
    <x v="62"/>
    <x v="7"/>
    <x v="9"/>
    <x v="0"/>
    <x v="1"/>
    <n v="92"/>
    <n v="3.3"/>
    <n v="3.3"/>
  </r>
  <r>
    <x v="0"/>
    <d v="2021-12-07T00:00:00"/>
    <s v="Mile 8"/>
    <x v="68"/>
    <x v="63"/>
    <x v="62"/>
    <x v="7"/>
    <x v="9"/>
    <x v="0"/>
    <x v="1"/>
    <n v="140"/>
    <n v="13.7"/>
    <n v="13.7"/>
  </r>
  <r>
    <x v="0"/>
    <d v="2021-12-07T00:00:00"/>
    <s v="Mile 8"/>
    <x v="68"/>
    <x v="63"/>
    <x v="62"/>
    <x v="7"/>
    <x v="9"/>
    <x v="0"/>
    <x v="9"/>
    <n v="157"/>
    <n v="52.6"/>
    <n v="52.6"/>
  </r>
  <r>
    <x v="0"/>
    <d v="2021-12-07T00:00:00"/>
    <s v="Mile 8"/>
    <x v="69"/>
    <x v="64"/>
    <x v="63"/>
    <x v="7"/>
    <x v="9"/>
    <x v="0"/>
    <x v="1"/>
    <n v="136"/>
    <n v="12.4"/>
    <n v="12.4"/>
  </r>
  <r>
    <x v="0"/>
    <d v="2021-12-07T00:00:00"/>
    <s v="Mile 8"/>
    <x v="69"/>
    <x v="64"/>
    <x v="63"/>
    <x v="7"/>
    <x v="9"/>
    <x v="0"/>
    <x v="2"/>
    <n v="82"/>
    <n v="2"/>
    <n v="2"/>
  </r>
  <r>
    <x v="0"/>
    <d v="2021-12-07T00:00:00"/>
    <s v="Mile 8"/>
    <x v="69"/>
    <x v="64"/>
    <x v="63"/>
    <x v="7"/>
    <x v="9"/>
    <x v="0"/>
    <x v="2"/>
    <n v="93"/>
    <n v="3"/>
    <n v="3"/>
  </r>
  <r>
    <x v="0"/>
    <d v="2021-12-07T00:00:00"/>
    <s v="Mile 8"/>
    <x v="69"/>
    <x v="64"/>
    <x v="63"/>
    <x v="7"/>
    <x v="9"/>
    <x v="0"/>
    <x v="1"/>
    <n v="157"/>
    <n v="20.399999999999999"/>
    <n v="20.399999999999999"/>
  </r>
  <r>
    <x v="0"/>
    <d v="2021-12-07T00:00:00"/>
    <s v="Mile 8"/>
    <x v="69"/>
    <x v="64"/>
    <x v="63"/>
    <x v="7"/>
    <x v="9"/>
    <x v="0"/>
    <x v="2"/>
    <n v="81"/>
    <n v="1.9"/>
    <n v="1.9"/>
  </r>
  <r>
    <x v="0"/>
    <d v="2021-12-07T00:00:00"/>
    <s v="Mile 8"/>
    <x v="69"/>
    <x v="64"/>
    <x v="63"/>
    <x v="7"/>
    <x v="9"/>
    <x v="0"/>
    <x v="1"/>
    <n v="155"/>
    <n v="19.5"/>
    <n v="19.5"/>
  </r>
  <r>
    <x v="0"/>
    <d v="2021-12-07T00:00:00"/>
    <s v="Mile 8"/>
    <x v="69"/>
    <x v="64"/>
    <x v="63"/>
    <x v="7"/>
    <x v="9"/>
    <x v="0"/>
    <x v="4"/>
    <n v="168"/>
    <n v="65.2"/>
    <n v="65.2"/>
  </r>
  <r>
    <x v="1"/>
    <d v="2021-12-08T00:00:00"/>
    <s v="Mile 14"/>
    <x v="5"/>
    <x v="5"/>
    <x v="5"/>
    <x v="0"/>
    <x v="0"/>
    <x v="0"/>
    <x v="1"/>
    <n v="140"/>
    <n v="13.7"/>
    <n v="13.7"/>
  </r>
  <r>
    <x v="1"/>
    <d v="2021-12-08T00:00:00"/>
    <s v="Mile 14"/>
    <x v="5"/>
    <x v="5"/>
    <x v="5"/>
    <x v="0"/>
    <x v="0"/>
    <x v="0"/>
    <x v="3"/>
    <n v="81"/>
    <n v="1.8"/>
    <n v="1.8"/>
  </r>
  <r>
    <x v="1"/>
    <d v="2021-12-08T00:00:00"/>
    <s v="Mile 14"/>
    <x v="4"/>
    <x v="4"/>
    <x v="4"/>
    <x v="0"/>
    <x v="0"/>
    <x v="0"/>
    <x v="1"/>
    <n v="148"/>
    <n v="16.600000000000001"/>
    <n v="16.600000000000001"/>
  </r>
  <r>
    <x v="1"/>
    <d v="2021-12-08T00:00:00"/>
    <s v="Mile 14"/>
    <x v="4"/>
    <x v="4"/>
    <x v="4"/>
    <x v="0"/>
    <x v="0"/>
    <x v="0"/>
    <x v="1"/>
    <n v="147"/>
    <n v="16.2"/>
    <n v="16.2"/>
  </r>
  <r>
    <x v="1"/>
    <d v="2021-12-08T00:00:00"/>
    <s v="Mile 14"/>
    <x v="4"/>
    <x v="4"/>
    <x v="4"/>
    <x v="0"/>
    <x v="0"/>
    <x v="0"/>
    <x v="1"/>
    <n v="151"/>
    <n v="17.8"/>
    <n v="17.8"/>
  </r>
  <r>
    <x v="1"/>
    <d v="2021-12-08T00:00:00"/>
    <s v="Mile 14"/>
    <x v="1"/>
    <x v="1"/>
    <x v="1"/>
    <x v="0"/>
    <x v="0"/>
    <x v="0"/>
    <x v="1"/>
    <n v="114"/>
    <n v="6.8"/>
    <n v="6.8"/>
  </r>
  <r>
    <x v="1"/>
    <d v="2021-12-08T00:00:00"/>
    <s v="Mile 14"/>
    <x v="1"/>
    <x v="1"/>
    <x v="1"/>
    <x v="0"/>
    <x v="0"/>
    <x v="0"/>
    <x v="1"/>
    <n v="130"/>
    <n v="10.7"/>
    <n v="10.7"/>
  </r>
  <r>
    <x v="1"/>
    <d v="2021-12-08T00:00:00"/>
    <s v="Mile 14"/>
    <x v="1"/>
    <x v="1"/>
    <x v="1"/>
    <x v="0"/>
    <x v="0"/>
    <x v="0"/>
    <x v="0"/>
    <n v="60"/>
    <n v="3.9"/>
    <n v="3.9"/>
  </r>
  <r>
    <x v="1"/>
    <d v="2021-12-08T00:00:00"/>
    <s v="Mile 14"/>
    <x v="1"/>
    <x v="1"/>
    <x v="1"/>
    <x v="0"/>
    <x v="0"/>
    <x v="0"/>
    <x v="3"/>
    <n v="99"/>
    <n v="3.6"/>
    <n v="3.6"/>
  </r>
  <r>
    <x v="1"/>
    <d v="2021-12-08T00:00:00"/>
    <s v="Mile 14"/>
    <x v="0"/>
    <x v="0"/>
    <x v="0"/>
    <x v="0"/>
    <x v="0"/>
    <x v="0"/>
    <x v="1"/>
    <n v="106"/>
    <n v="5.3"/>
    <n v="5.3"/>
  </r>
  <r>
    <x v="1"/>
    <d v="2021-12-08T00:00:00"/>
    <s v="Mile 14"/>
    <x v="0"/>
    <x v="0"/>
    <x v="0"/>
    <x v="0"/>
    <x v="0"/>
    <x v="0"/>
    <x v="1"/>
    <n v="115"/>
    <n v="7"/>
    <n v="7"/>
  </r>
  <r>
    <x v="1"/>
    <d v="2021-12-08T00:00:00"/>
    <s v="Mile 14"/>
    <x v="0"/>
    <x v="0"/>
    <x v="0"/>
    <x v="0"/>
    <x v="0"/>
    <x v="0"/>
    <x v="1"/>
    <n v="117"/>
    <n v="7.4"/>
    <n v="7.4"/>
  </r>
  <r>
    <x v="1"/>
    <d v="2021-12-08T00:00:00"/>
    <s v="Mile 14"/>
    <x v="0"/>
    <x v="0"/>
    <x v="0"/>
    <x v="0"/>
    <x v="0"/>
    <x v="0"/>
    <x v="1"/>
    <n v="147"/>
    <n v="16.2"/>
    <n v="16.2"/>
  </r>
  <r>
    <x v="1"/>
    <d v="2021-12-08T00:00:00"/>
    <s v="Mile 14"/>
    <x v="0"/>
    <x v="0"/>
    <x v="0"/>
    <x v="0"/>
    <x v="0"/>
    <x v="0"/>
    <x v="1"/>
    <n v="102"/>
    <n v="4.5999999999999996"/>
    <n v="4.5999999999999996"/>
  </r>
  <r>
    <x v="1"/>
    <d v="2021-12-08T00:00:00"/>
    <s v="Mile 14"/>
    <x v="0"/>
    <x v="0"/>
    <x v="0"/>
    <x v="0"/>
    <x v="0"/>
    <x v="0"/>
    <x v="1"/>
    <n v="109"/>
    <n v="5.8"/>
    <n v="5.8"/>
  </r>
  <r>
    <x v="1"/>
    <d v="2021-12-08T00:00:00"/>
    <s v="Mile 14"/>
    <x v="0"/>
    <x v="0"/>
    <x v="0"/>
    <x v="0"/>
    <x v="0"/>
    <x v="0"/>
    <x v="0"/>
    <n v="91"/>
    <n v="13.9"/>
    <n v="13.9"/>
  </r>
  <r>
    <x v="1"/>
    <d v="2021-12-08T00:00:00"/>
    <s v="Mile 14"/>
    <x v="0"/>
    <x v="0"/>
    <x v="0"/>
    <x v="0"/>
    <x v="0"/>
    <x v="0"/>
    <x v="1"/>
    <n v="121"/>
    <n v="8.3000000000000007"/>
    <n v="8.3000000000000007"/>
  </r>
  <r>
    <x v="1"/>
    <d v="2021-12-08T00:00:00"/>
    <s v="Mile 14"/>
    <x v="0"/>
    <x v="0"/>
    <x v="0"/>
    <x v="0"/>
    <x v="0"/>
    <x v="0"/>
    <x v="1"/>
    <n v="95"/>
    <n v="3.6"/>
    <n v="3.6"/>
  </r>
  <r>
    <x v="1"/>
    <d v="2021-12-08T00:00:00"/>
    <s v="Mile 14"/>
    <x v="0"/>
    <x v="0"/>
    <x v="0"/>
    <x v="0"/>
    <x v="0"/>
    <x v="0"/>
    <x v="1"/>
    <n v="142"/>
    <n v="14.4"/>
    <n v="14.4"/>
  </r>
  <r>
    <x v="1"/>
    <d v="2021-12-08T00:00:00"/>
    <s v="Mile 14"/>
    <x v="2"/>
    <x v="2"/>
    <x v="2"/>
    <x v="0"/>
    <x v="0"/>
    <x v="0"/>
    <x v="1"/>
    <n v="120"/>
    <n v="8.1"/>
    <n v="8.1"/>
  </r>
  <r>
    <x v="1"/>
    <d v="2021-12-08T00:00:00"/>
    <s v="Mile 14"/>
    <x v="2"/>
    <x v="2"/>
    <x v="2"/>
    <x v="0"/>
    <x v="0"/>
    <x v="0"/>
    <x v="1"/>
    <n v="124"/>
    <n v="9.1"/>
    <n v="9.1"/>
  </r>
  <r>
    <x v="1"/>
    <d v="2021-12-08T00:00:00"/>
    <s v="Mile 14"/>
    <x v="2"/>
    <x v="2"/>
    <x v="2"/>
    <x v="0"/>
    <x v="0"/>
    <x v="0"/>
    <x v="1"/>
    <n v="154"/>
    <n v="19.100000000000001"/>
    <n v="19.100000000000001"/>
  </r>
  <r>
    <x v="1"/>
    <d v="2021-12-08T00:00:00"/>
    <s v="Mile 14"/>
    <x v="2"/>
    <x v="2"/>
    <x v="2"/>
    <x v="0"/>
    <x v="0"/>
    <x v="0"/>
    <x v="1"/>
    <n v="113"/>
    <n v="6.6"/>
    <n v="6.6"/>
  </r>
  <r>
    <x v="1"/>
    <d v="2021-12-08T00:00:00"/>
    <s v="Mile 14"/>
    <x v="2"/>
    <x v="2"/>
    <x v="2"/>
    <x v="0"/>
    <x v="0"/>
    <x v="0"/>
    <x v="1"/>
    <n v="124"/>
    <n v="9.1"/>
    <n v="9.1"/>
  </r>
  <r>
    <x v="1"/>
    <d v="2021-12-08T00:00:00"/>
    <s v="Mile 14"/>
    <x v="2"/>
    <x v="2"/>
    <x v="2"/>
    <x v="0"/>
    <x v="0"/>
    <x v="0"/>
    <x v="1"/>
    <n v="115"/>
    <n v="7"/>
    <n v="7"/>
  </r>
  <r>
    <x v="1"/>
    <d v="2021-12-08T00:00:00"/>
    <s v="Mile 14"/>
    <x v="2"/>
    <x v="2"/>
    <x v="2"/>
    <x v="0"/>
    <x v="0"/>
    <x v="0"/>
    <x v="1"/>
    <n v="104"/>
    <n v="5"/>
    <n v="5"/>
  </r>
  <r>
    <x v="1"/>
    <d v="2021-12-08T00:00:00"/>
    <s v="Mile 14"/>
    <x v="2"/>
    <x v="2"/>
    <x v="2"/>
    <x v="0"/>
    <x v="0"/>
    <x v="0"/>
    <x v="1"/>
    <n v="159"/>
    <n v="21.3"/>
    <n v="21.3"/>
  </r>
  <r>
    <x v="1"/>
    <d v="2021-12-08T00:00:00"/>
    <s v="Mile 14"/>
    <x v="3"/>
    <x v="3"/>
    <x v="3"/>
    <x v="0"/>
    <x v="0"/>
    <x v="0"/>
    <x v="1"/>
    <n v="96"/>
    <n v="3.8"/>
    <n v="3.8"/>
  </r>
  <r>
    <x v="1"/>
    <d v="2021-12-08T00:00:00"/>
    <s v="Mile 14"/>
    <x v="3"/>
    <x v="3"/>
    <x v="3"/>
    <x v="0"/>
    <x v="0"/>
    <x v="0"/>
    <x v="3"/>
    <n v="111"/>
    <n v="5.3"/>
    <n v="5.3"/>
  </r>
  <r>
    <x v="1"/>
    <d v="2021-12-08T00:00:00"/>
    <s v="Mile 14"/>
    <x v="3"/>
    <x v="3"/>
    <x v="3"/>
    <x v="0"/>
    <x v="0"/>
    <x v="0"/>
    <x v="1"/>
    <n v="124"/>
    <n v="9.1"/>
    <n v="9.1"/>
  </r>
  <r>
    <x v="1"/>
    <d v="2021-12-08T00:00:00"/>
    <s v="Mile 14"/>
    <x v="3"/>
    <x v="3"/>
    <x v="3"/>
    <x v="0"/>
    <x v="0"/>
    <x v="0"/>
    <x v="1"/>
    <n v="115"/>
    <n v="7"/>
    <n v="7"/>
  </r>
  <r>
    <x v="1"/>
    <d v="2021-12-08T00:00:00"/>
    <s v="Mile 14"/>
    <x v="3"/>
    <x v="3"/>
    <x v="3"/>
    <x v="0"/>
    <x v="0"/>
    <x v="0"/>
    <x v="1"/>
    <n v="103"/>
    <n v="4.8"/>
    <n v="4.8"/>
  </r>
  <r>
    <x v="1"/>
    <d v="2021-12-08T00:00:00"/>
    <s v="Mile 14"/>
    <x v="3"/>
    <x v="3"/>
    <x v="3"/>
    <x v="0"/>
    <x v="0"/>
    <x v="0"/>
    <x v="1"/>
    <n v="117"/>
    <n v="7.4"/>
    <n v="7.4"/>
  </r>
  <r>
    <x v="1"/>
    <d v="2021-12-08T00:00:00"/>
    <s v="Mile 14"/>
    <x v="3"/>
    <x v="3"/>
    <x v="3"/>
    <x v="0"/>
    <x v="0"/>
    <x v="0"/>
    <x v="2"/>
    <n v="85"/>
    <n v="2.2000000000000002"/>
    <n v="2.2000000000000002"/>
  </r>
  <r>
    <x v="1"/>
    <d v="2021-12-08T00:00:00"/>
    <s v="Mile 14"/>
    <x v="6"/>
    <x v="6"/>
    <x v="6"/>
    <x v="0"/>
    <x v="0"/>
    <x v="0"/>
    <x v="1"/>
    <n v="122"/>
    <n v="8.6"/>
    <n v="8.6"/>
  </r>
  <r>
    <x v="1"/>
    <d v="2021-12-08T00:00:00"/>
    <s v="Mile 14"/>
    <x v="6"/>
    <x v="6"/>
    <x v="6"/>
    <x v="0"/>
    <x v="0"/>
    <x v="0"/>
    <x v="1"/>
    <n v="140"/>
    <n v="13.7"/>
    <n v="13.7"/>
  </r>
  <r>
    <x v="1"/>
    <d v="2021-12-08T00:00:00"/>
    <s v="Mile 14"/>
    <x v="6"/>
    <x v="6"/>
    <x v="6"/>
    <x v="0"/>
    <x v="0"/>
    <x v="0"/>
    <x v="1"/>
    <n v="158"/>
    <n v="20.8"/>
    <n v="20.8"/>
  </r>
  <r>
    <x v="1"/>
    <d v="2021-12-08T00:00:00"/>
    <s v="Mile 14"/>
    <x v="6"/>
    <x v="6"/>
    <x v="6"/>
    <x v="0"/>
    <x v="0"/>
    <x v="0"/>
    <x v="1"/>
    <n v="132"/>
    <n v="11.2"/>
    <n v="11.2"/>
  </r>
  <r>
    <x v="1"/>
    <d v="2021-12-08T00:00:00"/>
    <s v="Mile 14"/>
    <x v="6"/>
    <x v="6"/>
    <x v="6"/>
    <x v="0"/>
    <x v="0"/>
    <x v="0"/>
    <x v="1"/>
    <n v="107"/>
    <n v="5.5"/>
    <n v="5.5"/>
  </r>
  <r>
    <x v="1"/>
    <d v="2021-12-08T00:00:00"/>
    <s v="Mile 14"/>
    <x v="6"/>
    <x v="6"/>
    <x v="6"/>
    <x v="0"/>
    <x v="0"/>
    <x v="0"/>
    <x v="1"/>
    <n v="67"/>
    <n v="1.1000000000000001"/>
    <n v="1.1000000000000001"/>
  </r>
  <r>
    <x v="1"/>
    <d v="2021-12-08T00:00:00"/>
    <s v="Mile 14"/>
    <x v="6"/>
    <x v="6"/>
    <x v="6"/>
    <x v="0"/>
    <x v="0"/>
    <x v="0"/>
    <x v="1"/>
    <n v="116"/>
    <n v="7.2"/>
    <n v="7.2"/>
  </r>
  <r>
    <x v="1"/>
    <d v="2021-12-08T00:00:00"/>
    <s v="Mile 14"/>
    <x v="8"/>
    <x v="8"/>
    <x v="8"/>
    <x v="1"/>
    <x v="1"/>
    <x v="0"/>
    <x v="3"/>
    <n v="107"/>
    <n v="4.7"/>
    <n v="4.7"/>
  </r>
  <r>
    <x v="1"/>
    <d v="2021-12-08T00:00:00"/>
    <s v="Mile 14"/>
    <x v="12"/>
    <x v="11"/>
    <x v="12"/>
    <x v="0"/>
    <x v="1"/>
    <x v="0"/>
    <x v="1"/>
    <n v="144"/>
    <n v="15.1"/>
    <n v="15.1"/>
  </r>
  <r>
    <x v="1"/>
    <d v="2021-12-08T00:00:00"/>
    <s v="Mile 14"/>
    <x v="12"/>
    <x v="11"/>
    <x v="12"/>
    <x v="0"/>
    <x v="1"/>
    <x v="0"/>
    <x v="8"/>
    <n v="117"/>
    <n v="20.3"/>
    <n v="20.3"/>
  </r>
  <r>
    <x v="1"/>
    <d v="2021-12-08T00:00:00"/>
    <s v="Mile 14"/>
    <x v="11"/>
    <x v="9"/>
    <x v="11"/>
    <x v="1"/>
    <x v="1"/>
    <x v="0"/>
    <x v="8"/>
    <n v="170"/>
    <n v="64.7"/>
    <n v="64.7"/>
  </r>
  <r>
    <x v="1"/>
    <d v="2021-12-08T00:00:00"/>
    <s v="Mile 14"/>
    <x v="11"/>
    <x v="9"/>
    <x v="11"/>
    <x v="1"/>
    <x v="1"/>
    <x v="0"/>
    <x v="3"/>
    <n v="110"/>
    <n v="5.2"/>
    <n v="5.2"/>
  </r>
  <r>
    <x v="1"/>
    <d v="2021-12-08T00:00:00"/>
    <s v="Mile 14"/>
    <x v="7"/>
    <x v="7"/>
    <x v="7"/>
    <x v="1"/>
    <x v="1"/>
    <x v="1"/>
    <x v="5"/>
    <n v="70"/>
    <n v="3.6"/>
    <n v="3.6"/>
  </r>
  <r>
    <x v="1"/>
    <d v="2021-12-08T00:00:00"/>
    <s v="Mile 14"/>
    <x v="7"/>
    <x v="7"/>
    <x v="7"/>
    <x v="1"/>
    <x v="1"/>
    <x v="0"/>
    <x v="1"/>
    <n v="114"/>
    <n v="6.8"/>
    <n v="6.8"/>
  </r>
  <r>
    <x v="1"/>
    <d v="2021-12-08T00:00:00"/>
    <s v="Mile 14"/>
    <x v="7"/>
    <x v="7"/>
    <x v="7"/>
    <x v="1"/>
    <x v="1"/>
    <x v="0"/>
    <x v="4"/>
    <n v="171"/>
    <n v="68.900000000000006"/>
    <n v="68.900000000000006"/>
  </r>
  <r>
    <x v="1"/>
    <d v="2021-12-08T00:00:00"/>
    <s v="Mile 14"/>
    <x v="10"/>
    <x v="10"/>
    <x v="10"/>
    <x v="1"/>
    <x v="1"/>
    <x v="0"/>
    <x v="1"/>
    <n v="103"/>
    <n v="4.8"/>
    <n v="4.8"/>
  </r>
  <r>
    <x v="1"/>
    <d v="2021-12-08T00:00:00"/>
    <s v="Mile 14"/>
    <x v="10"/>
    <x v="10"/>
    <x v="10"/>
    <x v="1"/>
    <x v="1"/>
    <x v="0"/>
    <x v="2"/>
    <n v="78"/>
    <n v="1.7"/>
    <n v="1.7"/>
  </r>
  <r>
    <x v="1"/>
    <d v="2021-12-08T00:00:00"/>
    <s v="Mile 14"/>
    <x v="10"/>
    <x v="10"/>
    <x v="10"/>
    <x v="1"/>
    <x v="1"/>
    <x v="0"/>
    <x v="1"/>
    <n v="126"/>
    <n v="9.6"/>
    <n v="9.6"/>
  </r>
  <r>
    <x v="1"/>
    <d v="2021-12-08T00:00:00"/>
    <s v="Mile 14"/>
    <x v="10"/>
    <x v="10"/>
    <x v="10"/>
    <x v="1"/>
    <x v="1"/>
    <x v="0"/>
    <x v="1"/>
    <n v="154"/>
    <n v="19.100000000000001"/>
    <n v="19.100000000000001"/>
  </r>
  <r>
    <x v="1"/>
    <d v="2021-12-08T00:00:00"/>
    <s v="Mile 14"/>
    <x v="9"/>
    <x v="9"/>
    <x v="9"/>
    <x v="0"/>
    <x v="1"/>
    <x v="0"/>
    <x v="1"/>
    <n v="107"/>
    <n v="5.5"/>
    <n v="5.5"/>
  </r>
  <r>
    <x v="1"/>
    <d v="2021-12-08T00:00:00"/>
    <s v="Mile 14"/>
    <x v="9"/>
    <x v="9"/>
    <x v="9"/>
    <x v="0"/>
    <x v="1"/>
    <x v="0"/>
    <x v="1"/>
    <n v="130"/>
    <n v="10.7"/>
    <n v="10.7"/>
  </r>
  <r>
    <x v="1"/>
    <d v="2021-12-08T00:00:00"/>
    <s v="Mile 14"/>
    <x v="9"/>
    <x v="9"/>
    <x v="9"/>
    <x v="0"/>
    <x v="1"/>
    <x v="0"/>
    <x v="2"/>
    <n v="87"/>
    <n v="2.4"/>
    <n v="2.4"/>
  </r>
  <r>
    <x v="1"/>
    <d v="2021-12-08T00:00:00"/>
    <s v="Mile 14"/>
    <x v="9"/>
    <x v="9"/>
    <x v="9"/>
    <x v="0"/>
    <x v="1"/>
    <x v="0"/>
    <x v="1"/>
    <n v="151"/>
    <n v="17.8"/>
    <n v="17.8"/>
  </r>
  <r>
    <x v="1"/>
    <d v="2021-12-08T00:00:00"/>
    <s v="Mile 14"/>
    <x v="13"/>
    <x v="12"/>
    <x v="13"/>
    <x v="1"/>
    <x v="1"/>
    <x v="0"/>
    <x v="1"/>
    <n v="149"/>
    <n v="17"/>
    <n v="17"/>
  </r>
  <r>
    <x v="1"/>
    <d v="2021-12-08T00:00:00"/>
    <s v="Mile 14"/>
    <x v="13"/>
    <x v="12"/>
    <x v="13"/>
    <x v="1"/>
    <x v="1"/>
    <x v="0"/>
    <x v="1"/>
    <n v="112"/>
    <n v="6.4"/>
    <n v="6.4"/>
  </r>
  <r>
    <x v="1"/>
    <d v="2021-12-08T00:00:00"/>
    <s v="Mile 14"/>
    <x v="13"/>
    <x v="12"/>
    <x v="13"/>
    <x v="1"/>
    <x v="1"/>
    <x v="0"/>
    <x v="1"/>
    <n v="154"/>
    <n v="19.100000000000001"/>
    <n v="19.100000000000001"/>
  </r>
  <r>
    <x v="1"/>
    <d v="2021-12-08T00:00:00"/>
    <s v="Mile 14"/>
    <x v="13"/>
    <x v="12"/>
    <x v="13"/>
    <x v="1"/>
    <x v="1"/>
    <x v="0"/>
    <x v="1"/>
    <n v="125"/>
    <n v="9.3000000000000007"/>
    <n v="9.3000000000000007"/>
  </r>
  <r>
    <x v="1"/>
    <d v="2021-12-08T00:00:00"/>
    <s v="Mile 14"/>
    <x v="13"/>
    <x v="12"/>
    <x v="13"/>
    <x v="1"/>
    <x v="1"/>
    <x v="0"/>
    <x v="2"/>
    <n v="86"/>
    <n v="2.2999999999999998"/>
    <n v="2.2999999999999998"/>
  </r>
  <r>
    <x v="1"/>
    <d v="2021-12-08T00:00:00"/>
    <s v="Mile 14"/>
    <x v="14"/>
    <x v="13"/>
    <x v="14"/>
    <x v="2"/>
    <x v="2"/>
    <x v="0"/>
    <x v="1"/>
    <n v="133"/>
    <n v="11.5"/>
    <n v="11.5"/>
  </r>
  <r>
    <x v="1"/>
    <d v="2021-12-08T00:00:00"/>
    <s v="Mile 14"/>
    <x v="18"/>
    <x v="17"/>
    <x v="18"/>
    <x v="2"/>
    <x v="2"/>
    <x v="0"/>
    <x v="1"/>
    <n v="155"/>
    <n v="19.5"/>
    <n v="19.5"/>
  </r>
  <r>
    <x v="1"/>
    <d v="2021-12-08T00:00:00"/>
    <s v="Mile 14"/>
    <x v="18"/>
    <x v="17"/>
    <x v="18"/>
    <x v="2"/>
    <x v="2"/>
    <x v="0"/>
    <x v="3"/>
    <n v="99"/>
    <n v="3.6"/>
    <n v="3.6"/>
  </r>
  <r>
    <x v="1"/>
    <d v="2021-12-08T00:00:00"/>
    <s v="Mile 14"/>
    <x v="20"/>
    <x v="19"/>
    <x v="20"/>
    <x v="2"/>
    <x v="2"/>
    <x v="0"/>
    <x v="1"/>
    <n v="149"/>
    <n v="17"/>
    <n v="17"/>
  </r>
  <r>
    <x v="1"/>
    <d v="2021-12-08T00:00:00"/>
    <s v="Mile 14"/>
    <x v="20"/>
    <x v="19"/>
    <x v="20"/>
    <x v="2"/>
    <x v="2"/>
    <x v="0"/>
    <x v="1"/>
    <n v="123"/>
    <n v="8.8000000000000007"/>
    <n v="8.8000000000000007"/>
  </r>
  <r>
    <x v="1"/>
    <d v="2021-12-08T00:00:00"/>
    <s v="Mile 14"/>
    <x v="16"/>
    <x v="15"/>
    <x v="16"/>
    <x v="2"/>
    <x v="2"/>
    <x v="0"/>
    <x v="1"/>
    <n v="139"/>
    <n v="13.4"/>
    <n v="13.4"/>
  </r>
  <r>
    <x v="1"/>
    <d v="2021-12-08T00:00:00"/>
    <s v="Mile 14"/>
    <x v="16"/>
    <x v="15"/>
    <x v="16"/>
    <x v="2"/>
    <x v="2"/>
    <x v="0"/>
    <x v="1"/>
    <n v="122"/>
    <n v="8.6"/>
    <n v="8.6"/>
  </r>
  <r>
    <x v="1"/>
    <d v="2021-12-08T00:00:00"/>
    <s v="Mile 14"/>
    <x v="16"/>
    <x v="15"/>
    <x v="16"/>
    <x v="2"/>
    <x v="2"/>
    <x v="0"/>
    <x v="1"/>
    <n v="143"/>
    <n v="14.8"/>
    <n v="14.8"/>
  </r>
  <r>
    <x v="1"/>
    <d v="2021-12-08T00:00:00"/>
    <s v="Mile 14"/>
    <x v="19"/>
    <x v="18"/>
    <x v="19"/>
    <x v="2"/>
    <x v="2"/>
    <x v="0"/>
    <x v="3"/>
    <n v="118"/>
    <n v="6.6"/>
    <n v="6.6"/>
  </r>
  <r>
    <x v="1"/>
    <d v="2021-12-08T00:00:00"/>
    <s v="Mile 14"/>
    <x v="19"/>
    <x v="18"/>
    <x v="19"/>
    <x v="2"/>
    <x v="2"/>
    <x v="0"/>
    <x v="1"/>
    <n v="148"/>
    <n v="16.600000000000001"/>
    <n v="16.600000000000001"/>
  </r>
  <r>
    <x v="1"/>
    <d v="2021-12-08T00:00:00"/>
    <s v="Mile 14"/>
    <x v="19"/>
    <x v="18"/>
    <x v="19"/>
    <x v="2"/>
    <x v="2"/>
    <x v="0"/>
    <x v="3"/>
    <n v="118"/>
    <n v="6.6"/>
    <n v="6.6"/>
  </r>
  <r>
    <x v="1"/>
    <d v="2021-12-08T00:00:00"/>
    <s v="Mile 14"/>
    <x v="19"/>
    <x v="18"/>
    <x v="19"/>
    <x v="2"/>
    <x v="2"/>
    <x v="0"/>
    <x v="0"/>
    <n v="73"/>
    <n v="7.1"/>
    <n v="7.1"/>
  </r>
  <r>
    <x v="1"/>
    <d v="2021-12-08T00:00:00"/>
    <s v="Mile 14"/>
    <x v="15"/>
    <x v="14"/>
    <x v="15"/>
    <x v="2"/>
    <x v="2"/>
    <x v="0"/>
    <x v="1"/>
    <n v="150"/>
    <n v="17.399999999999999"/>
    <n v="17.399999999999999"/>
  </r>
  <r>
    <x v="1"/>
    <d v="2021-12-08T00:00:00"/>
    <s v="Mile 14"/>
    <x v="15"/>
    <x v="14"/>
    <x v="15"/>
    <x v="2"/>
    <x v="2"/>
    <x v="0"/>
    <x v="1"/>
    <n v="118"/>
    <n v="7.6"/>
    <n v="7.6"/>
  </r>
  <r>
    <x v="1"/>
    <d v="2021-12-08T00:00:00"/>
    <s v="Mile 14"/>
    <x v="15"/>
    <x v="14"/>
    <x v="15"/>
    <x v="2"/>
    <x v="2"/>
    <x v="0"/>
    <x v="1"/>
    <n v="103"/>
    <n v="4.8"/>
    <n v="4.8"/>
  </r>
  <r>
    <x v="1"/>
    <d v="2021-12-08T00:00:00"/>
    <s v="Mile 14"/>
    <x v="15"/>
    <x v="14"/>
    <x v="15"/>
    <x v="2"/>
    <x v="2"/>
    <x v="0"/>
    <x v="1"/>
    <n v="138"/>
    <n v="13.1"/>
    <n v="13.1"/>
  </r>
  <r>
    <x v="1"/>
    <d v="2021-12-08T00:00:00"/>
    <s v="Mile 14"/>
    <x v="15"/>
    <x v="14"/>
    <x v="15"/>
    <x v="2"/>
    <x v="2"/>
    <x v="1"/>
    <x v="5"/>
    <n v="69"/>
    <n v="3.4"/>
    <n v="3.4"/>
  </r>
  <r>
    <x v="1"/>
    <d v="2021-12-08T00:00:00"/>
    <s v="Mile 14"/>
    <x v="15"/>
    <x v="14"/>
    <x v="15"/>
    <x v="2"/>
    <x v="2"/>
    <x v="1"/>
    <x v="5"/>
    <n v="64"/>
    <n v="2.7"/>
    <n v="2.7"/>
  </r>
  <r>
    <x v="1"/>
    <d v="2021-12-08T00:00:00"/>
    <s v="Mile 14"/>
    <x v="17"/>
    <x v="16"/>
    <x v="17"/>
    <x v="2"/>
    <x v="2"/>
    <x v="0"/>
    <x v="10"/>
    <n v="119"/>
    <n v="15.4"/>
    <n v="15.4"/>
  </r>
  <r>
    <x v="1"/>
    <d v="2021-12-08T00:00:00"/>
    <s v="Mile 14"/>
    <x v="17"/>
    <x v="16"/>
    <x v="17"/>
    <x v="2"/>
    <x v="2"/>
    <x v="0"/>
    <x v="3"/>
    <n v="116"/>
    <n v="6.2"/>
    <n v="6.2"/>
  </r>
  <r>
    <x v="1"/>
    <d v="2021-12-08T00:00:00"/>
    <s v="Mile 14"/>
    <x v="17"/>
    <x v="16"/>
    <x v="17"/>
    <x v="2"/>
    <x v="2"/>
    <x v="0"/>
    <x v="1"/>
    <n v="113"/>
    <n v="6.6"/>
    <n v="6.6"/>
  </r>
  <r>
    <x v="1"/>
    <d v="2021-12-08T00:00:00"/>
    <s v="Mile 14"/>
    <x v="17"/>
    <x v="16"/>
    <x v="17"/>
    <x v="2"/>
    <x v="2"/>
    <x v="0"/>
    <x v="1"/>
    <n v="102"/>
    <n v="4.5999999999999996"/>
    <n v="4.5999999999999996"/>
  </r>
  <r>
    <x v="1"/>
    <d v="2021-12-08T00:00:00"/>
    <s v="Mile 14"/>
    <x v="17"/>
    <x v="16"/>
    <x v="17"/>
    <x v="2"/>
    <x v="2"/>
    <x v="0"/>
    <x v="4"/>
    <n v="146"/>
    <n v="42"/>
    <n v="42"/>
  </r>
  <r>
    <x v="1"/>
    <d v="2021-12-08T00:00:00"/>
    <s v="Mile 14"/>
    <x v="23"/>
    <x v="22"/>
    <x v="23"/>
    <x v="2"/>
    <x v="3"/>
    <x v="0"/>
    <x v="2"/>
    <n v="79"/>
    <n v="1.8"/>
    <n v="1.8"/>
  </r>
  <r>
    <x v="1"/>
    <d v="2021-12-08T00:00:00"/>
    <s v="Mile 14"/>
    <x v="27"/>
    <x v="26"/>
    <x v="26"/>
    <x v="2"/>
    <x v="3"/>
    <x v="0"/>
    <x v="6"/>
    <n v="40"/>
    <n v="1"/>
    <n v="1"/>
  </r>
  <r>
    <x v="1"/>
    <d v="2021-12-08T00:00:00"/>
    <s v="Mile 14"/>
    <x v="24"/>
    <x v="23"/>
    <x v="24"/>
    <x v="2"/>
    <x v="3"/>
    <x v="0"/>
    <x v="1"/>
    <n v="144"/>
    <n v="15.1"/>
    <n v="15.1"/>
  </r>
  <r>
    <x v="1"/>
    <d v="2021-12-08T00:00:00"/>
    <s v="Mile 14"/>
    <x v="24"/>
    <x v="23"/>
    <x v="24"/>
    <x v="2"/>
    <x v="3"/>
    <x v="0"/>
    <x v="8"/>
    <n v="174"/>
    <n v="69.599999999999994"/>
    <n v="69.599999999999994"/>
  </r>
  <r>
    <x v="1"/>
    <d v="2021-12-08T00:00:00"/>
    <s v="Mile 14"/>
    <x v="26"/>
    <x v="25"/>
    <x v="8"/>
    <x v="2"/>
    <x v="3"/>
    <x v="0"/>
    <x v="1"/>
    <n v="106"/>
    <n v="5.3"/>
    <n v="5.3"/>
  </r>
  <r>
    <x v="1"/>
    <d v="2021-12-08T00:00:00"/>
    <s v="Mile 14"/>
    <x v="26"/>
    <x v="25"/>
    <x v="8"/>
    <x v="2"/>
    <x v="3"/>
    <x v="0"/>
    <x v="1"/>
    <n v="113"/>
    <n v="6.6"/>
    <n v="6.6"/>
  </r>
  <r>
    <x v="1"/>
    <d v="2021-12-08T00:00:00"/>
    <s v="Mile 14"/>
    <x v="25"/>
    <x v="24"/>
    <x v="25"/>
    <x v="2"/>
    <x v="3"/>
    <x v="0"/>
    <x v="1"/>
    <n v="161"/>
    <n v="22.2"/>
    <n v="22.2"/>
  </r>
  <r>
    <x v="1"/>
    <d v="2021-12-08T00:00:00"/>
    <s v="Mile 14"/>
    <x v="25"/>
    <x v="24"/>
    <x v="25"/>
    <x v="2"/>
    <x v="3"/>
    <x v="0"/>
    <x v="2"/>
    <n v="73"/>
    <n v="1.4"/>
    <n v="1.4"/>
  </r>
  <r>
    <x v="1"/>
    <d v="2021-12-08T00:00:00"/>
    <s v="Mile 14"/>
    <x v="25"/>
    <x v="24"/>
    <x v="25"/>
    <x v="2"/>
    <x v="3"/>
    <x v="0"/>
    <x v="2"/>
    <n v="78"/>
    <n v="1.7"/>
    <n v="1.7"/>
  </r>
  <r>
    <x v="1"/>
    <d v="2021-12-08T00:00:00"/>
    <s v="Mile 14"/>
    <x v="25"/>
    <x v="24"/>
    <x v="25"/>
    <x v="2"/>
    <x v="3"/>
    <x v="0"/>
    <x v="1"/>
    <n v="110"/>
    <n v="6"/>
    <n v="6"/>
  </r>
  <r>
    <x v="1"/>
    <d v="2021-12-08T00:00:00"/>
    <s v="Mile 14"/>
    <x v="21"/>
    <x v="20"/>
    <x v="21"/>
    <x v="2"/>
    <x v="3"/>
    <x v="0"/>
    <x v="8"/>
    <n v="153"/>
    <n v="46.7"/>
    <n v="46.7"/>
  </r>
  <r>
    <x v="1"/>
    <d v="2021-12-08T00:00:00"/>
    <s v="Mile 14"/>
    <x v="21"/>
    <x v="20"/>
    <x v="21"/>
    <x v="2"/>
    <x v="3"/>
    <x v="0"/>
    <x v="2"/>
    <n v="89"/>
    <n v="2.6"/>
    <n v="2.6"/>
  </r>
  <r>
    <x v="1"/>
    <d v="2021-12-08T00:00:00"/>
    <s v="Mile 14"/>
    <x v="22"/>
    <x v="21"/>
    <x v="22"/>
    <x v="0"/>
    <x v="3"/>
    <x v="0"/>
    <x v="1"/>
    <n v="148"/>
    <n v="16.600000000000001"/>
    <n v="16.600000000000001"/>
  </r>
  <r>
    <x v="1"/>
    <d v="2021-12-08T00:00:00"/>
    <s v="Mile 14"/>
    <x v="22"/>
    <x v="21"/>
    <x v="22"/>
    <x v="0"/>
    <x v="3"/>
    <x v="0"/>
    <x v="1"/>
    <n v="105"/>
    <n v="5.0999999999999996"/>
    <n v="5.0999999999999996"/>
  </r>
  <r>
    <x v="1"/>
    <d v="2021-12-08T00:00:00"/>
    <s v="Mile 14"/>
    <x v="22"/>
    <x v="21"/>
    <x v="22"/>
    <x v="0"/>
    <x v="3"/>
    <x v="0"/>
    <x v="1"/>
    <n v="155"/>
    <n v="19.5"/>
    <n v="19.5"/>
  </r>
  <r>
    <x v="1"/>
    <d v="2021-12-08T00:00:00"/>
    <s v="Mile 14"/>
    <x v="22"/>
    <x v="21"/>
    <x v="22"/>
    <x v="0"/>
    <x v="3"/>
    <x v="0"/>
    <x v="1"/>
    <n v="126"/>
    <n v="9.6"/>
    <n v="9.6"/>
  </r>
  <r>
    <x v="1"/>
    <d v="2021-12-08T00:00:00"/>
    <s v="Mile 14"/>
    <x v="22"/>
    <x v="21"/>
    <x v="22"/>
    <x v="0"/>
    <x v="3"/>
    <x v="0"/>
    <x v="1"/>
    <n v="118"/>
    <n v="7.6"/>
    <n v="7.6"/>
  </r>
  <r>
    <x v="1"/>
    <d v="2021-12-08T00:00:00"/>
    <s v="Mile 14"/>
    <x v="22"/>
    <x v="21"/>
    <x v="22"/>
    <x v="0"/>
    <x v="3"/>
    <x v="0"/>
    <x v="1"/>
    <n v="134"/>
    <n v="11.8"/>
    <n v="11.8"/>
  </r>
  <r>
    <x v="1"/>
    <d v="2021-12-08T00:00:00"/>
    <s v="Mile 14"/>
    <x v="22"/>
    <x v="21"/>
    <x v="22"/>
    <x v="0"/>
    <x v="3"/>
    <x v="0"/>
    <x v="1"/>
    <n v="100"/>
    <n v="4.3"/>
    <n v="4.3"/>
  </r>
  <r>
    <x v="1"/>
    <d v="2021-12-08T00:00:00"/>
    <s v="Mile 14"/>
    <x v="22"/>
    <x v="21"/>
    <x v="22"/>
    <x v="0"/>
    <x v="3"/>
    <x v="0"/>
    <x v="1"/>
    <n v="102"/>
    <n v="4.5999999999999996"/>
    <n v="4.5999999999999996"/>
  </r>
  <r>
    <x v="1"/>
    <d v="2021-12-08T00:00:00"/>
    <s v="Mile 14"/>
    <x v="22"/>
    <x v="21"/>
    <x v="22"/>
    <x v="0"/>
    <x v="3"/>
    <x v="0"/>
    <x v="1"/>
    <n v="130"/>
    <n v="10.7"/>
    <n v="10.7"/>
  </r>
  <r>
    <x v="1"/>
    <d v="2021-12-08T00:00:00"/>
    <s v="Mile 14"/>
    <x v="22"/>
    <x v="21"/>
    <x v="22"/>
    <x v="0"/>
    <x v="3"/>
    <x v="0"/>
    <x v="1"/>
    <n v="117"/>
    <n v="7.4"/>
    <n v="7.4"/>
  </r>
  <r>
    <x v="1"/>
    <d v="2021-12-08T00:00:00"/>
    <s v="Mile 14"/>
    <x v="22"/>
    <x v="21"/>
    <x v="22"/>
    <x v="0"/>
    <x v="3"/>
    <x v="0"/>
    <x v="1"/>
    <n v="110"/>
    <n v="6"/>
    <n v="6"/>
  </r>
  <r>
    <x v="1"/>
    <d v="2021-12-08T00:00:00"/>
    <s v="Mile 14"/>
    <x v="35"/>
    <x v="34"/>
    <x v="34"/>
    <x v="3"/>
    <x v="5"/>
    <x v="0"/>
    <x v="2"/>
    <n v="82"/>
    <n v="2"/>
    <n v="2"/>
  </r>
  <r>
    <x v="1"/>
    <d v="2021-12-08T00:00:00"/>
    <s v="Mile 14"/>
    <x v="38"/>
    <x v="36"/>
    <x v="37"/>
    <x v="3"/>
    <x v="5"/>
    <x v="0"/>
    <x v="2"/>
    <n v="94"/>
    <n v="3.1"/>
    <n v="3.1"/>
  </r>
  <r>
    <x v="1"/>
    <d v="2021-12-08T00:00:00"/>
    <s v="Mile 14"/>
    <x v="37"/>
    <x v="28"/>
    <x v="36"/>
    <x v="3"/>
    <x v="5"/>
    <x v="0"/>
    <x v="2"/>
    <n v="81"/>
    <n v="1.9"/>
    <n v="1.9"/>
  </r>
  <r>
    <x v="1"/>
    <d v="2021-12-08T00:00:00"/>
    <s v="Mile 14"/>
    <x v="37"/>
    <x v="28"/>
    <x v="36"/>
    <x v="3"/>
    <x v="5"/>
    <x v="0"/>
    <x v="2"/>
    <n v="86"/>
    <n v="2.2999999999999998"/>
    <n v="2.2999999999999998"/>
  </r>
  <r>
    <x v="1"/>
    <d v="2021-12-08T00:00:00"/>
    <s v="Mile 14"/>
    <x v="39"/>
    <x v="37"/>
    <x v="38"/>
    <x v="3"/>
    <x v="5"/>
    <x v="0"/>
    <x v="1"/>
    <n v="137"/>
    <n v="12.8"/>
    <n v="12.8"/>
  </r>
  <r>
    <x v="1"/>
    <d v="2021-12-08T00:00:00"/>
    <s v="Mile 14"/>
    <x v="39"/>
    <x v="37"/>
    <x v="38"/>
    <x v="3"/>
    <x v="5"/>
    <x v="0"/>
    <x v="1"/>
    <n v="152"/>
    <n v="18.2"/>
    <n v="18.2"/>
  </r>
  <r>
    <x v="1"/>
    <d v="2021-12-08T00:00:00"/>
    <s v="Mile 14"/>
    <x v="39"/>
    <x v="37"/>
    <x v="38"/>
    <x v="3"/>
    <x v="5"/>
    <x v="0"/>
    <x v="1"/>
    <n v="120"/>
    <n v="8.1"/>
    <n v="8.1"/>
  </r>
  <r>
    <x v="1"/>
    <d v="2021-12-08T00:00:00"/>
    <s v="Mile 14"/>
    <x v="40"/>
    <x v="38"/>
    <x v="39"/>
    <x v="3"/>
    <x v="5"/>
    <x v="1"/>
    <x v="5"/>
    <n v="63"/>
    <n v="2.6"/>
    <n v="2.6"/>
  </r>
  <r>
    <x v="1"/>
    <d v="2021-12-08T00:00:00"/>
    <s v="Mile 14"/>
    <x v="40"/>
    <x v="38"/>
    <x v="39"/>
    <x v="3"/>
    <x v="5"/>
    <x v="1"/>
    <x v="5"/>
    <n v="58"/>
    <n v="2"/>
    <n v="2"/>
  </r>
  <r>
    <x v="1"/>
    <d v="2021-12-08T00:00:00"/>
    <s v="Mile 14"/>
    <x v="40"/>
    <x v="38"/>
    <x v="39"/>
    <x v="3"/>
    <x v="5"/>
    <x v="0"/>
    <x v="6"/>
    <n v="41"/>
    <n v="1.1000000000000001"/>
    <n v="1.1000000000000001"/>
  </r>
  <r>
    <x v="1"/>
    <d v="2021-12-08T00:00:00"/>
    <s v="Mile 14"/>
    <x v="41"/>
    <x v="39"/>
    <x v="26"/>
    <x v="3"/>
    <x v="5"/>
    <x v="0"/>
    <x v="3"/>
    <n v="79"/>
    <n v="1.6"/>
    <n v="1.6"/>
  </r>
  <r>
    <x v="1"/>
    <d v="2021-12-08T00:00:00"/>
    <s v="Mile 14"/>
    <x v="41"/>
    <x v="39"/>
    <x v="26"/>
    <x v="3"/>
    <x v="5"/>
    <x v="0"/>
    <x v="2"/>
    <n v="89"/>
    <n v="2.6"/>
    <n v="2.6"/>
  </r>
  <r>
    <x v="1"/>
    <d v="2021-12-08T00:00:00"/>
    <s v="Mile 14"/>
    <x v="41"/>
    <x v="39"/>
    <x v="26"/>
    <x v="3"/>
    <x v="5"/>
    <x v="0"/>
    <x v="2"/>
    <n v="92"/>
    <n v="2.9"/>
    <n v="2.9"/>
  </r>
  <r>
    <x v="1"/>
    <d v="2021-12-08T00:00:00"/>
    <s v="Mile 14"/>
    <x v="41"/>
    <x v="39"/>
    <x v="26"/>
    <x v="3"/>
    <x v="5"/>
    <x v="1"/>
    <x v="5"/>
    <n v="50"/>
    <n v="1.3"/>
    <n v="1.3"/>
  </r>
  <r>
    <x v="1"/>
    <d v="2021-12-08T00:00:00"/>
    <s v="Mile 14"/>
    <x v="36"/>
    <x v="35"/>
    <x v="35"/>
    <x v="4"/>
    <x v="5"/>
    <x v="0"/>
    <x v="1"/>
    <n v="152"/>
    <n v="18.2"/>
    <n v="18.2"/>
  </r>
  <r>
    <x v="1"/>
    <d v="2021-12-08T00:00:00"/>
    <s v="Mile 14"/>
    <x v="36"/>
    <x v="35"/>
    <x v="35"/>
    <x v="4"/>
    <x v="5"/>
    <x v="0"/>
    <x v="2"/>
    <n v="82"/>
    <n v="2"/>
    <n v="2"/>
  </r>
  <r>
    <x v="1"/>
    <d v="2021-12-08T00:00:00"/>
    <s v="Mile 14"/>
    <x v="36"/>
    <x v="35"/>
    <x v="35"/>
    <x v="4"/>
    <x v="5"/>
    <x v="0"/>
    <x v="2"/>
    <n v="91"/>
    <n v="2.8"/>
    <n v="2.8"/>
  </r>
  <r>
    <x v="1"/>
    <d v="2021-12-08T00:00:00"/>
    <s v="Mile 14"/>
    <x v="36"/>
    <x v="35"/>
    <x v="35"/>
    <x v="4"/>
    <x v="5"/>
    <x v="0"/>
    <x v="2"/>
    <n v="87"/>
    <n v="2.4"/>
    <n v="2.4"/>
  </r>
  <r>
    <x v="1"/>
    <d v="2021-12-08T00:00:00"/>
    <s v="Mile 14"/>
    <x v="36"/>
    <x v="35"/>
    <x v="35"/>
    <x v="4"/>
    <x v="5"/>
    <x v="0"/>
    <x v="2"/>
    <n v="87"/>
    <n v="2.4"/>
    <n v="2.4"/>
  </r>
  <r>
    <x v="1"/>
    <d v="2021-12-08T00:00:00"/>
    <s v="Mile 14"/>
    <x v="36"/>
    <x v="35"/>
    <x v="35"/>
    <x v="4"/>
    <x v="5"/>
    <x v="0"/>
    <x v="2"/>
    <n v="82"/>
    <n v="2"/>
    <n v="2"/>
  </r>
  <r>
    <x v="1"/>
    <d v="2021-12-08T00:00:00"/>
    <s v="Mile 14"/>
    <x v="36"/>
    <x v="35"/>
    <x v="35"/>
    <x v="4"/>
    <x v="5"/>
    <x v="1"/>
    <x v="5"/>
    <n v="42"/>
    <n v="0.8"/>
    <n v="0.8"/>
  </r>
  <r>
    <x v="1"/>
    <d v="2021-12-08T00:00:00"/>
    <s v="Mile 14"/>
    <x v="32"/>
    <x v="31"/>
    <x v="31"/>
    <x v="3"/>
    <x v="4"/>
    <x v="0"/>
    <x v="5"/>
    <m/>
    <s v=""/>
    <s v=""/>
  </r>
  <r>
    <x v="1"/>
    <d v="2021-12-08T00:00:00"/>
    <s v="Mile 14"/>
    <x v="31"/>
    <x v="30"/>
    <x v="30"/>
    <x v="3"/>
    <x v="4"/>
    <x v="1"/>
    <x v="5"/>
    <n v="55"/>
    <n v="1.7"/>
    <n v="1.7"/>
  </r>
  <r>
    <x v="1"/>
    <d v="2021-12-08T00:00:00"/>
    <s v="Mile 14"/>
    <x v="28"/>
    <x v="27"/>
    <x v="27"/>
    <x v="3"/>
    <x v="4"/>
    <x v="0"/>
    <x v="1"/>
    <n v="160"/>
    <n v="21.7"/>
    <n v="21.7"/>
  </r>
  <r>
    <x v="1"/>
    <d v="2021-12-08T00:00:00"/>
    <s v="Mile 14"/>
    <x v="30"/>
    <x v="29"/>
    <x v="29"/>
    <x v="3"/>
    <x v="4"/>
    <x v="1"/>
    <x v="5"/>
    <n v="67"/>
    <n v="3.1"/>
    <n v="3.1"/>
  </r>
  <r>
    <x v="1"/>
    <d v="2021-12-08T00:00:00"/>
    <s v="Mile 14"/>
    <x v="30"/>
    <x v="29"/>
    <x v="29"/>
    <x v="3"/>
    <x v="4"/>
    <x v="1"/>
    <x v="5"/>
    <n v="50"/>
    <n v="1.3"/>
    <n v="1.3"/>
  </r>
  <r>
    <x v="1"/>
    <d v="2021-12-08T00:00:00"/>
    <s v="Mile 14"/>
    <x v="29"/>
    <x v="28"/>
    <x v="28"/>
    <x v="3"/>
    <x v="4"/>
    <x v="0"/>
    <x v="3"/>
    <n v="132"/>
    <n v="9.8000000000000007"/>
    <n v="9.8000000000000007"/>
  </r>
  <r>
    <x v="1"/>
    <d v="2021-12-08T00:00:00"/>
    <s v="Mile 14"/>
    <x v="29"/>
    <x v="28"/>
    <x v="28"/>
    <x v="3"/>
    <x v="4"/>
    <x v="0"/>
    <x v="0"/>
    <n v="62"/>
    <n v="4.3"/>
    <n v="4.3"/>
  </r>
  <r>
    <x v="1"/>
    <d v="2021-12-08T00:00:00"/>
    <s v="Mile 14"/>
    <x v="34"/>
    <x v="33"/>
    <x v="33"/>
    <x v="3"/>
    <x v="4"/>
    <x v="1"/>
    <x v="5"/>
    <n v="62"/>
    <n v="2.5"/>
    <n v="2.5"/>
  </r>
  <r>
    <x v="1"/>
    <d v="2021-12-08T00:00:00"/>
    <s v="Mile 14"/>
    <x v="34"/>
    <x v="33"/>
    <x v="33"/>
    <x v="3"/>
    <x v="4"/>
    <x v="1"/>
    <x v="5"/>
    <n v="59"/>
    <n v="2.1"/>
    <n v="2.1"/>
  </r>
  <r>
    <x v="1"/>
    <d v="2021-12-08T00:00:00"/>
    <s v="Mile 14"/>
    <x v="34"/>
    <x v="33"/>
    <x v="33"/>
    <x v="3"/>
    <x v="4"/>
    <x v="0"/>
    <x v="2"/>
    <n v="95"/>
    <n v="3.2"/>
    <n v="3.2"/>
  </r>
  <r>
    <x v="1"/>
    <d v="2021-12-08T00:00:00"/>
    <s v="Mile 14"/>
    <x v="34"/>
    <x v="33"/>
    <x v="33"/>
    <x v="3"/>
    <x v="4"/>
    <x v="0"/>
    <x v="0"/>
    <n v="78"/>
    <n v="8.6999999999999993"/>
    <n v="8.6999999999999993"/>
  </r>
  <r>
    <x v="1"/>
    <d v="2021-12-08T00:00:00"/>
    <s v="Mile 14"/>
    <x v="34"/>
    <x v="33"/>
    <x v="33"/>
    <x v="3"/>
    <x v="4"/>
    <x v="0"/>
    <x v="0"/>
    <n v="79"/>
    <n v="9"/>
    <n v="9"/>
  </r>
  <r>
    <x v="1"/>
    <d v="2021-12-08T00:00:00"/>
    <s v="Mile 14"/>
    <x v="34"/>
    <x v="33"/>
    <x v="33"/>
    <x v="3"/>
    <x v="4"/>
    <x v="0"/>
    <x v="1"/>
    <n v="122"/>
    <n v="8.6"/>
    <n v="8.6"/>
  </r>
  <r>
    <x v="1"/>
    <d v="2021-12-08T00:00:00"/>
    <s v="Mile 14"/>
    <x v="33"/>
    <x v="32"/>
    <x v="32"/>
    <x v="3"/>
    <x v="4"/>
    <x v="0"/>
    <x v="3"/>
    <n v="90"/>
    <n v="2.6"/>
    <n v="2.6"/>
  </r>
  <r>
    <x v="1"/>
    <d v="2021-12-08T00:00:00"/>
    <s v="Mile 14"/>
    <x v="33"/>
    <x v="32"/>
    <x v="32"/>
    <x v="3"/>
    <x v="4"/>
    <x v="0"/>
    <x v="2"/>
    <n v="94"/>
    <n v="3.1"/>
    <n v="3.1"/>
  </r>
  <r>
    <x v="1"/>
    <d v="2021-12-08T00:00:00"/>
    <s v="Mile 14"/>
    <x v="33"/>
    <x v="32"/>
    <x v="32"/>
    <x v="3"/>
    <x v="4"/>
    <x v="0"/>
    <x v="8"/>
    <n v="143"/>
    <n v="37.799999999999997"/>
    <n v="37.799999999999997"/>
  </r>
  <r>
    <x v="1"/>
    <d v="2021-12-08T00:00:00"/>
    <s v="Mile 14"/>
    <x v="33"/>
    <x v="32"/>
    <x v="32"/>
    <x v="3"/>
    <x v="4"/>
    <x v="0"/>
    <x v="3"/>
    <n v="138"/>
    <n v="11.4"/>
    <n v="11.4"/>
  </r>
  <r>
    <x v="1"/>
    <d v="2021-12-08T00:00:00"/>
    <s v="Mile 14"/>
    <x v="65"/>
    <x v="60"/>
    <x v="59"/>
    <x v="7"/>
    <x v="9"/>
    <x v="0"/>
    <x v="1"/>
    <n v="113"/>
    <n v="6.6"/>
    <n v="6.6"/>
  </r>
  <r>
    <x v="1"/>
    <d v="2021-12-08T00:00:00"/>
    <s v="Mile 14"/>
    <x v="64"/>
    <x v="59"/>
    <x v="58"/>
    <x v="7"/>
    <x v="9"/>
    <x v="0"/>
    <x v="1"/>
    <n v="124"/>
    <n v="9.1"/>
    <n v="9.1"/>
  </r>
  <r>
    <x v="1"/>
    <d v="2021-12-08T00:00:00"/>
    <s v="Mile 14"/>
    <x v="64"/>
    <x v="59"/>
    <x v="58"/>
    <x v="7"/>
    <x v="9"/>
    <x v="0"/>
    <x v="1"/>
    <n v="147"/>
    <n v="16.2"/>
    <n v="16.2"/>
  </r>
  <r>
    <x v="1"/>
    <d v="2021-12-08T00:00:00"/>
    <s v="Mile 14"/>
    <x v="63"/>
    <x v="58"/>
    <x v="57"/>
    <x v="7"/>
    <x v="9"/>
    <x v="0"/>
    <x v="4"/>
    <n v="158"/>
    <n v="53.8"/>
    <n v="53.8"/>
  </r>
  <r>
    <x v="1"/>
    <d v="2021-12-08T00:00:00"/>
    <s v="Mile 14"/>
    <x v="68"/>
    <x v="63"/>
    <x v="62"/>
    <x v="7"/>
    <x v="9"/>
    <x v="0"/>
    <x v="1"/>
    <n v="139"/>
    <n v="13.4"/>
    <n v="13.4"/>
  </r>
  <r>
    <x v="1"/>
    <d v="2021-12-08T00:00:00"/>
    <s v="Mile 14"/>
    <x v="68"/>
    <x v="63"/>
    <x v="62"/>
    <x v="7"/>
    <x v="9"/>
    <x v="0"/>
    <x v="2"/>
    <n v="86"/>
    <n v="2.2999999999999998"/>
    <n v="2.2999999999999998"/>
  </r>
  <r>
    <x v="1"/>
    <d v="2021-12-08T00:00:00"/>
    <s v="Mile 14"/>
    <x v="68"/>
    <x v="63"/>
    <x v="62"/>
    <x v="7"/>
    <x v="9"/>
    <x v="0"/>
    <x v="3"/>
    <n v="73"/>
    <n v="1.2"/>
    <n v="1.2"/>
  </r>
  <r>
    <x v="1"/>
    <d v="2021-12-08T00:00:00"/>
    <s v="Mile 14"/>
    <x v="68"/>
    <x v="63"/>
    <x v="62"/>
    <x v="7"/>
    <x v="9"/>
    <x v="0"/>
    <x v="1"/>
    <n v="129"/>
    <n v="10.4"/>
    <n v="10.4"/>
  </r>
  <r>
    <x v="1"/>
    <d v="2021-12-08T00:00:00"/>
    <s v="Mile 14"/>
    <x v="66"/>
    <x v="61"/>
    <x v="60"/>
    <x v="7"/>
    <x v="9"/>
    <x v="0"/>
    <x v="1"/>
    <n v="119"/>
    <n v="7.9"/>
    <n v="7.9"/>
  </r>
  <r>
    <x v="1"/>
    <d v="2021-12-08T00:00:00"/>
    <s v="Mile 14"/>
    <x v="66"/>
    <x v="61"/>
    <x v="60"/>
    <x v="7"/>
    <x v="9"/>
    <x v="0"/>
    <x v="1"/>
    <n v="144"/>
    <n v="15.1"/>
    <n v="15.1"/>
  </r>
  <r>
    <x v="1"/>
    <d v="2021-12-08T00:00:00"/>
    <s v="Mile 14"/>
    <x v="66"/>
    <x v="61"/>
    <x v="60"/>
    <x v="7"/>
    <x v="9"/>
    <x v="0"/>
    <x v="1"/>
    <n v="89"/>
    <n v="2.9"/>
    <n v="2.9"/>
  </r>
  <r>
    <x v="1"/>
    <d v="2021-12-08T00:00:00"/>
    <s v="Mile 14"/>
    <x v="66"/>
    <x v="61"/>
    <x v="60"/>
    <x v="7"/>
    <x v="9"/>
    <x v="0"/>
    <x v="0"/>
    <n v="75"/>
    <n v="7.7"/>
    <n v="7.7"/>
  </r>
  <r>
    <x v="1"/>
    <d v="2021-12-08T00:00:00"/>
    <s v="Mile 14"/>
    <x v="67"/>
    <x v="62"/>
    <x v="61"/>
    <x v="7"/>
    <x v="9"/>
    <x v="0"/>
    <x v="1"/>
    <n v="145"/>
    <n v="15.5"/>
    <n v="15.5"/>
  </r>
  <r>
    <x v="1"/>
    <d v="2021-12-08T00:00:00"/>
    <s v="Mile 14"/>
    <x v="67"/>
    <x v="62"/>
    <x v="61"/>
    <x v="7"/>
    <x v="9"/>
    <x v="0"/>
    <x v="1"/>
    <n v="118"/>
    <n v="7.6"/>
    <n v="7.6"/>
  </r>
  <r>
    <x v="1"/>
    <d v="2021-12-08T00:00:00"/>
    <s v="Mile 14"/>
    <x v="67"/>
    <x v="62"/>
    <x v="61"/>
    <x v="7"/>
    <x v="9"/>
    <x v="0"/>
    <x v="1"/>
    <n v="143"/>
    <n v="14.8"/>
    <n v="14.8"/>
  </r>
  <r>
    <x v="1"/>
    <d v="2021-12-08T00:00:00"/>
    <s v="Mile 14"/>
    <x v="67"/>
    <x v="62"/>
    <x v="61"/>
    <x v="7"/>
    <x v="9"/>
    <x v="0"/>
    <x v="1"/>
    <n v="108"/>
    <n v="5.6"/>
    <n v="5.6"/>
  </r>
  <r>
    <x v="1"/>
    <d v="2021-12-08T00:00:00"/>
    <s v="Mile 14"/>
    <x v="69"/>
    <x v="64"/>
    <x v="63"/>
    <x v="7"/>
    <x v="9"/>
    <x v="0"/>
    <x v="1"/>
    <n v="144"/>
    <n v="15.1"/>
    <n v="15.1"/>
  </r>
  <r>
    <x v="1"/>
    <d v="2021-12-08T00:00:00"/>
    <s v="Mile 14"/>
    <x v="69"/>
    <x v="64"/>
    <x v="63"/>
    <x v="7"/>
    <x v="9"/>
    <x v="0"/>
    <x v="1"/>
    <n v="117"/>
    <n v="7.4"/>
    <n v="7.4"/>
  </r>
  <r>
    <x v="1"/>
    <d v="2021-12-08T00:00:00"/>
    <s v="Mile 14"/>
    <x v="69"/>
    <x v="64"/>
    <x v="63"/>
    <x v="7"/>
    <x v="9"/>
    <x v="0"/>
    <x v="1"/>
    <n v="147"/>
    <n v="16.2"/>
    <n v="16.2"/>
  </r>
  <r>
    <x v="1"/>
    <d v="2021-12-08T00:00:00"/>
    <s v="Mile 14"/>
    <x v="69"/>
    <x v="64"/>
    <x v="63"/>
    <x v="7"/>
    <x v="9"/>
    <x v="0"/>
    <x v="1"/>
    <n v="121"/>
    <n v="8.3000000000000007"/>
    <n v="8.3000000000000007"/>
  </r>
  <r>
    <x v="1"/>
    <d v="2021-12-08T00:00:00"/>
    <s v="Mile 14"/>
    <x v="69"/>
    <x v="64"/>
    <x v="63"/>
    <x v="7"/>
    <x v="9"/>
    <x v="0"/>
    <x v="1"/>
    <n v="120"/>
    <n v="8.1"/>
    <n v="8.1"/>
  </r>
  <r>
    <x v="1"/>
    <d v="2021-12-08T00:00:00"/>
    <s v="Mile 14"/>
    <x v="69"/>
    <x v="64"/>
    <x v="63"/>
    <x v="7"/>
    <x v="9"/>
    <x v="0"/>
    <x v="1"/>
    <n v="137"/>
    <n v="12.8"/>
    <n v="12.8"/>
  </r>
  <r>
    <x v="1"/>
    <d v="2021-12-08T00:00:00"/>
    <s v="Mile 14"/>
    <x v="69"/>
    <x v="64"/>
    <x v="63"/>
    <x v="7"/>
    <x v="9"/>
    <x v="0"/>
    <x v="4"/>
    <n v="115"/>
    <n v="19.399999999999999"/>
    <n v="19.399999999999999"/>
  </r>
  <r>
    <x v="1"/>
    <d v="2021-12-08T00:00:00"/>
    <s v="Mile 14"/>
    <x v="69"/>
    <x v="64"/>
    <x v="63"/>
    <x v="7"/>
    <x v="9"/>
    <x v="0"/>
    <x v="1"/>
    <n v="115"/>
    <n v="7"/>
    <n v="7"/>
  </r>
  <r>
    <x v="1"/>
    <d v="2021-12-08T00:00:00"/>
    <s v="Mile 14"/>
    <x v="69"/>
    <x v="64"/>
    <x v="63"/>
    <x v="7"/>
    <x v="9"/>
    <x v="0"/>
    <x v="3"/>
    <n v="89"/>
    <n v="2.5"/>
    <n v="2.5"/>
  </r>
  <r>
    <x v="1"/>
    <d v="2021-12-08T00:00:00"/>
    <s v="Mile 14"/>
    <x v="59"/>
    <x v="54"/>
    <x v="54"/>
    <x v="6"/>
    <x v="8"/>
    <x v="0"/>
    <x v="5"/>
    <m/>
    <s v=""/>
    <s v=""/>
  </r>
  <r>
    <x v="1"/>
    <d v="2021-12-08T00:00:00"/>
    <s v="Mile 14"/>
    <x v="56"/>
    <x v="51"/>
    <x v="23"/>
    <x v="6"/>
    <x v="8"/>
    <x v="0"/>
    <x v="5"/>
    <m/>
    <s v=""/>
    <s v=""/>
  </r>
  <r>
    <x v="1"/>
    <d v="2021-12-08T00:00:00"/>
    <s v="Mile 14"/>
    <x v="57"/>
    <x v="52"/>
    <x v="50"/>
    <x v="6"/>
    <x v="8"/>
    <x v="0"/>
    <x v="1"/>
    <n v="132"/>
    <n v="11.2"/>
    <n v="11.2"/>
  </r>
  <r>
    <x v="1"/>
    <d v="2021-12-08T00:00:00"/>
    <s v="Mile 14"/>
    <x v="58"/>
    <x v="53"/>
    <x v="53"/>
    <x v="6"/>
    <x v="8"/>
    <x v="0"/>
    <x v="1"/>
    <n v="97"/>
    <n v="3.9"/>
    <n v="3.9"/>
  </r>
  <r>
    <x v="1"/>
    <d v="2021-12-08T00:00:00"/>
    <s v="Mile 14"/>
    <x v="61"/>
    <x v="56"/>
    <x v="55"/>
    <x v="6"/>
    <x v="8"/>
    <x v="0"/>
    <x v="1"/>
    <n v="122"/>
    <n v="8.6"/>
    <n v="8.6"/>
  </r>
  <r>
    <x v="1"/>
    <d v="2021-12-08T00:00:00"/>
    <s v="Mile 14"/>
    <x v="61"/>
    <x v="56"/>
    <x v="55"/>
    <x v="6"/>
    <x v="8"/>
    <x v="0"/>
    <x v="1"/>
    <n v="115"/>
    <n v="7"/>
    <n v="7"/>
  </r>
  <r>
    <x v="1"/>
    <d v="2021-12-08T00:00:00"/>
    <s v="Mile 14"/>
    <x v="61"/>
    <x v="56"/>
    <x v="55"/>
    <x v="6"/>
    <x v="8"/>
    <x v="0"/>
    <x v="1"/>
    <n v="118"/>
    <n v="7.6"/>
    <n v="7.6"/>
  </r>
  <r>
    <x v="1"/>
    <d v="2021-12-08T00:00:00"/>
    <s v="Mile 14"/>
    <x v="60"/>
    <x v="55"/>
    <x v="25"/>
    <x v="6"/>
    <x v="8"/>
    <x v="0"/>
    <x v="1"/>
    <n v="91"/>
    <n v="3.1"/>
    <n v="3.1"/>
  </r>
  <r>
    <x v="1"/>
    <d v="2021-12-08T00:00:00"/>
    <s v="Mile 14"/>
    <x v="60"/>
    <x v="55"/>
    <x v="25"/>
    <x v="6"/>
    <x v="8"/>
    <x v="0"/>
    <x v="1"/>
    <n v="87"/>
    <n v="2.7"/>
    <n v="2.7"/>
  </r>
  <r>
    <x v="1"/>
    <d v="2021-12-08T00:00:00"/>
    <s v="Mile 14"/>
    <x v="60"/>
    <x v="55"/>
    <x v="25"/>
    <x v="6"/>
    <x v="8"/>
    <x v="1"/>
    <x v="5"/>
    <n v="129"/>
    <n v="22.9"/>
    <n v="22.9"/>
  </r>
  <r>
    <x v="1"/>
    <d v="2021-12-08T00:00:00"/>
    <s v="Mile 14"/>
    <x v="60"/>
    <x v="55"/>
    <x v="25"/>
    <x v="6"/>
    <x v="8"/>
    <x v="0"/>
    <x v="1"/>
    <n v="165"/>
    <n v="24.1"/>
    <n v="24.1"/>
  </r>
  <r>
    <x v="1"/>
    <d v="2021-12-08T00:00:00"/>
    <s v="Mile 14"/>
    <x v="62"/>
    <x v="57"/>
    <x v="56"/>
    <x v="6"/>
    <x v="8"/>
    <x v="0"/>
    <x v="1"/>
    <n v="162"/>
    <n v="22.7"/>
    <n v="22.7"/>
  </r>
  <r>
    <x v="1"/>
    <d v="2021-12-08T00:00:00"/>
    <s v="Mile 14"/>
    <x v="62"/>
    <x v="57"/>
    <x v="56"/>
    <x v="6"/>
    <x v="8"/>
    <x v="1"/>
    <x v="5"/>
    <n v="48"/>
    <n v="1.1000000000000001"/>
    <n v="1.1000000000000001"/>
  </r>
  <r>
    <x v="1"/>
    <d v="2021-12-08T00:00:00"/>
    <s v="Mile 14"/>
    <x v="62"/>
    <x v="57"/>
    <x v="56"/>
    <x v="6"/>
    <x v="8"/>
    <x v="0"/>
    <x v="1"/>
    <n v="101"/>
    <n v="4.5"/>
    <n v="4.5"/>
  </r>
  <r>
    <x v="1"/>
    <d v="2021-12-08T00:00:00"/>
    <s v="Mile 14"/>
    <x v="62"/>
    <x v="57"/>
    <x v="56"/>
    <x v="6"/>
    <x v="8"/>
    <x v="0"/>
    <x v="1"/>
    <n v="140"/>
    <n v="13.7"/>
    <n v="13.7"/>
  </r>
  <r>
    <x v="1"/>
    <d v="2021-12-08T00:00:00"/>
    <s v="Mile 14"/>
    <x v="62"/>
    <x v="57"/>
    <x v="56"/>
    <x v="6"/>
    <x v="8"/>
    <x v="0"/>
    <x v="1"/>
    <n v="107"/>
    <n v="5.5"/>
    <n v="5.5"/>
  </r>
  <r>
    <x v="1"/>
    <d v="2021-12-08T00:00:00"/>
    <s v="Mile 14"/>
    <x v="62"/>
    <x v="57"/>
    <x v="56"/>
    <x v="6"/>
    <x v="8"/>
    <x v="0"/>
    <x v="1"/>
    <n v="171"/>
    <n v="27.3"/>
    <n v="27.3"/>
  </r>
  <r>
    <x v="1"/>
    <d v="2021-12-08T00:00:00"/>
    <s v="Mile 14"/>
    <x v="43"/>
    <x v="41"/>
    <x v="41"/>
    <x v="5"/>
    <x v="6"/>
    <x v="0"/>
    <x v="5"/>
    <m/>
    <s v=""/>
    <s v=""/>
  </r>
  <r>
    <x v="1"/>
    <d v="2021-12-08T00:00:00"/>
    <s v="Mile 14"/>
    <x v="42"/>
    <x v="40"/>
    <x v="40"/>
    <x v="5"/>
    <x v="6"/>
    <x v="0"/>
    <x v="5"/>
    <m/>
    <s v=""/>
    <s v=""/>
  </r>
  <r>
    <x v="1"/>
    <d v="2021-12-08T00:00:00"/>
    <s v="Mile 14"/>
    <x v="45"/>
    <x v="42"/>
    <x v="43"/>
    <x v="5"/>
    <x v="6"/>
    <x v="0"/>
    <x v="1"/>
    <n v="117"/>
    <n v="7.4"/>
    <n v="7.4"/>
  </r>
  <r>
    <x v="1"/>
    <d v="2021-12-08T00:00:00"/>
    <s v="Mile 14"/>
    <x v="47"/>
    <x v="44"/>
    <x v="44"/>
    <x v="5"/>
    <x v="6"/>
    <x v="0"/>
    <x v="3"/>
    <n v="76"/>
    <n v="1.4"/>
    <n v="1.4"/>
  </r>
  <r>
    <x v="1"/>
    <d v="2021-12-08T00:00:00"/>
    <s v="Mile 14"/>
    <x v="47"/>
    <x v="44"/>
    <x v="44"/>
    <x v="5"/>
    <x v="6"/>
    <x v="0"/>
    <x v="1"/>
    <n v="178"/>
    <n v="31.3"/>
    <n v="31.3"/>
  </r>
  <r>
    <x v="1"/>
    <d v="2021-12-08T00:00:00"/>
    <s v="Mile 14"/>
    <x v="44"/>
    <x v="26"/>
    <x v="42"/>
    <x v="5"/>
    <x v="6"/>
    <x v="1"/>
    <x v="5"/>
    <n v="46"/>
    <n v="1"/>
    <n v="1"/>
  </r>
  <r>
    <x v="1"/>
    <d v="2021-12-08T00:00:00"/>
    <s v="Mile 14"/>
    <x v="44"/>
    <x v="26"/>
    <x v="42"/>
    <x v="5"/>
    <x v="6"/>
    <x v="1"/>
    <x v="5"/>
    <n v="47"/>
    <n v="1.1000000000000001"/>
    <n v="1.1000000000000001"/>
  </r>
  <r>
    <x v="1"/>
    <d v="2021-12-08T00:00:00"/>
    <s v="Mile 14"/>
    <x v="44"/>
    <x v="26"/>
    <x v="42"/>
    <x v="5"/>
    <x v="6"/>
    <x v="0"/>
    <x v="2"/>
    <n v="91"/>
    <n v="2.8"/>
    <n v="2.8"/>
  </r>
  <r>
    <x v="1"/>
    <d v="2021-12-08T00:00:00"/>
    <s v="Mile 14"/>
    <x v="44"/>
    <x v="26"/>
    <x v="42"/>
    <x v="5"/>
    <x v="6"/>
    <x v="0"/>
    <x v="2"/>
    <n v="84"/>
    <n v="2.2000000000000002"/>
    <n v="2.2000000000000002"/>
  </r>
  <r>
    <x v="1"/>
    <d v="2021-12-08T00:00:00"/>
    <s v="Mile 14"/>
    <x v="48"/>
    <x v="45"/>
    <x v="45"/>
    <x v="5"/>
    <x v="6"/>
    <x v="1"/>
    <x v="5"/>
    <n v="44"/>
    <n v="0.9"/>
    <n v="0.9"/>
  </r>
  <r>
    <x v="1"/>
    <d v="2021-12-08T00:00:00"/>
    <s v="Mile 14"/>
    <x v="48"/>
    <x v="45"/>
    <x v="45"/>
    <x v="5"/>
    <x v="6"/>
    <x v="0"/>
    <x v="0"/>
    <n v="49"/>
    <n v="2.1"/>
    <n v="2.1"/>
  </r>
  <r>
    <x v="1"/>
    <d v="2021-12-08T00:00:00"/>
    <s v="Mile 14"/>
    <x v="48"/>
    <x v="45"/>
    <x v="45"/>
    <x v="5"/>
    <x v="6"/>
    <x v="0"/>
    <x v="2"/>
    <n v="90"/>
    <n v="2.7"/>
    <n v="2.7"/>
  </r>
  <r>
    <x v="1"/>
    <d v="2021-12-08T00:00:00"/>
    <s v="Mile 14"/>
    <x v="48"/>
    <x v="45"/>
    <x v="45"/>
    <x v="5"/>
    <x v="6"/>
    <x v="0"/>
    <x v="1"/>
    <n v="117"/>
    <n v="7.4"/>
    <n v="7.4"/>
  </r>
  <r>
    <x v="1"/>
    <d v="2021-12-08T00:00:00"/>
    <s v="Mile 14"/>
    <x v="46"/>
    <x v="43"/>
    <x v="7"/>
    <x v="5"/>
    <x v="6"/>
    <x v="0"/>
    <x v="3"/>
    <n v="67"/>
    <n v="0"/>
    <n v="0"/>
  </r>
  <r>
    <x v="1"/>
    <d v="2021-12-08T00:00:00"/>
    <s v="Mile 14"/>
    <x v="46"/>
    <x v="43"/>
    <x v="7"/>
    <x v="5"/>
    <x v="6"/>
    <x v="0"/>
    <x v="4"/>
    <n v="72"/>
    <n v="4.5"/>
    <n v="4.5"/>
  </r>
  <r>
    <x v="1"/>
    <d v="2021-12-08T00:00:00"/>
    <s v="Mile 14"/>
    <x v="46"/>
    <x v="43"/>
    <x v="7"/>
    <x v="5"/>
    <x v="6"/>
    <x v="0"/>
    <x v="2"/>
    <n v="92"/>
    <n v="2.9"/>
    <n v="2.9"/>
  </r>
  <r>
    <x v="1"/>
    <d v="2021-12-08T00:00:00"/>
    <s v="Mile 14"/>
    <x v="46"/>
    <x v="43"/>
    <x v="7"/>
    <x v="5"/>
    <x v="6"/>
    <x v="0"/>
    <x v="2"/>
    <n v="70"/>
    <n v="1.2"/>
    <n v="1.2"/>
  </r>
  <r>
    <x v="1"/>
    <d v="2021-12-08T00:00:00"/>
    <s v="Mile 14"/>
    <x v="46"/>
    <x v="43"/>
    <x v="7"/>
    <x v="5"/>
    <x v="6"/>
    <x v="0"/>
    <x v="3"/>
    <n v="125"/>
    <n v="8.1"/>
    <n v="8.1"/>
  </r>
  <r>
    <x v="1"/>
    <d v="2021-12-08T00:00:00"/>
    <s v="Mile 14"/>
    <x v="46"/>
    <x v="43"/>
    <x v="7"/>
    <x v="5"/>
    <x v="6"/>
    <x v="0"/>
    <x v="1"/>
    <n v="104"/>
    <n v="5"/>
    <n v="5"/>
  </r>
  <r>
    <x v="1"/>
    <d v="2021-12-08T00:00:00"/>
    <s v="Mile 14"/>
    <x v="53"/>
    <x v="26"/>
    <x v="50"/>
    <x v="5"/>
    <x v="7"/>
    <x v="0"/>
    <x v="3"/>
    <n v="78"/>
    <n v="1.5"/>
    <n v="1.5"/>
  </r>
  <r>
    <x v="1"/>
    <d v="2021-12-08T00:00:00"/>
    <s v="Mile 14"/>
    <x v="53"/>
    <x v="26"/>
    <x v="50"/>
    <x v="5"/>
    <x v="7"/>
    <x v="0"/>
    <x v="1"/>
    <n v="161"/>
    <n v="22.2"/>
    <n v="22.2"/>
  </r>
  <r>
    <x v="1"/>
    <d v="2021-12-08T00:00:00"/>
    <s v="Mile 14"/>
    <x v="55"/>
    <x v="50"/>
    <x v="52"/>
    <x v="5"/>
    <x v="7"/>
    <x v="0"/>
    <x v="11"/>
    <n v="43"/>
    <n v="2.5"/>
    <n v="2.5"/>
  </r>
  <r>
    <x v="1"/>
    <d v="2021-12-08T00:00:00"/>
    <s v="Mile 14"/>
    <x v="55"/>
    <x v="50"/>
    <x v="52"/>
    <x v="5"/>
    <x v="7"/>
    <x v="0"/>
    <x v="1"/>
    <n v="141"/>
    <n v="14.1"/>
    <n v="14.1"/>
  </r>
  <r>
    <x v="1"/>
    <d v="2021-12-08T00:00:00"/>
    <s v="Mile 14"/>
    <x v="55"/>
    <x v="50"/>
    <x v="52"/>
    <x v="5"/>
    <x v="7"/>
    <x v="1"/>
    <x v="5"/>
    <n v="44"/>
    <n v="0.9"/>
    <n v="0.9"/>
  </r>
  <r>
    <x v="1"/>
    <d v="2021-12-08T00:00:00"/>
    <s v="Mile 14"/>
    <x v="54"/>
    <x v="49"/>
    <x v="51"/>
    <x v="5"/>
    <x v="7"/>
    <x v="0"/>
    <x v="1"/>
    <n v="161"/>
    <n v="22.2"/>
    <n v="22.2"/>
  </r>
  <r>
    <x v="1"/>
    <d v="2021-12-08T00:00:00"/>
    <s v="Mile 14"/>
    <x v="54"/>
    <x v="49"/>
    <x v="51"/>
    <x v="5"/>
    <x v="7"/>
    <x v="0"/>
    <x v="0"/>
    <n v="54"/>
    <n v="2.8"/>
    <n v="2.8"/>
  </r>
  <r>
    <x v="1"/>
    <d v="2021-12-08T00:00:00"/>
    <s v="Mile 14"/>
    <x v="54"/>
    <x v="49"/>
    <x v="51"/>
    <x v="5"/>
    <x v="7"/>
    <x v="0"/>
    <x v="1"/>
    <n v="120"/>
    <n v="8.1"/>
    <n v="8.1"/>
  </r>
  <r>
    <x v="1"/>
    <d v="2021-12-08T00:00:00"/>
    <s v="Mile 14"/>
    <x v="54"/>
    <x v="49"/>
    <x v="51"/>
    <x v="5"/>
    <x v="7"/>
    <x v="0"/>
    <x v="2"/>
    <n v="82"/>
    <n v="2"/>
    <n v="2"/>
  </r>
  <r>
    <x v="1"/>
    <d v="2021-12-08T00:00:00"/>
    <s v="Mile 14"/>
    <x v="54"/>
    <x v="49"/>
    <x v="51"/>
    <x v="5"/>
    <x v="7"/>
    <x v="0"/>
    <x v="1"/>
    <n v="92"/>
    <n v="3.3"/>
    <n v="3.3"/>
  </r>
  <r>
    <x v="1"/>
    <d v="2021-12-08T00:00:00"/>
    <s v="Mile 14"/>
    <x v="51"/>
    <x v="47"/>
    <x v="48"/>
    <x v="5"/>
    <x v="7"/>
    <x v="0"/>
    <x v="4"/>
    <n v="97"/>
    <n v="11.3"/>
    <n v="11.3"/>
  </r>
  <r>
    <x v="1"/>
    <d v="2021-12-08T00:00:00"/>
    <s v="Mile 14"/>
    <x v="51"/>
    <x v="47"/>
    <x v="48"/>
    <x v="5"/>
    <x v="7"/>
    <x v="0"/>
    <x v="1"/>
    <n v="128"/>
    <n v="10.1"/>
    <n v="10.1"/>
  </r>
  <r>
    <x v="1"/>
    <d v="2021-12-08T00:00:00"/>
    <s v="Mile 14"/>
    <x v="51"/>
    <x v="47"/>
    <x v="48"/>
    <x v="5"/>
    <x v="7"/>
    <x v="0"/>
    <x v="1"/>
    <n v="145"/>
    <n v="15.5"/>
    <n v="15.5"/>
  </r>
  <r>
    <x v="1"/>
    <d v="2021-12-08T00:00:00"/>
    <s v="Mile 14"/>
    <x v="49"/>
    <x v="46"/>
    <x v="46"/>
    <x v="5"/>
    <x v="7"/>
    <x v="0"/>
    <x v="3"/>
    <n v="81"/>
    <n v="1.8"/>
    <n v="1.8"/>
  </r>
  <r>
    <x v="1"/>
    <d v="2021-12-08T00:00:00"/>
    <s v="Mile 14"/>
    <x v="52"/>
    <x v="48"/>
    <x v="49"/>
    <x v="5"/>
    <x v="7"/>
    <x v="0"/>
    <x v="0"/>
    <n v="64"/>
    <n v="4.7"/>
    <n v="4.7"/>
  </r>
  <r>
    <x v="1"/>
    <d v="2021-12-08T00:00:00"/>
    <s v="Mile 14"/>
    <x v="52"/>
    <x v="48"/>
    <x v="49"/>
    <x v="5"/>
    <x v="7"/>
    <x v="0"/>
    <x v="1"/>
    <n v="97"/>
    <n v="3.9"/>
    <n v="3.9"/>
  </r>
  <r>
    <x v="1"/>
    <d v="2021-12-08T00:00:00"/>
    <s v="Mile 14"/>
    <x v="52"/>
    <x v="48"/>
    <x v="49"/>
    <x v="5"/>
    <x v="7"/>
    <x v="0"/>
    <x v="1"/>
    <n v="139"/>
    <n v="13.4"/>
    <n v="13.4"/>
  </r>
  <r>
    <x v="1"/>
    <d v="2021-12-08T00:00:00"/>
    <s v="Mile 14"/>
    <x v="52"/>
    <x v="48"/>
    <x v="49"/>
    <x v="5"/>
    <x v="7"/>
    <x v="0"/>
    <x v="1"/>
    <n v="143"/>
    <n v="14.8"/>
    <n v="14.8"/>
  </r>
  <r>
    <x v="1"/>
    <d v="2021-12-08T00:00:00"/>
    <s v="Mile 14"/>
    <x v="52"/>
    <x v="48"/>
    <x v="49"/>
    <x v="5"/>
    <x v="7"/>
    <x v="0"/>
    <x v="1"/>
    <n v="135"/>
    <n v="12.1"/>
    <n v="12.1"/>
  </r>
  <r>
    <x v="1"/>
    <d v="2021-12-08T00:00:00"/>
    <s v="Mile 14"/>
    <x v="50"/>
    <x v="47"/>
    <x v="47"/>
    <x v="5"/>
    <x v="7"/>
    <x v="0"/>
    <x v="2"/>
    <n v="88"/>
    <n v="2.5"/>
    <n v="2.5"/>
  </r>
  <r>
    <x v="1"/>
    <d v="2021-12-08T00:00:00"/>
    <s v="Mile 14"/>
    <x v="50"/>
    <x v="47"/>
    <x v="47"/>
    <x v="5"/>
    <x v="7"/>
    <x v="0"/>
    <x v="2"/>
    <n v="79"/>
    <n v="1.8"/>
    <n v="1.8"/>
  </r>
  <r>
    <x v="1"/>
    <d v="2021-12-08T00:00:00"/>
    <s v="Mile 14"/>
    <x v="50"/>
    <x v="47"/>
    <x v="47"/>
    <x v="5"/>
    <x v="7"/>
    <x v="0"/>
    <x v="2"/>
    <n v="77"/>
    <n v="1.6"/>
    <n v="1.6"/>
  </r>
  <r>
    <x v="1"/>
    <d v="2021-12-08T00:00:00"/>
    <s v="Mile 14"/>
    <x v="50"/>
    <x v="47"/>
    <x v="47"/>
    <x v="5"/>
    <x v="7"/>
    <x v="0"/>
    <x v="2"/>
    <n v="96"/>
    <n v="3.3"/>
    <n v="3.3"/>
  </r>
  <r>
    <x v="1"/>
    <d v="2021-12-08T00:00:00"/>
    <s v="Mile 14"/>
    <x v="50"/>
    <x v="47"/>
    <x v="47"/>
    <x v="5"/>
    <x v="7"/>
    <x v="0"/>
    <x v="2"/>
    <n v="81"/>
    <n v="1.9"/>
    <n v="1.9"/>
  </r>
  <r>
    <x v="1"/>
    <d v="2021-12-08T00:00:00"/>
    <s v="Mile 14"/>
    <x v="50"/>
    <x v="47"/>
    <x v="47"/>
    <x v="5"/>
    <x v="7"/>
    <x v="0"/>
    <x v="2"/>
    <n v="81"/>
    <n v="1.9"/>
    <n v="1.9"/>
  </r>
  <r>
    <x v="1"/>
    <d v="2021-12-08T00:00:00"/>
    <s v="Mile 14"/>
    <x v="50"/>
    <x v="47"/>
    <x v="47"/>
    <x v="5"/>
    <x v="7"/>
    <x v="0"/>
    <x v="2"/>
    <n v="85"/>
    <n v="2.2000000000000002"/>
    <n v="2.2000000000000002"/>
  </r>
  <r>
    <x v="2"/>
    <d v="2021-12-09T00:00:00"/>
    <s v="Jakkalsputz"/>
    <x v="57"/>
    <x v="52"/>
    <x v="50"/>
    <x v="6"/>
    <x v="8"/>
    <x v="0"/>
    <x v="1"/>
    <n v="114"/>
    <n v="6.8"/>
    <n v="6.8"/>
  </r>
  <r>
    <x v="2"/>
    <d v="2021-12-09T00:00:00"/>
    <s v="Jakkalsputz"/>
    <x v="57"/>
    <x v="52"/>
    <x v="50"/>
    <x v="6"/>
    <x v="8"/>
    <x v="0"/>
    <x v="3"/>
    <n v="116"/>
    <n v="6.2"/>
    <n v="6.2"/>
  </r>
  <r>
    <x v="2"/>
    <d v="2021-12-09T00:00:00"/>
    <s v="Jakkalsputz"/>
    <x v="61"/>
    <x v="56"/>
    <x v="55"/>
    <x v="6"/>
    <x v="8"/>
    <x v="0"/>
    <x v="3"/>
    <n v="108"/>
    <n v="4.8"/>
    <n v="4.8"/>
  </r>
  <r>
    <x v="2"/>
    <d v="2021-12-09T00:00:00"/>
    <s v="Jakkalsputz"/>
    <x v="61"/>
    <x v="56"/>
    <x v="55"/>
    <x v="6"/>
    <x v="8"/>
    <x v="0"/>
    <x v="3"/>
    <n v="81"/>
    <n v="1.8"/>
    <n v="1.8"/>
  </r>
  <r>
    <x v="2"/>
    <d v="2021-12-09T00:00:00"/>
    <s v="Jakkalsputz"/>
    <x v="61"/>
    <x v="56"/>
    <x v="55"/>
    <x v="6"/>
    <x v="8"/>
    <x v="0"/>
    <x v="7"/>
    <n v="50"/>
    <n v="2.1"/>
    <n v="2.1"/>
  </r>
  <r>
    <x v="2"/>
    <d v="2021-12-09T00:00:00"/>
    <s v="Jakkalsputz"/>
    <x v="59"/>
    <x v="54"/>
    <x v="54"/>
    <x v="6"/>
    <x v="8"/>
    <x v="0"/>
    <x v="1"/>
    <n v="107"/>
    <n v="5.5"/>
    <n v="5.5"/>
  </r>
  <r>
    <x v="2"/>
    <d v="2021-12-09T00:00:00"/>
    <s v="Jakkalsputz"/>
    <x v="59"/>
    <x v="54"/>
    <x v="54"/>
    <x v="6"/>
    <x v="8"/>
    <x v="0"/>
    <x v="9"/>
    <n v="120"/>
    <n v="21.8"/>
    <n v="21.8"/>
  </r>
  <r>
    <x v="2"/>
    <d v="2021-12-09T00:00:00"/>
    <s v="Jakkalsputz"/>
    <x v="60"/>
    <x v="55"/>
    <x v="25"/>
    <x v="6"/>
    <x v="8"/>
    <x v="0"/>
    <x v="9"/>
    <n v="141"/>
    <n v="37"/>
    <n v="37"/>
  </r>
  <r>
    <x v="2"/>
    <d v="2021-12-09T00:00:00"/>
    <s v="Jakkalsputz"/>
    <x v="60"/>
    <x v="55"/>
    <x v="25"/>
    <x v="6"/>
    <x v="8"/>
    <x v="0"/>
    <x v="9"/>
    <n v="132"/>
    <n v="29.8"/>
    <n v="29.8"/>
  </r>
  <r>
    <x v="2"/>
    <d v="2021-12-09T00:00:00"/>
    <s v="Jakkalsputz"/>
    <x v="60"/>
    <x v="55"/>
    <x v="25"/>
    <x v="6"/>
    <x v="8"/>
    <x v="0"/>
    <x v="1"/>
    <n v="151"/>
    <n v="17.8"/>
    <n v="17.8"/>
  </r>
  <r>
    <x v="2"/>
    <d v="2021-12-09T00:00:00"/>
    <s v="Jakkalsputz"/>
    <x v="62"/>
    <x v="57"/>
    <x v="56"/>
    <x v="6"/>
    <x v="8"/>
    <x v="0"/>
    <x v="1"/>
    <n v="139"/>
    <n v="13.4"/>
    <n v="13.4"/>
  </r>
  <r>
    <x v="2"/>
    <d v="2021-12-09T00:00:00"/>
    <s v="Jakkalsputz"/>
    <x v="62"/>
    <x v="57"/>
    <x v="56"/>
    <x v="6"/>
    <x v="8"/>
    <x v="0"/>
    <x v="1"/>
    <n v="107"/>
    <n v="5.5"/>
    <n v="5.5"/>
  </r>
  <r>
    <x v="2"/>
    <d v="2021-12-09T00:00:00"/>
    <s v="Jakkalsputz"/>
    <x v="62"/>
    <x v="57"/>
    <x v="56"/>
    <x v="6"/>
    <x v="8"/>
    <x v="0"/>
    <x v="1"/>
    <n v="108"/>
    <n v="5.6"/>
    <n v="5.6"/>
  </r>
  <r>
    <x v="2"/>
    <d v="2021-12-09T00:00:00"/>
    <s v="Jakkalsputz"/>
    <x v="62"/>
    <x v="57"/>
    <x v="56"/>
    <x v="6"/>
    <x v="8"/>
    <x v="0"/>
    <x v="1"/>
    <n v="110"/>
    <n v="6"/>
    <n v="6"/>
  </r>
  <r>
    <x v="2"/>
    <d v="2021-12-09T00:00:00"/>
    <s v="Jakkalsputz"/>
    <x v="62"/>
    <x v="57"/>
    <x v="56"/>
    <x v="6"/>
    <x v="8"/>
    <x v="0"/>
    <x v="1"/>
    <n v="120"/>
    <n v="8.1"/>
    <n v="8.1"/>
  </r>
  <r>
    <x v="2"/>
    <d v="2021-12-09T00:00:00"/>
    <s v="Jakkalsputz"/>
    <x v="62"/>
    <x v="57"/>
    <x v="56"/>
    <x v="6"/>
    <x v="8"/>
    <x v="0"/>
    <x v="9"/>
    <n v="125"/>
    <n v="24.9"/>
    <n v="24.9"/>
  </r>
  <r>
    <x v="2"/>
    <d v="2021-12-09T00:00:00"/>
    <s v="Jakkalsputz"/>
    <x v="56"/>
    <x v="51"/>
    <x v="23"/>
    <x v="6"/>
    <x v="8"/>
    <x v="0"/>
    <x v="1"/>
    <n v="126"/>
    <n v="9.6"/>
    <n v="9.6"/>
  </r>
  <r>
    <x v="2"/>
    <d v="2021-12-09T00:00:00"/>
    <s v="Jakkalsputz"/>
    <x v="56"/>
    <x v="51"/>
    <x v="23"/>
    <x v="6"/>
    <x v="8"/>
    <x v="0"/>
    <x v="1"/>
    <n v="133"/>
    <n v="11.5"/>
    <n v="11.5"/>
  </r>
  <r>
    <x v="2"/>
    <d v="2021-12-09T00:00:00"/>
    <s v="Jakkalsputz"/>
    <x v="56"/>
    <x v="51"/>
    <x v="23"/>
    <x v="6"/>
    <x v="8"/>
    <x v="0"/>
    <x v="1"/>
    <n v="149"/>
    <n v="17"/>
    <n v="17"/>
  </r>
  <r>
    <x v="2"/>
    <d v="2021-12-09T00:00:00"/>
    <s v="Jakkalsputz"/>
    <x v="56"/>
    <x v="51"/>
    <x v="23"/>
    <x v="6"/>
    <x v="8"/>
    <x v="0"/>
    <x v="1"/>
    <n v="117"/>
    <n v="7.4"/>
    <n v="7.4"/>
  </r>
  <r>
    <x v="2"/>
    <d v="2021-12-09T00:00:00"/>
    <s v="Jakkalsputz"/>
    <x v="64"/>
    <x v="59"/>
    <x v="58"/>
    <x v="7"/>
    <x v="9"/>
    <x v="0"/>
    <x v="3"/>
    <n v="133"/>
    <n v="10"/>
    <n v="10"/>
  </r>
  <r>
    <x v="2"/>
    <d v="2021-12-09T00:00:00"/>
    <s v="Jakkalsputz"/>
    <x v="66"/>
    <x v="61"/>
    <x v="60"/>
    <x v="7"/>
    <x v="9"/>
    <x v="0"/>
    <x v="6"/>
    <n v="42"/>
    <n v="1.1000000000000001"/>
    <n v="1.1000000000000001"/>
  </r>
  <r>
    <x v="2"/>
    <d v="2021-12-09T00:00:00"/>
    <s v="Jakkalsputz"/>
    <x v="66"/>
    <x v="61"/>
    <x v="60"/>
    <x v="7"/>
    <x v="9"/>
    <x v="0"/>
    <x v="1"/>
    <n v="111"/>
    <n v="6.2"/>
    <n v="6.2"/>
  </r>
  <r>
    <x v="2"/>
    <d v="2021-12-09T00:00:00"/>
    <s v="Jakkalsputz"/>
    <x v="66"/>
    <x v="61"/>
    <x v="60"/>
    <x v="7"/>
    <x v="9"/>
    <x v="0"/>
    <x v="3"/>
    <n v="118"/>
    <n v="6.6"/>
    <n v="6.6"/>
  </r>
  <r>
    <x v="2"/>
    <d v="2021-12-09T00:00:00"/>
    <s v="Jakkalsputz"/>
    <x v="66"/>
    <x v="61"/>
    <x v="60"/>
    <x v="7"/>
    <x v="9"/>
    <x v="0"/>
    <x v="1"/>
    <n v="156"/>
    <n v="19.899999999999999"/>
    <n v="19.899999999999999"/>
  </r>
  <r>
    <x v="2"/>
    <d v="2021-12-09T00:00:00"/>
    <s v="Jakkalsputz"/>
    <x v="66"/>
    <x v="61"/>
    <x v="60"/>
    <x v="7"/>
    <x v="9"/>
    <x v="0"/>
    <x v="3"/>
    <n v="114"/>
    <n v="5.8"/>
    <n v="5.8"/>
  </r>
  <r>
    <x v="2"/>
    <d v="2021-12-09T00:00:00"/>
    <s v="Jakkalsputz"/>
    <x v="66"/>
    <x v="61"/>
    <x v="60"/>
    <x v="7"/>
    <x v="9"/>
    <x v="0"/>
    <x v="1"/>
    <n v="114"/>
    <n v="6.8"/>
    <n v="6.8"/>
  </r>
  <r>
    <x v="2"/>
    <d v="2021-12-09T00:00:00"/>
    <s v="Jakkalsputz"/>
    <x v="66"/>
    <x v="61"/>
    <x v="60"/>
    <x v="7"/>
    <x v="9"/>
    <x v="0"/>
    <x v="2"/>
    <n v="92"/>
    <n v="2.9"/>
    <n v="2.9"/>
  </r>
  <r>
    <x v="2"/>
    <d v="2021-12-09T00:00:00"/>
    <s v="Jakkalsputz"/>
    <x v="66"/>
    <x v="61"/>
    <x v="60"/>
    <x v="7"/>
    <x v="9"/>
    <x v="0"/>
    <x v="9"/>
    <n v="119"/>
    <n v="21.2"/>
    <n v="21.2"/>
  </r>
  <r>
    <x v="2"/>
    <d v="2021-12-09T00:00:00"/>
    <s v="Jakkalsputz"/>
    <x v="65"/>
    <x v="60"/>
    <x v="59"/>
    <x v="7"/>
    <x v="9"/>
    <x v="0"/>
    <x v="3"/>
    <n v="108"/>
    <n v="4.8"/>
    <n v="4.8"/>
  </r>
  <r>
    <x v="2"/>
    <d v="2021-12-09T00:00:00"/>
    <s v="Jakkalsputz"/>
    <x v="65"/>
    <x v="60"/>
    <x v="59"/>
    <x v="7"/>
    <x v="9"/>
    <x v="0"/>
    <x v="3"/>
    <n v="118"/>
    <n v="6.6"/>
    <n v="6.6"/>
  </r>
  <r>
    <x v="2"/>
    <d v="2021-12-09T00:00:00"/>
    <s v="Jakkalsputz"/>
    <x v="65"/>
    <x v="60"/>
    <x v="59"/>
    <x v="7"/>
    <x v="9"/>
    <x v="0"/>
    <x v="3"/>
    <n v="119"/>
    <n v="6.8"/>
    <n v="6.8"/>
  </r>
  <r>
    <x v="2"/>
    <d v="2021-12-09T00:00:00"/>
    <s v="Jakkalsputz"/>
    <x v="65"/>
    <x v="60"/>
    <x v="59"/>
    <x v="7"/>
    <x v="9"/>
    <x v="0"/>
    <x v="6"/>
    <n v="42"/>
    <n v="1.1000000000000001"/>
    <n v="1.1000000000000001"/>
  </r>
  <r>
    <x v="2"/>
    <d v="2021-12-09T00:00:00"/>
    <s v="Jakkalsputz"/>
    <x v="65"/>
    <x v="60"/>
    <x v="59"/>
    <x v="7"/>
    <x v="9"/>
    <x v="0"/>
    <x v="1"/>
    <n v="103"/>
    <n v="4.8"/>
    <n v="4.8"/>
  </r>
  <r>
    <x v="2"/>
    <d v="2021-12-09T00:00:00"/>
    <s v="Jakkalsputz"/>
    <x v="69"/>
    <x v="64"/>
    <x v="63"/>
    <x v="7"/>
    <x v="9"/>
    <x v="0"/>
    <x v="1"/>
    <n v="150"/>
    <n v="17.399999999999999"/>
    <n v="17.399999999999999"/>
  </r>
  <r>
    <x v="2"/>
    <d v="2021-12-09T00:00:00"/>
    <s v="Jakkalsputz"/>
    <x v="69"/>
    <x v="64"/>
    <x v="63"/>
    <x v="7"/>
    <x v="9"/>
    <x v="0"/>
    <x v="9"/>
    <n v="117"/>
    <n v="20.100000000000001"/>
    <n v="20.100000000000001"/>
  </r>
  <r>
    <x v="2"/>
    <d v="2021-12-09T00:00:00"/>
    <s v="Jakkalsputz"/>
    <x v="67"/>
    <x v="62"/>
    <x v="61"/>
    <x v="7"/>
    <x v="9"/>
    <x v="0"/>
    <x v="1"/>
    <n v="92"/>
    <n v="3.3"/>
    <n v="3.3"/>
  </r>
  <r>
    <x v="2"/>
    <d v="2021-12-09T00:00:00"/>
    <s v="Jakkalsputz"/>
    <x v="67"/>
    <x v="62"/>
    <x v="61"/>
    <x v="7"/>
    <x v="9"/>
    <x v="0"/>
    <x v="7"/>
    <n v="58"/>
    <n v="3"/>
    <n v="3"/>
  </r>
  <r>
    <x v="2"/>
    <d v="2021-12-09T00:00:00"/>
    <s v="Jakkalsputz"/>
    <x v="68"/>
    <x v="63"/>
    <x v="62"/>
    <x v="7"/>
    <x v="9"/>
    <x v="0"/>
    <x v="3"/>
    <n v="106"/>
    <n v="4.5"/>
    <n v="4.5"/>
  </r>
  <r>
    <x v="2"/>
    <d v="2021-12-09T00:00:00"/>
    <s v="Jakkalsputz"/>
    <x v="68"/>
    <x v="63"/>
    <x v="62"/>
    <x v="7"/>
    <x v="9"/>
    <x v="0"/>
    <x v="1"/>
    <n v="120"/>
    <n v="8.1"/>
    <n v="8.1"/>
  </r>
  <r>
    <x v="2"/>
    <d v="2021-12-09T00:00:00"/>
    <s v="Jakkalsputz"/>
    <x v="68"/>
    <x v="63"/>
    <x v="62"/>
    <x v="7"/>
    <x v="9"/>
    <x v="0"/>
    <x v="1"/>
    <n v="160"/>
    <n v="21.7"/>
    <n v="21.7"/>
  </r>
  <r>
    <x v="2"/>
    <d v="2021-12-09T00:00:00"/>
    <s v="Jakkalsputz"/>
    <x v="63"/>
    <x v="58"/>
    <x v="57"/>
    <x v="7"/>
    <x v="9"/>
    <x v="0"/>
    <x v="12"/>
    <n v="75"/>
    <n v="3.4"/>
    <n v="3.4"/>
  </r>
  <r>
    <x v="2"/>
    <d v="2021-12-09T00:00:00"/>
    <s v="Jakkalsputz"/>
    <x v="63"/>
    <x v="58"/>
    <x v="57"/>
    <x v="7"/>
    <x v="9"/>
    <x v="0"/>
    <x v="12"/>
    <n v="76"/>
    <n v="3.5"/>
    <n v="3.5"/>
  </r>
  <r>
    <x v="2"/>
    <d v="2021-12-09T00:00:00"/>
    <s v="Jakkalsputz"/>
    <x v="11"/>
    <x v="9"/>
    <x v="11"/>
    <x v="1"/>
    <x v="1"/>
    <x v="0"/>
    <x v="1"/>
    <n v="147"/>
    <n v="16.2"/>
    <n v="16.2"/>
  </r>
  <r>
    <x v="2"/>
    <d v="2021-12-09T00:00:00"/>
    <s v="Jakkalsputz"/>
    <x v="11"/>
    <x v="9"/>
    <x v="11"/>
    <x v="1"/>
    <x v="1"/>
    <x v="0"/>
    <x v="1"/>
    <n v="133"/>
    <n v="11.5"/>
    <n v="11.5"/>
  </r>
  <r>
    <x v="2"/>
    <d v="2021-12-09T00:00:00"/>
    <s v="Jakkalsputz"/>
    <x v="11"/>
    <x v="9"/>
    <x v="11"/>
    <x v="1"/>
    <x v="1"/>
    <x v="0"/>
    <x v="7"/>
    <n v="45"/>
    <n v="1.7"/>
    <n v="1.7"/>
  </r>
  <r>
    <x v="2"/>
    <d v="2021-12-09T00:00:00"/>
    <s v="Jakkalsputz"/>
    <x v="11"/>
    <x v="9"/>
    <x v="11"/>
    <x v="1"/>
    <x v="1"/>
    <x v="0"/>
    <x v="0"/>
    <n v="53"/>
    <n v="2.7"/>
    <n v="2.7"/>
  </r>
  <r>
    <x v="2"/>
    <d v="2021-12-09T00:00:00"/>
    <s v="Jakkalsputz"/>
    <x v="11"/>
    <x v="9"/>
    <x v="11"/>
    <x v="1"/>
    <x v="1"/>
    <x v="0"/>
    <x v="4"/>
    <n v="178"/>
    <n v="78.2"/>
    <n v="78.2"/>
  </r>
  <r>
    <x v="2"/>
    <d v="2021-12-09T00:00:00"/>
    <s v="Jakkalsputz"/>
    <x v="8"/>
    <x v="8"/>
    <x v="8"/>
    <x v="1"/>
    <x v="1"/>
    <x v="0"/>
    <x v="4"/>
    <n v="189"/>
    <n v="94.4"/>
    <n v="94.4"/>
  </r>
  <r>
    <x v="2"/>
    <d v="2021-12-09T00:00:00"/>
    <s v="Jakkalsputz"/>
    <x v="8"/>
    <x v="8"/>
    <x v="8"/>
    <x v="1"/>
    <x v="1"/>
    <x v="0"/>
    <x v="9"/>
    <n v="121"/>
    <n v="22.4"/>
    <n v="22.4"/>
  </r>
  <r>
    <x v="2"/>
    <d v="2021-12-09T00:00:00"/>
    <s v="Jakkalsputz"/>
    <x v="9"/>
    <x v="9"/>
    <x v="9"/>
    <x v="0"/>
    <x v="1"/>
    <x v="0"/>
    <x v="1"/>
    <n v="148"/>
    <n v="16.600000000000001"/>
    <n v="16.600000000000001"/>
  </r>
  <r>
    <x v="2"/>
    <d v="2021-12-09T00:00:00"/>
    <s v="Jakkalsputz"/>
    <x v="9"/>
    <x v="9"/>
    <x v="9"/>
    <x v="0"/>
    <x v="1"/>
    <x v="0"/>
    <x v="1"/>
    <n v="127"/>
    <n v="9.8000000000000007"/>
    <n v="9.8000000000000007"/>
  </r>
  <r>
    <x v="2"/>
    <d v="2021-12-09T00:00:00"/>
    <s v="Jakkalsputz"/>
    <x v="9"/>
    <x v="9"/>
    <x v="9"/>
    <x v="0"/>
    <x v="1"/>
    <x v="0"/>
    <x v="1"/>
    <n v="140"/>
    <n v="13.7"/>
    <n v="13.7"/>
  </r>
  <r>
    <x v="2"/>
    <d v="2021-12-09T00:00:00"/>
    <s v="Jakkalsputz"/>
    <x v="9"/>
    <x v="9"/>
    <x v="9"/>
    <x v="0"/>
    <x v="1"/>
    <x v="0"/>
    <x v="7"/>
    <n v="62"/>
    <n v="3.5"/>
    <n v="3.5"/>
  </r>
  <r>
    <x v="2"/>
    <d v="2021-12-09T00:00:00"/>
    <s v="Jakkalsputz"/>
    <x v="9"/>
    <x v="9"/>
    <x v="9"/>
    <x v="0"/>
    <x v="1"/>
    <x v="0"/>
    <x v="7"/>
    <n v="56"/>
    <n v="2.8"/>
    <n v="2.8"/>
  </r>
  <r>
    <x v="2"/>
    <d v="2021-12-09T00:00:00"/>
    <s v="Jakkalsputz"/>
    <x v="9"/>
    <x v="9"/>
    <x v="9"/>
    <x v="0"/>
    <x v="1"/>
    <x v="0"/>
    <x v="9"/>
    <n v="121"/>
    <n v="22.4"/>
    <n v="22.4"/>
  </r>
  <r>
    <x v="2"/>
    <d v="2021-12-09T00:00:00"/>
    <s v="Jakkalsputz"/>
    <x v="12"/>
    <x v="11"/>
    <x v="12"/>
    <x v="0"/>
    <x v="1"/>
    <x v="0"/>
    <x v="1"/>
    <n v="116"/>
    <n v="7.2"/>
    <n v="7.2"/>
  </r>
  <r>
    <x v="2"/>
    <d v="2021-12-09T00:00:00"/>
    <s v="Jakkalsputz"/>
    <x v="12"/>
    <x v="11"/>
    <x v="12"/>
    <x v="0"/>
    <x v="1"/>
    <x v="0"/>
    <x v="1"/>
    <n v="118"/>
    <n v="7.6"/>
    <n v="7.6"/>
  </r>
  <r>
    <x v="2"/>
    <d v="2021-12-09T00:00:00"/>
    <s v="Jakkalsputz"/>
    <x v="12"/>
    <x v="11"/>
    <x v="12"/>
    <x v="0"/>
    <x v="1"/>
    <x v="0"/>
    <x v="1"/>
    <n v="140"/>
    <n v="13.7"/>
    <n v="13.7"/>
  </r>
  <r>
    <x v="2"/>
    <d v="2021-12-09T00:00:00"/>
    <s v="Jakkalsputz"/>
    <x v="12"/>
    <x v="11"/>
    <x v="12"/>
    <x v="0"/>
    <x v="1"/>
    <x v="0"/>
    <x v="1"/>
    <n v="144"/>
    <n v="15.1"/>
    <n v="15.1"/>
  </r>
  <r>
    <x v="2"/>
    <d v="2021-12-09T00:00:00"/>
    <s v="Jakkalsputz"/>
    <x v="12"/>
    <x v="11"/>
    <x v="12"/>
    <x v="0"/>
    <x v="1"/>
    <x v="0"/>
    <x v="1"/>
    <n v="123"/>
    <n v="8.8000000000000007"/>
    <n v="8.8000000000000007"/>
  </r>
  <r>
    <x v="2"/>
    <d v="2021-12-09T00:00:00"/>
    <s v="Jakkalsputz"/>
    <x v="13"/>
    <x v="12"/>
    <x v="13"/>
    <x v="1"/>
    <x v="1"/>
    <x v="0"/>
    <x v="1"/>
    <n v="133"/>
    <n v="11.5"/>
    <n v="11.5"/>
  </r>
  <r>
    <x v="2"/>
    <d v="2021-12-09T00:00:00"/>
    <s v="Jakkalsputz"/>
    <x v="13"/>
    <x v="12"/>
    <x v="13"/>
    <x v="1"/>
    <x v="1"/>
    <x v="0"/>
    <x v="1"/>
    <n v="143"/>
    <n v="14.8"/>
    <n v="14.8"/>
  </r>
  <r>
    <x v="2"/>
    <d v="2021-12-09T00:00:00"/>
    <s v="Jakkalsputz"/>
    <x v="13"/>
    <x v="12"/>
    <x v="13"/>
    <x v="1"/>
    <x v="1"/>
    <x v="0"/>
    <x v="1"/>
    <n v="156"/>
    <n v="19.899999999999999"/>
    <n v="19.899999999999999"/>
  </r>
  <r>
    <x v="2"/>
    <d v="2021-12-09T00:00:00"/>
    <s v="Jakkalsputz"/>
    <x v="13"/>
    <x v="12"/>
    <x v="13"/>
    <x v="1"/>
    <x v="1"/>
    <x v="1"/>
    <x v="5"/>
    <n v="62"/>
    <n v="2.5"/>
    <n v="2.5"/>
  </r>
  <r>
    <x v="2"/>
    <d v="2021-12-09T00:00:00"/>
    <s v="Jakkalsputz"/>
    <x v="13"/>
    <x v="12"/>
    <x v="13"/>
    <x v="1"/>
    <x v="1"/>
    <x v="0"/>
    <x v="3"/>
    <n v="101"/>
    <n v="3.8"/>
    <n v="3.8"/>
  </r>
  <r>
    <x v="2"/>
    <d v="2021-12-09T00:00:00"/>
    <s v="Jakkalsputz"/>
    <x v="13"/>
    <x v="12"/>
    <x v="13"/>
    <x v="1"/>
    <x v="1"/>
    <x v="0"/>
    <x v="9"/>
    <n v="120"/>
    <n v="21.8"/>
    <n v="21.8"/>
  </r>
  <r>
    <x v="2"/>
    <d v="2021-12-09T00:00:00"/>
    <s v="Jakkalsputz"/>
    <x v="7"/>
    <x v="7"/>
    <x v="7"/>
    <x v="1"/>
    <x v="1"/>
    <x v="0"/>
    <x v="3"/>
    <n v="106"/>
    <n v="4.5"/>
    <n v="4.5"/>
  </r>
  <r>
    <x v="2"/>
    <d v="2021-12-09T00:00:00"/>
    <s v="Jakkalsputz"/>
    <x v="7"/>
    <x v="7"/>
    <x v="7"/>
    <x v="1"/>
    <x v="1"/>
    <x v="0"/>
    <x v="3"/>
    <n v="131"/>
    <n v="9.5"/>
    <n v="9.5"/>
  </r>
  <r>
    <x v="2"/>
    <d v="2021-12-09T00:00:00"/>
    <s v="Jakkalsputz"/>
    <x v="7"/>
    <x v="7"/>
    <x v="7"/>
    <x v="1"/>
    <x v="1"/>
    <x v="0"/>
    <x v="1"/>
    <n v="107"/>
    <n v="5.5"/>
    <n v="5.5"/>
  </r>
  <r>
    <x v="2"/>
    <d v="2021-12-09T00:00:00"/>
    <s v="Jakkalsputz"/>
    <x v="7"/>
    <x v="7"/>
    <x v="7"/>
    <x v="1"/>
    <x v="1"/>
    <x v="0"/>
    <x v="8"/>
    <n v="170"/>
    <n v="64.7"/>
    <n v="64.7"/>
  </r>
  <r>
    <x v="2"/>
    <d v="2021-12-09T00:00:00"/>
    <s v="Jakkalsputz"/>
    <x v="7"/>
    <x v="7"/>
    <x v="7"/>
    <x v="1"/>
    <x v="1"/>
    <x v="0"/>
    <x v="12"/>
    <n v="76"/>
    <n v="3.5"/>
    <n v="3.5"/>
  </r>
  <r>
    <x v="2"/>
    <d v="2021-12-09T00:00:00"/>
    <s v="Jakkalsputz"/>
    <x v="10"/>
    <x v="10"/>
    <x v="10"/>
    <x v="1"/>
    <x v="1"/>
    <x v="0"/>
    <x v="5"/>
    <m/>
    <s v=""/>
    <s v=""/>
  </r>
  <r>
    <x v="2"/>
    <d v="2021-12-09T00:00:00"/>
    <s v="Jakkalsputz"/>
    <x v="5"/>
    <x v="5"/>
    <x v="5"/>
    <x v="0"/>
    <x v="0"/>
    <x v="0"/>
    <x v="3"/>
    <n v="110"/>
    <n v="5.2"/>
    <n v="5.2"/>
  </r>
  <r>
    <x v="2"/>
    <d v="2021-12-09T00:00:00"/>
    <s v="Jakkalsputz"/>
    <x v="5"/>
    <x v="5"/>
    <x v="5"/>
    <x v="0"/>
    <x v="0"/>
    <x v="0"/>
    <x v="3"/>
    <n v="132"/>
    <n v="9.8000000000000007"/>
    <n v="9.8000000000000007"/>
  </r>
  <r>
    <x v="2"/>
    <d v="2021-12-09T00:00:00"/>
    <s v="Jakkalsputz"/>
    <x v="5"/>
    <x v="5"/>
    <x v="5"/>
    <x v="0"/>
    <x v="0"/>
    <x v="0"/>
    <x v="3"/>
    <n v="104"/>
    <n v="4.2"/>
    <n v="4.2"/>
  </r>
  <r>
    <x v="2"/>
    <d v="2021-12-09T00:00:00"/>
    <s v="Jakkalsputz"/>
    <x v="5"/>
    <x v="5"/>
    <x v="5"/>
    <x v="0"/>
    <x v="0"/>
    <x v="0"/>
    <x v="3"/>
    <n v="88"/>
    <n v="2.4"/>
    <n v="2.4"/>
  </r>
  <r>
    <x v="2"/>
    <d v="2021-12-09T00:00:00"/>
    <s v="Jakkalsputz"/>
    <x v="5"/>
    <x v="5"/>
    <x v="5"/>
    <x v="0"/>
    <x v="0"/>
    <x v="0"/>
    <x v="3"/>
    <n v="111"/>
    <n v="5.3"/>
    <n v="5.3"/>
  </r>
  <r>
    <x v="2"/>
    <d v="2021-12-09T00:00:00"/>
    <s v="Jakkalsputz"/>
    <x v="5"/>
    <x v="5"/>
    <x v="5"/>
    <x v="0"/>
    <x v="0"/>
    <x v="0"/>
    <x v="0"/>
    <n v="43"/>
    <n v="1.4"/>
    <n v="1.4"/>
  </r>
  <r>
    <x v="2"/>
    <d v="2021-12-09T00:00:00"/>
    <s v="Jakkalsputz"/>
    <x v="5"/>
    <x v="5"/>
    <x v="5"/>
    <x v="0"/>
    <x v="0"/>
    <x v="0"/>
    <x v="0"/>
    <n v="55"/>
    <n v="3"/>
    <n v="3"/>
  </r>
  <r>
    <x v="2"/>
    <d v="2021-12-09T00:00:00"/>
    <s v="Jakkalsputz"/>
    <x v="5"/>
    <x v="5"/>
    <x v="5"/>
    <x v="0"/>
    <x v="0"/>
    <x v="0"/>
    <x v="1"/>
    <n v="93"/>
    <n v="3.4"/>
    <n v="3.4"/>
  </r>
  <r>
    <x v="2"/>
    <d v="2021-12-09T00:00:00"/>
    <s v="Jakkalsputz"/>
    <x v="5"/>
    <x v="5"/>
    <x v="5"/>
    <x v="0"/>
    <x v="0"/>
    <x v="0"/>
    <x v="7"/>
    <n v="57"/>
    <n v="2.9"/>
    <n v="2.9"/>
  </r>
  <r>
    <x v="2"/>
    <d v="2021-12-09T00:00:00"/>
    <s v="Jakkalsputz"/>
    <x v="5"/>
    <x v="5"/>
    <x v="5"/>
    <x v="0"/>
    <x v="0"/>
    <x v="0"/>
    <x v="7"/>
    <n v="60"/>
    <n v="3.2"/>
    <n v="3.2"/>
  </r>
  <r>
    <x v="2"/>
    <d v="2021-12-09T00:00:00"/>
    <s v="Jakkalsputz"/>
    <x v="5"/>
    <x v="5"/>
    <x v="5"/>
    <x v="0"/>
    <x v="0"/>
    <x v="0"/>
    <x v="7"/>
    <n v="55"/>
    <n v="2.7"/>
    <n v="2.7"/>
  </r>
  <r>
    <x v="2"/>
    <d v="2021-12-09T00:00:00"/>
    <s v="Jakkalsputz"/>
    <x v="5"/>
    <x v="5"/>
    <x v="5"/>
    <x v="0"/>
    <x v="0"/>
    <x v="0"/>
    <x v="9"/>
    <n v="122"/>
    <n v="23"/>
    <n v="23"/>
  </r>
  <r>
    <x v="2"/>
    <d v="2021-12-09T00:00:00"/>
    <s v="Jakkalsputz"/>
    <x v="1"/>
    <x v="1"/>
    <x v="1"/>
    <x v="0"/>
    <x v="0"/>
    <x v="0"/>
    <x v="3"/>
    <n v="94"/>
    <n v="3"/>
    <n v="3"/>
  </r>
  <r>
    <x v="2"/>
    <d v="2021-12-09T00:00:00"/>
    <s v="Jakkalsputz"/>
    <x v="1"/>
    <x v="1"/>
    <x v="1"/>
    <x v="0"/>
    <x v="0"/>
    <x v="0"/>
    <x v="3"/>
    <n v="90"/>
    <n v="2.6"/>
    <n v="2.6"/>
  </r>
  <r>
    <x v="2"/>
    <d v="2021-12-09T00:00:00"/>
    <s v="Jakkalsputz"/>
    <x v="1"/>
    <x v="1"/>
    <x v="1"/>
    <x v="0"/>
    <x v="0"/>
    <x v="0"/>
    <x v="4"/>
    <n v="182"/>
    <n v="83.8"/>
    <n v="83.8"/>
  </r>
  <r>
    <x v="2"/>
    <d v="2021-12-09T00:00:00"/>
    <s v="Jakkalsputz"/>
    <x v="1"/>
    <x v="1"/>
    <x v="1"/>
    <x v="0"/>
    <x v="0"/>
    <x v="0"/>
    <x v="9"/>
    <n v="135"/>
    <n v="32.1"/>
    <n v="32.1"/>
  </r>
  <r>
    <x v="2"/>
    <d v="2021-12-09T00:00:00"/>
    <s v="Jakkalsputz"/>
    <x v="2"/>
    <x v="2"/>
    <x v="2"/>
    <x v="0"/>
    <x v="0"/>
    <x v="0"/>
    <x v="1"/>
    <n v="137"/>
    <n v="12.8"/>
    <n v="12.8"/>
  </r>
  <r>
    <x v="2"/>
    <d v="2021-12-09T00:00:00"/>
    <s v="Jakkalsputz"/>
    <x v="2"/>
    <x v="2"/>
    <x v="2"/>
    <x v="0"/>
    <x v="0"/>
    <x v="0"/>
    <x v="1"/>
    <n v="149"/>
    <n v="17"/>
    <n v="17"/>
  </r>
  <r>
    <x v="2"/>
    <d v="2021-12-09T00:00:00"/>
    <s v="Jakkalsputz"/>
    <x v="2"/>
    <x v="2"/>
    <x v="2"/>
    <x v="0"/>
    <x v="0"/>
    <x v="0"/>
    <x v="1"/>
    <n v="161"/>
    <n v="22.2"/>
    <n v="22.2"/>
  </r>
  <r>
    <x v="2"/>
    <d v="2021-12-09T00:00:00"/>
    <s v="Jakkalsputz"/>
    <x v="2"/>
    <x v="2"/>
    <x v="2"/>
    <x v="0"/>
    <x v="0"/>
    <x v="0"/>
    <x v="3"/>
    <n v="106"/>
    <n v="4.5"/>
    <n v="4.5"/>
  </r>
  <r>
    <x v="2"/>
    <d v="2021-12-09T00:00:00"/>
    <s v="Jakkalsputz"/>
    <x v="2"/>
    <x v="2"/>
    <x v="2"/>
    <x v="0"/>
    <x v="0"/>
    <x v="0"/>
    <x v="3"/>
    <n v="104"/>
    <n v="4.2"/>
    <n v="4.2"/>
  </r>
  <r>
    <x v="2"/>
    <d v="2021-12-09T00:00:00"/>
    <s v="Jakkalsputz"/>
    <x v="2"/>
    <x v="2"/>
    <x v="2"/>
    <x v="0"/>
    <x v="0"/>
    <x v="0"/>
    <x v="13"/>
    <n v="88"/>
    <n v="2.7"/>
    <n v="2.7"/>
  </r>
  <r>
    <x v="2"/>
    <d v="2021-12-09T00:00:00"/>
    <s v="Jakkalsputz"/>
    <x v="2"/>
    <x v="2"/>
    <x v="2"/>
    <x v="0"/>
    <x v="0"/>
    <x v="0"/>
    <x v="0"/>
    <n v="50"/>
    <n v="2.2000000000000002"/>
    <n v="2.2000000000000002"/>
  </r>
  <r>
    <x v="2"/>
    <d v="2021-12-09T00:00:00"/>
    <s v="Jakkalsputz"/>
    <x v="4"/>
    <x v="4"/>
    <x v="4"/>
    <x v="0"/>
    <x v="0"/>
    <x v="0"/>
    <x v="3"/>
    <n v="133"/>
    <n v="10"/>
    <n v="10"/>
  </r>
  <r>
    <x v="2"/>
    <d v="2021-12-09T00:00:00"/>
    <s v="Jakkalsputz"/>
    <x v="4"/>
    <x v="4"/>
    <x v="4"/>
    <x v="0"/>
    <x v="0"/>
    <x v="0"/>
    <x v="3"/>
    <n v="100"/>
    <n v="3.7"/>
    <n v="3.7"/>
  </r>
  <r>
    <x v="2"/>
    <d v="2021-12-09T00:00:00"/>
    <s v="Jakkalsputz"/>
    <x v="4"/>
    <x v="4"/>
    <x v="4"/>
    <x v="0"/>
    <x v="0"/>
    <x v="0"/>
    <x v="3"/>
    <n v="103"/>
    <n v="4.0999999999999996"/>
    <n v="4.0999999999999996"/>
  </r>
  <r>
    <x v="2"/>
    <d v="2021-12-09T00:00:00"/>
    <s v="Jakkalsputz"/>
    <x v="4"/>
    <x v="4"/>
    <x v="4"/>
    <x v="0"/>
    <x v="0"/>
    <x v="0"/>
    <x v="9"/>
    <n v="124"/>
    <n v="24.3"/>
    <n v="24.3"/>
  </r>
  <r>
    <x v="2"/>
    <d v="2021-12-09T00:00:00"/>
    <s v="Jakkalsputz"/>
    <x v="4"/>
    <x v="4"/>
    <x v="4"/>
    <x v="0"/>
    <x v="0"/>
    <x v="0"/>
    <x v="9"/>
    <n v="115"/>
    <n v="19"/>
    <n v="19"/>
  </r>
  <r>
    <x v="2"/>
    <d v="2021-12-09T00:00:00"/>
    <s v="Jakkalsputz"/>
    <x v="4"/>
    <x v="4"/>
    <x v="4"/>
    <x v="0"/>
    <x v="0"/>
    <x v="0"/>
    <x v="9"/>
    <n v="116"/>
    <n v="19.5"/>
    <n v="19.5"/>
  </r>
  <r>
    <x v="2"/>
    <d v="2021-12-09T00:00:00"/>
    <s v="Jakkalsputz"/>
    <x v="3"/>
    <x v="3"/>
    <x v="3"/>
    <x v="0"/>
    <x v="0"/>
    <x v="0"/>
    <x v="1"/>
    <n v="93"/>
    <n v="3.4"/>
    <n v="3.4"/>
  </r>
  <r>
    <x v="2"/>
    <d v="2021-12-09T00:00:00"/>
    <s v="Jakkalsputz"/>
    <x v="3"/>
    <x v="3"/>
    <x v="3"/>
    <x v="0"/>
    <x v="0"/>
    <x v="0"/>
    <x v="1"/>
    <n v="110"/>
    <n v="6"/>
    <n v="6"/>
  </r>
  <r>
    <x v="2"/>
    <d v="2021-12-09T00:00:00"/>
    <s v="Jakkalsputz"/>
    <x v="3"/>
    <x v="3"/>
    <x v="3"/>
    <x v="0"/>
    <x v="0"/>
    <x v="0"/>
    <x v="7"/>
    <n v="60"/>
    <n v="3.2"/>
    <n v="3.2"/>
  </r>
  <r>
    <x v="2"/>
    <d v="2021-12-09T00:00:00"/>
    <s v="Jakkalsputz"/>
    <x v="0"/>
    <x v="0"/>
    <x v="0"/>
    <x v="0"/>
    <x v="0"/>
    <x v="0"/>
    <x v="1"/>
    <n v="144"/>
    <n v="15.1"/>
    <n v="15.1"/>
  </r>
  <r>
    <x v="2"/>
    <d v="2021-12-09T00:00:00"/>
    <s v="Jakkalsputz"/>
    <x v="0"/>
    <x v="0"/>
    <x v="0"/>
    <x v="0"/>
    <x v="0"/>
    <x v="0"/>
    <x v="7"/>
    <n v="64"/>
    <n v="3.8"/>
    <n v="3.8"/>
  </r>
  <r>
    <x v="2"/>
    <d v="2021-12-09T00:00:00"/>
    <s v="Jakkalsputz"/>
    <x v="0"/>
    <x v="0"/>
    <x v="0"/>
    <x v="0"/>
    <x v="0"/>
    <x v="0"/>
    <x v="0"/>
    <n v="84"/>
    <n v="10.9"/>
    <n v="10.9"/>
  </r>
  <r>
    <x v="2"/>
    <d v="2021-12-09T00:00:00"/>
    <s v="Jakkalsputz"/>
    <x v="0"/>
    <x v="0"/>
    <x v="0"/>
    <x v="0"/>
    <x v="0"/>
    <x v="0"/>
    <x v="9"/>
    <n v="118"/>
    <n v="20.6"/>
    <n v="20.6"/>
  </r>
  <r>
    <x v="2"/>
    <d v="2021-12-09T00:00:00"/>
    <s v="Jakkalsputz"/>
    <x v="6"/>
    <x v="6"/>
    <x v="6"/>
    <x v="0"/>
    <x v="0"/>
    <x v="0"/>
    <x v="1"/>
    <n v="150"/>
    <n v="17.399999999999999"/>
    <n v="17.399999999999999"/>
  </r>
  <r>
    <x v="2"/>
    <d v="2021-12-09T00:00:00"/>
    <s v="Jakkalsputz"/>
    <x v="6"/>
    <x v="6"/>
    <x v="6"/>
    <x v="0"/>
    <x v="0"/>
    <x v="0"/>
    <x v="1"/>
    <n v="124"/>
    <n v="9.1"/>
    <n v="9.1"/>
  </r>
  <r>
    <x v="2"/>
    <d v="2021-12-09T00:00:00"/>
    <s v="Jakkalsputz"/>
    <x v="6"/>
    <x v="6"/>
    <x v="6"/>
    <x v="0"/>
    <x v="0"/>
    <x v="0"/>
    <x v="1"/>
    <n v="120"/>
    <n v="8.1"/>
    <n v="8.1"/>
  </r>
  <r>
    <x v="2"/>
    <d v="2021-12-09T00:00:00"/>
    <s v="Jakkalsputz"/>
    <x v="6"/>
    <x v="6"/>
    <x v="6"/>
    <x v="0"/>
    <x v="0"/>
    <x v="0"/>
    <x v="1"/>
    <n v="149"/>
    <n v="17"/>
    <n v="17"/>
  </r>
  <r>
    <x v="2"/>
    <d v="2021-12-09T00:00:00"/>
    <s v="Jakkalsputz"/>
    <x v="6"/>
    <x v="6"/>
    <x v="6"/>
    <x v="0"/>
    <x v="0"/>
    <x v="0"/>
    <x v="1"/>
    <n v="133"/>
    <n v="11.5"/>
    <n v="11.5"/>
  </r>
  <r>
    <x v="2"/>
    <d v="2021-12-09T00:00:00"/>
    <s v="Jakkalsputz"/>
    <x v="6"/>
    <x v="6"/>
    <x v="6"/>
    <x v="0"/>
    <x v="0"/>
    <x v="0"/>
    <x v="1"/>
    <n v="144"/>
    <n v="15.1"/>
    <n v="15.1"/>
  </r>
  <r>
    <x v="2"/>
    <d v="2021-12-09T00:00:00"/>
    <s v="Jakkalsputz"/>
    <x v="6"/>
    <x v="6"/>
    <x v="6"/>
    <x v="0"/>
    <x v="0"/>
    <x v="0"/>
    <x v="3"/>
    <n v="94"/>
    <n v="3"/>
    <n v="3"/>
  </r>
  <r>
    <x v="2"/>
    <d v="2021-12-09T00:00:00"/>
    <s v="Jakkalsputz"/>
    <x v="6"/>
    <x v="6"/>
    <x v="6"/>
    <x v="0"/>
    <x v="0"/>
    <x v="0"/>
    <x v="3"/>
    <n v="78"/>
    <n v="1.5"/>
    <n v="1.5"/>
  </r>
  <r>
    <x v="2"/>
    <d v="2021-12-09T00:00:00"/>
    <s v="Jakkalsputz"/>
    <x v="6"/>
    <x v="6"/>
    <x v="6"/>
    <x v="0"/>
    <x v="0"/>
    <x v="0"/>
    <x v="0"/>
    <n v="69"/>
    <n v="6"/>
    <n v="6"/>
  </r>
  <r>
    <x v="2"/>
    <d v="2021-12-09T00:00:00"/>
    <s v="Jakkalsputz"/>
    <x v="6"/>
    <x v="6"/>
    <x v="6"/>
    <x v="0"/>
    <x v="0"/>
    <x v="0"/>
    <x v="9"/>
    <n v="131"/>
    <n v="29.1"/>
    <n v="29.1"/>
  </r>
  <r>
    <x v="2"/>
    <d v="2021-12-09T00:00:00"/>
    <s v="Jakkalsputz"/>
    <x v="14"/>
    <x v="13"/>
    <x v="14"/>
    <x v="2"/>
    <x v="2"/>
    <x v="0"/>
    <x v="1"/>
    <n v="150"/>
    <n v="17.399999999999999"/>
    <n v="17.399999999999999"/>
  </r>
  <r>
    <x v="2"/>
    <d v="2021-12-09T00:00:00"/>
    <s v="Jakkalsputz"/>
    <x v="14"/>
    <x v="13"/>
    <x v="14"/>
    <x v="2"/>
    <x v="2"/>
    <x v="0"/>
    <x v="9"/>
    <n v="110"/>
    <n v="16.399999999999999"/>
    <n v="16.399999999999999"/>
  </r>
  <r>
    <x v="2"/>
    <d v="2021-12-09T00:00:00"/>
    <s v="Jakkalsputz"/>
    <x v="18"/>
    <x v="17"/>
    <x v="18"/>
    <x v="2"/>
    <x v="2"/>
    <x v="0"/>
    <x v="1"/>
    <n v="141"/>
    <n v="14.1"/>
    <n v="14.1"/>
  </r>
  <r>
    <x v="2"/>
    <d v="2021-12-09T00:00:00"/>
    <s v="Jakkalsputz"/>
    <x v="18"/>
    <x v="17"/>
    <x v="18"/>
    <x v="2"/>
    <x v="2"/>
    <x v="0"/>
    <x v="1"/>
    <n v="113"/>
    <n v="6.6"/>
    <n v="6.6"/>
  </r>
  <r>
    <x v="2"/>
    <d v="2021-12-09T00:00:00"/>
    <s v="Jakkalsputz"/>
    <x v="18"/>
    <x v="17"/>
    <x v="18"/>
    <x v="2"/>
    <x v="2"/>
    <x v="0"/>
    <x v="3"/>
    <n v="99"/>
    <n v="3.6"/>
    <n v="3.6"/>
  </r>
  <r>
    <x v="2"/>
    <d v="2021-12-09T00:00:00"/>
    <s v="Jakkalsputz"/>
    <x v="18"/>
    <x v="17"/>
    <x v="18"/>
    <x v="2"/>
    <x v="2"/>
    <x v="0"/>
    <x v="9"/>
    <n v="140"/>
    <n v="36.1"/>
    <n v="36.1"/>
  </r>
  <r>
    <x v="2"/>
    <d v="2021-12-09T00:00:00"/>
    <s v="Jakkalsputz"/>
    <x v="19"/>
    <x v="18"/>
    <x v="19"/>
    <x v="2"/>
    <x v="2"/>
    <x v="0"/>
    <x v="1"/>
    <n v="121"/>
    <n v="8.3000000000000007"/>
    <n v="8.3000000000000007"/>
  </r>
  <r>
    <x v="2"/>
    <d v="2021-12-09T00:00:00"/>
    <s v="Jakkalsputz"/>
    <x v="19"/>
    <x v="18"/>
    <x v="19"/>
    <x v="2"/>
    <x v="2"/>
    <x v="0"/>
    <x v="1"/>
    <n v="142"/>
    <n v="14.4"/>
    <n v="14.4"/>
  </r>
  <r>
    <x v="2"/>
    <d v="2021-12-09T00:00:00"/>
    <s v="Jakkalsputz"/>
    <x v="19"/>
    <x v="18"/>
    <x v="19"/>
    <x v="2"/>
    <x v="2"/>
    <x v="0"/>
    <x v="1"/>
    <n v="136"/>
    <n v="12.4"/>
    <n v="12.4"/>
  </r>
  <r>
    <x v="2"/>
    <d v="2021-12-09T00:00:00"/>
    <s v="Jakkalsputz"/>
    <x v="19"/>
    <x v="18"/>
    <x v="19"/>
    <x v="2"/>
    <x v="2"/>
    <x v="0"/>
    <x v="7"/>
    <n v="67"/>
    <n v="4.2"/>
    <n v="4.2"/>
  </r>
  <r>
    <x v="2"/>
    <d v="2021-12-09T00:00:00"/>
    <s v="Jakkalsputz"/>
    <x v="19"/>
    <x v="18"/>
    <x v="19"/>
    <x v="2"/>
    <x v="2"/>
    <x v="0"/>
    <x v="9"/>
    <n v="138"/>
    <n v="34.5"/>
    <n v="34.5"/>
  </r>
  <r>
    <x v="2"/>
    <d v="2021-12-09T00:00:00"/>
    <s v="Jakkalsputz"/>
    <x v="16"/>
    <x v="15"/>
    <x v="16"/>
    <x v="2"/>
    <x v="2"/>
    <x v="0"/>
    <x v="1"/>
    <n v="143"/>
    <n v="14.8"/>
    <n v="14.8"/>
  </r>
  <r>
    <x v="2"/>
    <d v="2021-12-09T00:00:00"/>
    <s v="Jakkalsputz"/>
    <x v="16"/>
    <x v="15"/>
    <x v="16"/>
    <x v="2"/>
    <x v="2"/>
    <x v="0"/>
    <x v="1"/>
    <n v="133"/>
    <n v="11.5"/>
    <n v="11.5"/>
  </r>
  <r>
    <x v="2"/>
    <d v="2021-12-09T00:00:00"/>
    <s v="Jakkalsputz"/>
    <x v="16"/>
    <x v="15"/>
    <x v="16"/>
    <x v="2"/>
    <x v="2"/>
    <x v="0"/>
    <x v="9"/>
    <n v="117"/>
    <n v="20.100000000000001"/>
    <n v="20.100000000000001"/>
  </r>
  <r>
    <x v="2"/>
    <d v="2021-12-09T00:00:00"/>
    <s v="Jakkalsputz"/>
    <x v="16"/>
    <x v="15"/>
    <x v="16"/>
    <x v="2"/>
    <x v="2"/>
    <x v="0"/>
    <x v="9"/>
    <n v="133"/>
    <n v="30.6"/>
    <n v="30.6"/>
  </r>
  <r>
    <x v="2"/>
    <d v="2021-12-09T00:00:00"/>
    <s v="Jakkalsputz"/>
    <x v="16"/>
    <x v="15"/>
    <x v="16"/>
    <x v="2"/>
    <x v="2"/>
    <x v="0"/>
    <x v="9"/>
    <n v="110"/>
    <n v="16.399999999999999"/>
    <n v="16.399999999999999"/>
  </r>
  <r>
    <x v="2"/>
    <d v="2021-12-09T00:00:00"/>
    <s v="Jakkalsputz"/>
    <x v="16"/>
    <x v="15"/>
    <x v="16"/>
    <x v="2"/>
    <x v="2"/>
    <x v="1"/>
    <x v="5"/>
    <n v="78"/>
    <n v="5"/>
    <n v="5"/>
  </r>
  <r>
    <x v="2"/>
    <d v="2021-12-09T00:00:00"/>
    <s v="Jakkalsputz"/>
    <x v="16"/>
    <x v="15"/>
    <x v="16"/>
    <x v="2"/>
    <x v="2"/>
    <x v="0"/>
    <x v="9"/>
    <n v="110"/>
    <n v="16.399999999999999"/>
    <n v="16.399999999999999"/>
  </r>
  <r>
    <x v="2"/>
    <d v="2021-12-09T00:00:00"/>
    <s v="Jakkalsputz"/>
    <x v="20"/>
    <x v="19"/>
    <x v="20"/>
    <x v="2"/>
    <x v="2"/>
    <x v="0"/>
    <x v="3"/>
    <n v="95"/>
    <n v="3.1"/>
    <n v="3.1"/>
  </r>
  <r>
    <x v="2"/>
    <d v="2021-12-09T00:00:00"/>
    <s v="Jakkalsputz"/>
    <x v="20"/>
    <x v="19"/>
    <x v="20"/>
    <x v="2"/>
    <x v="2"/>
    <x v="1"/>
    <x v="5"/>
    <n v="49"/>
    <n v="1.2"/>
    <n v="1.2"/>
  </r>
  <r>
    <x v="2"/>
    <d v="2021-12-09T00:00:00"/>
    <s v="Jakkalsputz"/>
    <x v="17"/>
    <x v="16"/>
    <x v="17"/>
    <x v="2"/>
    <x v="2"/>
    <x v="0"/>
    <x v="1"/>
    <n v="150"/>
    <n v="17.399999999999999"/>
    <n v="17.399999999999999"/>
  </r>
  <r>
    <x v="2"/>
    <d v="2021-12-09T00:00:00"/>
    <s v="Jakkalsputz"/>
    <x v="17"/>
    <x v="16"/>
    <x v="17"/>
    <x v="2"/>
    <x v="2"/>
    <x v="0"/>
    <x v="1"/>
    <n v="144"/>
    <n v="15.1"/>
    <n v="15.1"/>
  </r>
  <r>
    <x v="2"/>
    <d v="2021-12-09T00:00:00"/>
    <s v="Jakkalsputz"/>
    <x v="17"/>
    <x v="16"/>
    <x v="17"/>
    <x v="2"/>
    <x v="2"/>
    <x v="0"/>
    <x v="7"/>
    <n v="64"/>
    <n v="3.8"/>
    <n v="3.8"/>
  </r>
  <r>
    <x v="2"/>
    <d v="2021-12-09T00:00:00"/>
    <s v="Jakkalsputz"/>
    <x v="17"/>
    <x v="16"/>
    <x v="17"/>
    <x v="2"/>
    <x v="2"/>
    <x v="0"/>
    <x v="7"/>
    <n v="50"/>
    <n v="2.1"/>
    <n v="2.1"/>
  </r>
  <r>
    <x v="2"/>
    <d v="2021-12-09T00:00:00"/>
    <s v="Jakkalsputz"/>
    <x v="17"/>
    <x v="16"/>
    <x v="17"/>
    <x v="2"/>
    <x v="2"/>
    <x v="1"/>
    <x v="5"/>
    <n v="58"/>
    <n v="2"/>
    <n v="2"/>
  </r>
  <r>
    <x v="2"/>
    <d v="2021-12-09T00:00:00"/>
    <s v="Jakkalsputz"/>
    <x v="17"/>
    <x v="16"/>
    <x v="17"/>
    <x v="2"/>
    <x v="2"/>
    <x v="0"/>
    <x v="9"/>
    <n v="121"/>
    <n v="22.4"/>
    <n v="22.4"/>
  </r>
  <r>
    <x v="2"/>
    <d v="2021-12-09T00:00:00"/>
    <s v="Jakkalsputz"/>
    <x v="15"/>
    <x v="14"/>
    <x v="15"/>
    <x v="2"/>
    <x v="2"/>
    <x v="2"/>
    <x v="5"/>
    <n v="48"/>
    <n v="1.5"/>
    <n v="1.5"/>
  </r>
  <r>
    <x v="2"/>
    <d v="2021-12-09T00:00:00"/>
    <s v="Jakkalsputz"/>
    <x v="15"/>
    <x v="14"/>
    <x v="15"/>
    <x v="2"/>
    <x v="2"/>
    <x v="0"/>
    <x v="9"/>
    <n v="116"/>
    <n v="19.5"/>
    <n v="19.5"/>
  </r>
  <r>
    <x v="2"/>
    <d v="2021-12-09T00:00:00"/>
    <s v="Jakkalsputz"/>
    <x v="23"/>
    <x v="22"/>
    <x v="23"/>
    <x v="2"/>
    <x v="3"/>
    <x v="0"/>
    <x v="1"/>
    <n v="138"/>
    <n v="13.1"/>
    <n v="13.1"/>
  </r>
  <r>
    <x v="2"/>
    <d v="2021-12-09T00:00:00"/>
    <s v="Jakkalsputz"/>
    <x v="23"/>
    <x v="22"/>
    <x v="23"/>
    <x v="2"/>
    <x v="3"/>
    <x v="0"/>
    <x v="1"/>
    <n v="90"/>
    <n v="3"/>
    <n v="3"/>
  </r>
  <r>
    <x v="2"/>
    <d v="2021-12-09T00:00:00"/>
    <s v="Jakkalsputz"/>
    <x v="23"/>
    <x v="22"/>
    <x v="23"/>
    <x v="2"/>
    <x v="3"/>
    <x v="0"/>
    <x v="1"/>
    <n v="141"/>
    <n v="14.1"/>
    <n v="14.1"/>
  </r>
  <r>
    <x v="2"/>
    <d v="2021-12-09T00:00:00"/>
    <s v="Jakkalsputz"/>
    <x v="23"/>
    <x v="22"/>
    <x v="23"/>
    <x v="2"/>
    <x v="3"/>
    <x v="0"/>
    <x v="1"/>
    <n v="133"/>
    <n v="11.5"/>
    <n v="11.5"/>
  </r>
  <r>
    <x v="2"/>
    <d v="2021-12-09T00:00:00"/>
    <s v="Jakkalsputz"/>
    <x v="23"/>
    <x v="22"/>
    <x v="23"/>
    <x v="2"/>
    <x v="3"/>
    <x v="0"/>
    <x v="1"/>
    <n v="40"/>
    <n v="0"/>
    <n v="0"/>
  </r>
  <r>
    <x v="2"/>
    <d v="2021-12-09T00:00:00"/>
    <s v="Jakkalsputz"/>
    <x v="24"/>
    <x v="23"/>
    <x v="24"/>
    <x v="2"/>
    <x v="3"/>
    <x v="1"/>
    <x v="5"/>
    <n v="48"/>
    <n v="1.1000000000000001"/>
    <n v="1.1000000000000001"/>
  </r>
  <r>
    <x v="2"/>
    <d v="2021-12-09T00:00:00"/>
    <s v="Jakkalsputz"/>
    <x v="24"/>
    <x v="23"/>
    <x v="24"/>
    <x v="2"/>
    <x v="3"/>
    <x v="0"/>
    <x v="1"/>
    <n v="126"/>
    <n v="9.6"/>
    <n v="9.6"/>
  </r>
  <r>
    <x v="2"/>
    <d v="2021-12-09T00:00:00"/>
    <s v="Jakkalsputz"/>
    <x v="24"/>
    <x v="23"/>
    <x v="24"/>
    <x v="2"/>
    <x v="3"/>
    <x v="0"/>
    <x v="9"/>
    <n v="119"/>
    <n v="21.2"/>
    <n v="21.2"/>
  </r>
  <r>
    <x v="2"/>
    <d v="2021-12-09T00:00:00"/>
    <s v="Jakkalsputz"/>
    <x v="21"/>
    <x v="20"/>
    <x v="21"/>
    <x v="2"/>
    <x v="3"/>
    <x v="0"/>
    <x v="5"/>
    <m/>
    <s v=""/>
    <s v=""/>
  </r>
  <r>
    <x v="2"/>
    <d v="2021-12-09T00:00:00"/>
    <s v="Jakkalsputz"/>
    <x v="26"/>
    <x v="25"/>
    <x v="8"/>
    <x v="2"/>
    <x v="3"/>
    <x v="0"/>
    <x v="3"/>
    <n v="108"/>
    <n v="4.8"/>
    <n v="4.8"/>
  </r>
  <r>
    <x v="2"/>
    <d v="2021-12-09T00:00:00"/>
    <s v="Jakkalsputz"/>
    <x v="26"/>
    <x v="25"/>
    <x v="8"/>
    <x v="2"/>
    <x v="3"/>
    <x v="0"/>
    <x v="1"/>
    <n v="136"/>
    <n v="12.4"/>
    <n v="12.4"/>
  </r>
  <r>
    <x v="2"/>
    <d v="2021-12-09T00:00:00"/>
    <s v="Jakkalsputz"/>
    <x v="26"/>
    <x v="25"/>
    <x v="8"/>
    <x v="2"/>
    <x v="3"/>
    <x v="0"/>
    <x v="1"/>
    <n v="107"/>
    <n v="5.5"/>
    <n v="5.5"/>
  </r>
  <r>
    <x v="2"/>
    <d v="2021-12-09T00:00:00"/>
    <s v="Jakkalsputz"/>
    <x v="26"/>
    <x v="25"/>
    <x v="8"/>
    <x v="2"/>
    <x v="3"/>
    <x v="0"/>
    <x v="9"/>
    <n v="128"/>
    <n v="26.9"/>
    <n v="26.9"/>
  </r>
  <r>
    <x v="2"/>
    <d v="2021-12-09T00:00:00"/>
    <s v="Jakkalsputz"/>
    <x v="25"/>
    <x v="24"/>
    <x v="25"/>
    <x v="2"/>
    <x v="3"/>
    <x v="0"/>
    <x v="2"/>
    <n v="84"/>
    <n v="2.2000000000000002"/>
    <n v="2.2000000000000002"/>
  </r>
  <r>
    <x v="2"/>
    <d v="2021-12-09T00:00:00"/>
    <s v="Jakkalsputz"/>
    <x v="22"/>
    <x v="21"/>
    <x v="22"/>
    <x v="0"/>
    <x v="3"/>
    <x v="0"/>
    <x v="1"/>
    <n v="141"/>
    <n v="14.1"/>
    <n v="14.1"/>
  </r>
  <r>
    <x v="2"/>
    <d v="2021-12-09T00:00:00"/>
    <s v="Jakkalsputz"/>
    <x v="22"/>
    <x v="21"/>
    <x v="22"/>
    <x v="0"/>
    <x v="3"/>
    <x v="0"/>
    <x v="1"/>
    <n v="123"/>
    <n v="8.8000000000000007"/>
    <n v="8.8000000000000007"/>
  </r>
  <r>
    <x v="2"/>
    <d v="2021-12-09T00:00:00"/>
    <s v="Jakkalsputz"/>
    <x v="22"/>
    <x v="21"/>
    <x v="22"/>
    <x v="0"/>
    <x v="3"/>
    <x v="0"/>
    <x v="12"/>
    <n v="86"/>
    <n v="5.0999999999999996"/>
    <n v="5.0999999999999996"/>
  </r>
  <r>
    <x v="2"/>
    <d v="2021-12-09T00:00:00"/>
    <s v="Jakkalsputz"/>
    <x v="22"/>
    <x v="21"/>
    <x v="22"/>
    <x v="0"/>
    <x v="3"/>
    <x v="0"/>
    <x v="9"/>
    <n v="125"/>
    <n v="24.9"/>
    <n v="24.9"/>
  </r>
  <r>
    <x v="2"/>
    <d v="2021-12-09T00:00:00"/>
    <s v="Jakkalsputz"/>
    <x v="22"/>
    <x v="21"/>
    <x v="22"/>
    <x v="0"/>
    <x v="3"/>
    <x v="0"/>
    <x v="9"/>
    <n v="131"/>
    <n v="29.1"/>
    <n v="29.1"/>
  </r>
  <r>
    <x v="2"/>
    <d v="2021-12-09T00:00:00"/>
    <s v="Jakkalsputz"/>
    <x v="22"/>
    <x v="21"/>
    <x v="22"/>
    <x v="0"/>
    <x v="3"/>
    <x v="0"/>
    <x v="9"/>
    <n v="134"/>
    <n v="31.3"/>
    <n v="31.3"/>
  </r>
  <r>
    <x v="2"/>
    <d v="2021-12-09T00:00:00"/>
    <s v="Jakkalsputz"/>
    <x v="27"/>
    <x v="26"/>
    <x v="26"/>
    <x v="2"/>
    <x v="3"/>
    <x v="0"/>
    <x v="2"/>
    <n v="81"/>
    <n v="1.9"/>
    <n v="1.9"/>
  </r>
  <r>
    <x v="2"/>
    <d v="2021-12-09T00:00:00"/>
    <s v="Jakkalsputz"/>
    <x v="27"/>
    <x v="26"/>
    <x v="26"/>
    <x v="2"/>
    <x v="3"/>
    <x v="0"/>
    <x v="3"/>
    <n v="103"/>
    <n v="4.0999999999999996"/>
    <n v="4.0999999999999996"/>
  </r>
  <r>
    <x v="2"/>
    <d v="2021-12-09T00:00:00"/>
    <s v="Jakkalsputz"/>
    <x v="27"/>
    <x v="26"/>
    <x v="26"/>
    <x v="2"/>
    <x v="3"/>
    <x v="0"/>
    <x v="1"/>
    <n v="149"/>
    <n v="17"/>
    <n v="17"/>
  </r>
  <r>
    <x v="2"/>
    <d v="2021-12-09T00:00:00"/>
    <s v="Jakkalsputz"/>
    <x v="42"/>
    <x v="40"/>
    <x v="40"/>
    <x v="5"/>
    <x v="6"/>
    <x v="0"/>
    <x v="1"/>
    <n v="123"/>
    <n v="8.8000000000000007"/>
    <n v="8.8000000000000007"/>
  </r>
  <r>
    <x v="2"/>
    <d v="2021-12-09T00:00:00"/>
    <s v="Jakkalsputz"/>
    <x v="42"/>
    <x v="40"/>
    <x v="40"/>
    <x v="5"/>
    <x v="6"/>
    <x v="0"/>
    <x v="1"/>
    <n v="82"/>
    <n v="2.2000000000000002"/>
    <n v="2.2000000000000002"/>
  </r>
  <r>
    <x v="2"/>
    <d v="2021-12-09T00:00:00"/>
    <s v="Jakkalsputz"/>
    <x v="48"/>
    <x v="45"/>
    <x v="45"/>
    <x v="5"/>
    <x v="6"/>
    <x v="0"/>
    <x v="3"/>
    <n v="95"/>
    <n v="3.1"/>
    <n v="3.1"/>
  </r>
  <r>
    <x v="2"/>
    <d v="2021-12-09T00:00:00"/>
    <s v="Jakkalsputz"/>
    <x v="48"/>
    <x v="45"/>
    <x v="45"/>
    <x v="5"/>
    <x v="6"/>
    <x v="1"/>
    <x v="5"/>
    <n v="54"/>
    <n v="1.6"/>
    <n v="1.6"/>
  </r>
  <r>
    <x v="2"/>
    <d v="2021-12-09T00:00:00"/>
    <s v="Jakkalsputz"/>
    <x v="48"/>
    <x v="45"/>
    <x v="45"/>
    <x v="5"/>
    <x v="6"/>
    <x v="1"/>
    <x v="5"/>
    <n v="46"/>
    <n v="1"/>
    <n v="1"/>
  </r>
  <r>
    <x v="2"/>
    <d v="2021-12-09T00:00:00"/>
    <s v="Jakkalsputz"/>
    <x v="45"/>
    <x v="42"/>
    <x v="43"/>
    <x v="5"/>
    <x v="6"/>
    <x v="0"/>
    <x v="0"/>
    <n v="72"/>
    <n v="6.8"/>
    <n v="6.8"/>
  </r>
  <r>
    <x v="2"/>
    <d v="2021-12-09T00:00:00"/>
    <s v="Jakkalsputz"/>
    <x v="45"/>
    <x v="42"/>
    <x v="43"/>
    <x v="5"/>
    <x v="6"/>
    <x v="0"/>
    <x v="1"/>
    <n v="150"/>
    <n v="17.399999999999999"/>
    <n v="17.399999999999999"/>
  </r>
  <r>
    <x v="2"/>
    <d v="2021-12-09T00:00:00"/>
    <s v="Jakkalsputz"/>
    <x v="43"/>
    <x v="41"/>
    <x v="41"/>
    <x v="5"/>
    <x v="6"/>
    <x v="0"/>
    <x v="5"/>
    <m/>
    <s v=""/>
    <s v=""/>
  </r>
  <r>
    <x v="2"/>
    <d v="2021-12-09T00:00:00"/>
    <s v="Jakkalsputz"/>
    <x v="44"/>
    <x v="26"/>
    <x v="42"/>
    <x v="5"/>
    <x v="6"/>
    <x v="0"/>
    <x v="1"/>
    <n v="143"/>
    <n v="14.8"/>
    <n v="14.8"/>
  </r>
  <r>
    <x v="2"/>
    <d v="2021-12-09T00:00:00"/>
    <s v="Jakkalsputz"/>
    <x v="44"/>
    <x v="26"/>
    <x v="42"/>
    <x v="5"/>
    <x v="6"/>
    <x v="0"/>
    <x v="1"/>
    <n v="126"/>
    <n v="9.6"/>
    <n v="9.6"/>
  </r>
  <r>
    <x v="2"/>
    <d v="2021-12-09T00:00:00"/>
    <s v="Jakkalsputz"/>
    <x v="44"/>
    <x v="26"/>
    <x v="42"/>
    <x v="5"/>
    <x v="6"/>
    <x v="0"/>
    <x v="3"/>
    <n v="87"/>
    <n v="2.2999999999999998"/>
    <n v="2.2999999999999998"/>
  </r>
  <r>
    <x v="2"/>
    <d v="2021-12-09T00:00:00"/>
    <s v="Jakkalsputz"/>
    <x v="47"/>
    <x v="44"/>
    <x v="44"/>
    <x v="5"/>
    <x v="6"/>
    <x v="0"/>
    <x v="0"/>
    <n v="75"/>
    <n v="7.7"/>
    <n v="7.7"/>
  </r>
  <r>
    <x v="2"/>
    <d v="2021-12-09T00:00:00"/>
    <s v="Jakkalsputz"/>
    <x v="47"/>
    <x v="44"/>
    <x v="44"/>
    <x v="5"/>
    <x v="6"/>
    <x v="0"/>
    <x v="0"/>
    <n v="78"/>
    <n v="8.6999999999999993"/>
    <n v="8.6999999999999993"/>
  </r>
  <r>
    <x v="2"/>
    <d v="2021-12-09T00:00:00"/>
    <s v="Jakkalsputz"/>
    <x v="47"/>
    <x v="44"/>
    <x v="44"/>
    <x v="5"/>
    <x v="6"/>
    <x v="0"/>
    <x v="1"/>
    <n v="137"/>
    <n v="12.8"/>
    <n v="12.8"/>
  </r>
  <r>
    <x v="2"/>
    <d v="2021-12-09T00:00:00"/>
    <s v="Jakkalsputz"/>
    <x v="46"/>
    <x v="43"/>
    <x v="7"/>
    <x v="5"/>
    <x v="6"/>
    <x v="0"/>
    <x v="1"/>
    <n v="149"/>
    <n v="17"/>
    <n v="17"/>
  </r>
  <r>
    <x v="2"/>
    <d v="2021-12-09T00:00:00"/>
    <s v="Jakkalsputz"/>
    <x v="46"/>
    <x v="43"/>
    <x v="7"/>
    <x v="5"/>
    <x v="6"/>
    <x v="0"/>
    <x v="1"/>
    <n v="108"/>
    <n v="5.6"/>
    <n v="5.6"/>
  </r>
  <r>
    <x v="2"/>
    <d v="2021-12-09T00:00:00"/>
    <s v="Jakkalsputz"/>
    <x v="46"/>
    <x v="43"/>
    <x v="7"/>
    <x v="5"/>
    <x v="6"/>
    <x v="0"/>
    <x v="1"/>
    <n v="148"/>
    <n v="16.600000000000001"/>
    <n v="16.600000000000001"/>
  </r>
  <r>
    <x v="2"/>
    <d v="2021-12-09T00:00:00"/>
    <s v="Jakkalsputz"/>
    <x v="46"/>
    <x v="43"/>
    <x v="7"/>
    <x v="5"/>
    <x v="6"/>
    <x v="0"/>
    <x v="1"/>
    <n v="129"/>
    <n v="10.4"/>
    <n v="10.4"/>
  </r>
  <r>
    <x v="2"/>
    <d v="2021-12-09T00:00:00"/>
    <s v="Jakkalsputz"/>
    <x v="55"/>
    <x v="50"/>
    <x v="52"/>
    <x v="5"/>
    <x v="7"/>
    <x v="0"/>
    <x v="1"/>
    <n v="125"/>
    <n v="9.3000000000000007"/>
    <n v="9.3000000000000007"/>
  </r>
  <r>
    <x v="2"/>
    <d v="2021-12-09T00:00:00"/>
    <s v="Jakkalsputz"/>
    <x v="55"/>
    <x v="50"/>
    <x v="52"/>
    <x v="5"/>
    <x v="7"/>
    <x v="0"/>
    <x v="1"/>
    <n v="83"/>
    <n v="2.2999999999999998"/>
    <n v="2.2999999999999998"/>
  </r>
  <r>
    <x v="2"/>
    <d v="2021-12-09T00:00:00"/>
    <s v="Jakkalsputz"/>
    <x v="55"/>
    <x v="50"/>
    <x v="52"/>
    <x v="5"/>
    <x v="7"/>
    <x v="0"/>
    <x v="1"/>
    <n v="148"/>
    <n v="16.600000000000001"/>
    <n v="16.600000000000001"/>
  </r>
  <r>
    <x v="2"/>
    <d v="2021-12-09T00:00:00"/>
    <s v="Jakkalsputz"/>
    <x v="53"/>
    <x v="26"/>
    <x v="50"/>
    <x v="5"/>
    <x v="7"/>
    <x v="0"/>
    <x v="1"/>
    <n v="105"/>
    <n v="5.0999999999999996"/>
    <n v="5.0999999999999996"/>
  </r>
  <r>
    <x v="2"/>
    <d v="2021-12-09T00:00:00"/>
    <s v="Jakkalsputz"/>
    <x v="53"/>
    <x v="26"/>
    <x v="50"/>
    <x v="5"/>
    <x v="7"/>
    <x v="0"/>
    <x v="1"/>
    <n v="119"/>
    <n v="7.9"/>
    <n v="7.9"/>
  </r>
  <r>
    <x v="2"/>
    <d v="2021-12-09T00:00:00"/>
    <s v="Jakkalsputz"/>
    <x v="53"/>
    <x v="26"/>
    <x v="50"/>
    <x v="5"/>
    <x v="7"/>
    <x v="0"/>
    <x v="1"/>
    <n v="120"/>
    <n v="8.1"/>
    <n v="8.1"/>
  </r>
  <r>
    <x v="2"/>
    <d v="2021-12-09T00:00:00"/>
    <s v="Jakkalsputz"/>
    <x v="53"/>
    <x v="26"/>
    <x v="50"/>
    <x v="5"/>
    <x v="7"/>
    <x v="0"/>
    <x v="1"/>
    <n v="150"/>
    <n v="17.399999999999999"/>
    <n v="17.399999999999999"/>
  </r>
  <r>
    <x v="2"/>
    <d v="2021-12-09T00:00:00"/>
    <s v="Jakkalsputz"/>
    <x v="50"/>
    <x v="47"/>
    <x v="47"/>
    <x v="5"/>
    <x v="7"/>
    <x v="0"/>
    <x v="1"/>
    <n v="106"/>
    <n v="5.3"/>
    <n v="5.3"/>
  </r>
  <r>
    <x v="2"/>
    <d v="2021-12-09T00:00:00"/>
    <s v="Jakkalsputz"/>
    <x v="51"/>
    <x v="47"/>
    <x v="48"/>
    <x v="5"/>
    <x v="7"/>
    <x v="0"/>
    <x v="0"/>
    <n v="61"/>
    <n v="4.0999999999999996"/>
    <n v="4.0999999999999996"/>
  </r>
  <r>
    <x v="2"/>
    <d v="2021-12-09T00:00:00"/>
    <s v="Jakkalsputz"/>
    <x v="51"/>
    <x v="47"/>
    <x v="48"/>
    <x v="5"/>
    <x v="7"/>
    <x v="0"/>
    <x v="0"/>
    <n v="91"/>
    <n v="13.9"/>
    <n v="13.9"/>
  </r>
  <r>
    <x v="2"/>
    <d v="2021-12-09T00:00:00"/>
    <s v="Jakkalsputz"/>
    <x v="51"/>
    <x v="47"/>
    <x v="48"/>
    <x v="5"/>
    <x v="7"/>
    <x v="0"/>
    <x v="0"/>
    <n v="86"/>
    <n v="11.7"/>
    <n v="11.7"/>
  </r>
  <r>
    <x v="2"/>
    <d v="2021-12-09T00:00:00"/>
    <s v="Jakkalsputz"/>
    <x v="51"/>
    <x v="47"/>
    <x v="48"/>
    <x v="5"/>
    <x v="7"/>
    <x v="0"/>
    <x v="1"/>
    <n v="110"/>
    <n v="6"/>
    <n v="6"/>
  </r>
  <r>
    <x v="2"/>
    <d v="2021-12-09T00:00:00"/>
    <s v="Jakkalsputz"/>
    <x v="49"/>
    <x v="46"/>
    <x v="46"/>
    <x v="5"/>
    <x v="7"/>
    <x v="0"/>
    <x v="1"/>
    <n v="146"/>
    <n v="15.9"/>
    <n v="15.9"/>
  </r>
  <r>
    <x v="2"/>
    <d v="2021-12-09T00:00:00"/>
    <s v="Jakkalsputz"/>
    <x v="49"/>
    <x v="46"/>
    <x v="46"/>
    <x v="5"/>
    <x v="7"/>
    <x v="0"/>
    <x v="1"/>
    <n v="126"/>
    <n v="9.6"/>
    <n v="9.6"/>
  </r>
  <r>
    <x v="2"/>
    <d v="2021-12-09T00:00:00"/>
    <s v="Jakkalsputz"/>
    <x v="49"/>
    <x v="46"/>
    <x v="46"/>
    <x v="5"/>
    <x v="7"/>
    <x v="0"/>
    <x v="1"/>
    <n v="106"/>
    <n v="5.3"/>
    <n v="5.3"/>
  </r>
  <r>
    <x v="2"/>
    <d v="2021-12-09T00:00:00"/>
    <s v="Jakkalsputz"/>
    <x v="49"/>
    <x v="46"/>
    <x v="46"/>
    <x v="5"/>
    <x v="7"/>
    <x v="0"/>
    <x v="0"/>
    <n v="80"/>
    <n v="9.4"/>
    <n v="9.4"/>
  </r>
  <r>
    <x v="2"/>
    <d v="2021-12-09T00:00:00"/>
    <s v="Jakkalsputz"/>
    <x v="52"/>
    <x v="48"/>
    <x v="49"/>
    <x v="5"/>
    <x v="7"/>
    <x v="0"/>
    <x v="1"/>
    <n v="144"/>
    <n v="15.1"/>
    <n v="15.1"/>
  </r>
  <r>
    <x v="2"/>
    <d v="2021-12-09T00:00:00"/>
    <s v="Jakkalsputz"/>
    <x v="52"/>
    <x v="48"/>
    <x v="49"/>
    <x v="5"/>
    <x v="7"/>
    <x v="0"/>
    <x v="1"/>
    <n v="143"/>
    <n v="14.8"/>
    <n v="14.8"/>
  </r>
  <r>
    <x v="2"/>
    <d v="2021-12-09T00:00:00"/>
    <s v="Jakkalsputz"/>
    <x v="52"/>
    <x v="48"/>
    <x v="49"/>
    <x v="5"/>
    <x v="7"/>
    <x v="0"/>
    <x v="1"/>
    <n v="136"/>
    <n v="12.4"/>
    <n v="12.4"/>
  </r>
  <r>
    <x v="2"/>
    <d v="2021-12-09T00:00:00"/>
    <s v="Jakkalsputz"/>
    <x v="52"/>
    <x v="48"/>
    <x v="49"/>
    <x v="5"/>
    <x v="7"/>
    <x v="1"/>
    <x v="5"/>
    <n v="47"/>
    <n v="1.1000000000000001"/>
    <n v="1.1000000000000001"/>
  </r>
  <r>
    <x v="2"/>
    <d v="2021-12-09T00:00:00"/>
    <s v="Jakkalsputz"/>
    <x v="54"/>
    <x v="49"/>
    <x v="51"/>
    <x v="5"/>
    <x v="7"/>
    <x v="0"/>
    <x v="1"/>
    <n v="116"/>
    <n v="7.2"/>
    <n v="7.2"/>
  </r>
  <r>
    <x v="2"/>
    <d v="2021-12-09T00:00:00"/>
    <s v="Jakkalsputz"/>
    <x v="54"/>
    <x v="49"/>
    <x v="51"/>
    <x v="5"/>
    <x v="7"/>
    <x v="0"/>
    <x v="1"/>
    <n v="123"/>
    <n v="8.8000000000000007"/>
    <n v="8.8000000000000007"/>
  </r>
  <r>
    <x v="2"/>
    <d v="2021-12-09T00:00:00"/>
    <s v="Jakkalsputz"/>
    <x v="54"/>
    <x v="49"/>
    <x v="51"/>
    <x v="5"/>
    <x v="7"/>
    <x v="0"/>
    <x v="1"/>
    <n v="107"/>
    <n v="5.5"/>
    <n v="5.5"/>
  </r>
  <r>
    <x v="2"/>
    <d v="2021-12-09T00:00:00"/>
    <s v="Jakkalsputz"/>
    <x v="54"/>
    <x v="49"/>
    <x v="51"/>
    <x v="5"/>
    <x v="7"/>
    <x v="0"/>
    <x v="1"/>
    <n v="132"/>
    <n v="11.2"/>
    <n v="11.2"/>
  </r>
  <r>
    <x v="2"/>
    <d v="2021-12-09T00:00:00"/>
    <s v="Jakkalsputz"/>
    <x v="54"/>
    <x v="49"/>
    <x v="51"/>
    <x v="5"/>
    <x v="7"/>
    <x v="0"/>
    <x v="2"/>
    <n v="87"/>
    <n v="2.4"/>
    <n v="2.4"/>
  </r>
  <r>
    <x v="2"/>
    <d v="2021-12-09T00:00:00"/>
    <s v="Jakkalsputz"/>
    <x v="54"/>
    <x v="49"/>
    <x v="51"/>
    <x v="5"/>
    <x v="7"/>
    <x v="0"/>
    <x v="2"/>
    <n v="83"/>
    <n v="2.1"/>
    <n v="2.1"/>
  </r>
  <r>
    <x v="2"/>
    <d v="2021-12-09T00:00:00"/>
    <s v="Jakkalsputz"/>
    <x v="54"/>
    <x v="49"/>
    <x v="51"/>
    <x v="5"/>
    <x v="7"/>
    <x v="0"/>
    <x v="3"/>
    <n v="136"/>
    <n v="10.8"/>
    <n v="10.8"/>
  </r>
  <r>
    <x v="2"/>
    <d v="2021-12-09T00:00:00"/>
    <s v="Jakkalsputz"/>
    <x v="41"/>
    <x v="39"/>
    <x v="26"/>
    <x v="3"/>
    <x v="5"/>
    <x v="0"/>
    <x v="2"/>
    <n v="85"/>
    <n v="2.2000000000000002"/>
    <n v="2.2000000000000002"/>
  </r>
  <r>
    <x v="2"/>
    <d v="2021-12-09T00:00:00"/>
    <s v="Jakkalsputz"/>
    <x v="41"/>
    <x v="39"/>
    <x v="26"/>
    <x v="3"/>
    <x v="5"/>
    <x v="0"/>
    <x v="1"/>
    <n v="114"/>
    <n v="6.8"/>
    <n v="6.8"/>
  </r>
  <r>
    <x v="2"/>
    <d v="2021-12-09T00:00:00"/>
    <s v="Jakkalsputz"/>
    <x v="41"/>
    <x v="39"/>
    <x v="26"/>
    <x v="3"/>
    <x v="5"/>
    <x v="0"/>
    <x v="0"/>
    <n v="79"/>
    <n v="9"/>
    <n v="9"/>
  </r>
  <r>
    <x v="2"/>
    <d v="2021-12-09T00:00:00"/>
    <s v="Jakkalsputz"/>
    <x v="39"/>
    <x v="37"/>
    <x v="38"/>
    <x v="3"/>
    <x v="5"/>
    <x v="0"/>
    <x v="1"/>
    <n v="119"/>
    <n v="7.9"/>
    <n v="7.9"/>
  </r>
  <r>
    <x v="2"/>
    <d v="2021-12-09T00:00:00"/>
    <s v="Jakkalsputz"/>
    <x v="39"/>
    <x v="37"/>
    <x v="38"/>
    <x v="3"/>
    <x v="5"/>
    <x v="0"/>
    <x v="12"/>
    <n v="71"/>
    <n v="2.9"/>
    <n v="2.9"/>
  </r>
  <r>
    <x v="2"/>
    <d v="2021-12-09T00:00:00"/>
    <s v="Jakkalsputz"/>
    <x v="39"/>
    <x v="37"/>
    <x v="38"/>
    <x v="3"/>
    <x v="5"/>
    <x v="1"/>
    <x v="5"/>
    <n v="121"/>
    <n v="18.8"/>
    <n v="18.8"/>
  </r>
  <r>
    <x v="2"/>
    <d v="2021-12-09T00:00:00"/>
    <s v="Jakkalsputz"/>
    <x v="35"/>
    <x v="34"/>
    <x v="34"/>
    <x v="3"/>
    <x v="5"/>
    <x v="1"/>
    <x v="5"/>
    <n v="44"/>
    <n v="0.9"/>
    <n v="0.9"/>
  </r>
  <r>
    <x v="2"/>
    <d v="2021-12-09T00:00:00"/>
    <s v="Jakkalsputz"/>
    <x v="35"/>
    <x v="34"/>
    <x v="34"/>
    <x v="3"/>
    <x v="5"/>
    <x v="0"/>
    <x v="0"/>
    <n v="88"/>
    <n v="12.6"/>
    <n v="12.6"/>
  </r>
  <r>
    <x v="2"/>
    <d v="2021-12-09T00:00:00"/>
    <s v="Jakkalsputz"/>
    <x v="36"/>
    <x v="35"/>
    <x v="35"/>
    <x v="4"/>
    <x v="5"/>
    <x v="0"/>
    <x v="5"/>
    <m/>
    <s v=""/>
    <s v=""/>
  </r>
  <r>
    <x v="2"/>
    <d v="2021-12-09T00:00:00"/>
    <s v="Jakkalsputz"/>
    <x v="38"/>
    <x v="36"/>
    <x v="37"/>
    <x v="3"/>
    <x v="5"/>
    <x v="0"/>
    <x v="2"/>
    <n v="84"/>
    <n v="2.2000000000000002"/>
    <n v="2.2000000000000002"/>
  </r>
  <r>
    <x v="2"/>
    <d v="2021-12-09T00:00:00"/>
    <s v="Jakkalsputz"/>
    <x v="38"/>
    <x v="36"/>
    <x v="37"/>
    <x v="3"/>
    <x v="5"/>
    <x v="0"/>
    <x v="3"/>
    <n v="77"/>
    <n v="1.5"/>
    <n v="1.5"/>
  </r>
  <r>
    <x v="2"/>
    <d v="2021-12-09T00:00:00"/>
    <s v="Jakkalsputz"/>
    <x v="38"/>
    <x v="36"/>
    <x v="37"/>
    <x v="3"/>
    <x v="5"/>
    <x v="0"/>
    <x v="1"/>
    <n v="141"/>
    <n v="14.1"/>
    <n v="14.1"/>
  </r>
  <r>
    <x v="2"/>
    <d v="2021-12-09T00:00:00"/>
    <s v="Jakkalsputz"/>
    <x v="40"/>
    <x v="38"/>
    <x v="39"/>
    <x v="3"/>
    <x v="5"/>
    <x v="0"/>
    <x v="0"/>
    <n v="54"/>
    <n v="2.8"/>
    <n v="2.8"/>
  </r>
  <r>
    <x v="2"/>
    <d v="2021-12-09T00:00:00"/>
    <s v="Jakkalsputz"/>
    <x v="40"/>
    <x v="38"/>
    <x v="39"/>
    <x v="3"/>
    <x v="5"/>
    <x v="0"/>
    <x v="2"/>
    <n v="81"/>
    <n v="1.9"/>
    <n v="1.9"/>
  </r>
  <r>
    <x v="2"/>
    <d v="2021-12-09T00:00:00"/>
    <s v="Jakkalsputz"/>
    <x v="37"/>
    <x v="28"/>
    <x v="36"/>
    <x v="3"/>
    <x v="5"/>
    <x v="0"/>
    <x v="5"/>
    <m/>
    <s v=""/>
    <s v=""/>
  </r>
  <r>
    <x v="2"/>
    <d v="2021-12-09T00:00:00"/>
    <s v="Jakkalsputz"/>
    <x v="28"/>
    <x v="27"/>
    <x v="27"/>
    <x v="3"/>
    <x v="4"/>
    <x v="0"/>
    <x v="1"/>
    <n v="123"/>
    <n v="8.8000000000000007"/>
    <n v="8.8000000000000007"/>
  </r>
  <r>
    <x v="2"/>
    <d v="2021-12-09T00:00:00"/>
    <s v="Jakkalsputz"/>
    <x v="28"/>
    <x v="27"/>
    <x v="27"/>
    <x v="3"/>
    <x v="4"/>
    <x v="0"/>
    <x v="1"/>
    <n v="107"/>
    <n v="5.5"/>
    <n v="5.5"/>
  </r>
  <r>
    <x v="2"/>
    <d v="2021-12-09T00:00:00"/>
    <s v="Jakkalsputz"/>
    <x v="28"/>
    <x v="27"/>
    <x v="27"/>
    <x v="3"/>
    <x v="4"/>
    <x v="0"/>
    <x v="1"/>
    <n v="133"/>
    <n v="11.5"/>
    <n v="11.5"/>
  </r>
  <r>
    <x v="2"/>
    <d v="2021-12-09T00:00:00"/>
    <s v="Jakkalsputz"/>
    <x v="30"/>
    <x v="29"/>
    <x v="29"/>
    <x v="3"/>
    <x v="4"/>
    <x v="0"/>
    <x v="1"/>
    <n v="133"/>
    <n v="11.5"/>
    <n v="11.5"/>
  </r>
  <r>
    <x v="2"/>
    <d v="2021-12-09T00:00:00"/>
    <s v="Jakkalsputz"/>
    <x v="30"/>
    <x v="29"/>
    <x v="29"/>
    <x v="3"/>
    <x v="4"/>
    <x v="0"/>
    <x v="1"/>
    <n v="69"/>
    <n v="1.2"/>
    <n v="1.2"/>
  </r>
  <r>
    <x v="2"/>
    <d v="2021-12-09T00:00:00"/>
    <s v="Jakkalsputz"/>
    <x v="30"/>
    <x v="29"/>
    <x v="29"/>
    <x v="3"/>
    <x v="4"/>
    <x v="0"/>
    <x v="1"/>
    <n v="70"/>
    <n v="1.3"/>
    <n v="1.3"/>
  </r>
  <r>
    <x v="2"/>
    <d v="2021-12-09T00:00:00"/>
    <s v="Jakkalsputz"/>
    <x v="30"/>
    <x v="29"/>
    <x v="29"/>
    <x v="3"/>
    <x v="4"/>
    <x v="0"/>
    <x v="1"/>
    <n v="91"/>
    <n v="3.1"/>
    <n v="3.1"/>
  </r>
  <r>
    <x v="2"/>
    <d v="2021-12-09T00:00:00"/>
    <s v="Jakkalsputz"/>
    <x v="30"/>
    <x v="29"/>
    <x v="29"/>
    <x v="3"/>
    <x v="4"/>
    <x v="0"/>
    <x v="11"/>
    <n v="44"/>
    <n v="2.6"/>
    <n v="2.6"/>
  </r>
  <r>
    <x v="2"/>
    <d v="2021-12-09T00:00:00"/>
    <s v="Jakkalsputz"/>
    <x v="30"/>
    <x v="29"/>
    <x v="29"/>
    <x v="3"/>
    <x v="4"/>
    <x v="0"/>
    <x v="12"/>
    <n v="80"/>
    <n v="4.0999999999999996"/>
    <n v="4.0999999999999996"/>
  </r>
  <r>
    <x v="2"/>
    <d v="2021-12-09T00:00:00"/>
    <s v="Jakkalsputz"/>
    <x v="30"/>
    <x v="29"/>
    <x v="29"/>
    <x v="3"/>
    <x v="4"/>
    <x v="1"/>
    <x v="5"/>
    <n v="51"/>
    <n v="1.4"/>
    <n v="1.4"/>
  </r>
  <r>
    <x v="2"/>
    <d v="2021-12-09T00:00:00"/>
    <s v="Jakkalsputz"/>
    <x v="32"/>
    <x v="31"/>
    <x v="31"/>
    <x v="3"/>
    <x v="4"/>
    <x v="0"/>
    <x v="0"/>
    <n v="76"/>
    <n v="8"/>
    <n v="8"/>
  </r>
  <r>
    <x v="2"/>
    <d v="2021-12-09T00:00:00"/>
    <s v="Jakkalsputz"/>
    <x v="32"/>
    <x v="31"/>
    <x v="31"/>
    <x v="3"/>
    <x v="4"/>
    <x v="0"/>
    <x v="0"/>
    <n v="89"/>
    <n v="13"/>
    <n v="13"/>
  </r>
  <r>
    <x v="2"/>
    <d v="2021-12-09T00:00:00"/>
    <s v="Jakkalsputz"/>
    <x v="32"/>
    <x v="31"/>
    <x v="31"/>
    <x v="3"/>
    <x v="4"/>
    <x v="0"/>
    <x v="1"/>
    <n v="124"/>
    <n v="9.1"/>
    <n v="9.1"/>
  </r>
  <r>
    <x v="2"/>
    <d v="2021-12-09T00:00:00"/>
    <s v="Jakkalsputz"/>
    <x v="31"/>
    <x v="30"/>
    <x v="30"/>
    <x v="3"/>
    <x v="4"/>
    <x v="0"/>
    <x v="7"/>
    <n v="90"/>
    <n v="8.4"/>
    <n v="8.4"/>
  </r>
  <r>
    <x v="2"/>
    <d v="2021-12-09T00:00:00"/>
    <s v="Jakkalsputz"/>
    <x v="31"/>
    <x v="30"/>
    <x v="30"/>
    <x v="3"/>
    <x v="4"/>
    <x v="0"/>
    <x v="3"/>
    <n v="97"/>
    <n v="3.3"/>
    <n v="3.3"/>
  </r>
  <r>
    <x v="2"/>
    <d v="2021-12-09T00:00:00"/>
    <s v="Jakkalsputz"/>
    <x v="29"/>
    <x v="28"/>
    <x v="28"/>
    <x v="3"/>
    <x v="4"/>
    <x v="0"/>
    <x v="3"/>
    <n v="108"/>
    <n v="4.8"/>
    <n v="4.8"/>
  </r>
  <r>
    <x v="2"/>
    <d v="2021-12-09T00:00:00"/>
    <s v="Jakkalsputz"/>
    <x v="29"/>
    <x v="28"/>
    <x v="28"/>
    <x v="3"/>
    <x v="4"/>
    <x v="0"/>
    <x v="1"/>
    <n v="155"/>
    <n v="19.5"/>
    <n v="19.5"/>
  </r>
  <r>
    <x v="2"/>
    <d v="2021-12-09T00:00:00"/>
    <s v="Jakkalsputz"/>
    <x v="33"/>
    <x v="32"/>
    <x v="32"/>
    <x v="3"/>
    <x v="4"/>
    <x v="0"/>
    <x v="2"/>
    <n v="84"/>
    <n v="2.2000000000000002"/>
    <n v="2.2000000000000002"/>
  </r>
  <r>
    <x v="2"/>
    <d v="2021-12-09T00:00:00"/>
    <s v="Jakkalsputz"/>
    <x v="33"/>
    <x v="32"/>
    <x v="32"/>
    <x v="3"/>
    <x v="4"/>
    <x v="0"/>
    <x v="2"/>
    <n v="58"/>
    <n v="0"/>
    <n v="0"/>
  </r>
  <r>
    <x v="2"/>
    <d v="2021-12-09T00:00:00"/>
    <s v="Jakkalsputz"/>
    <x v="33"/>
    <x v="32"/>
    <x v="32"/>
    <x v="3"/>
    <x v="4"/>
    <x v="0"/>
    <x v="2"/>
    <n v="80"/>
    <n v="1.8"/>
    <n v="1.8"/>
  </r>
  <r>
    <x v="2"/>
    <d v="2021-12-09T00:00:00"/>
    <s v="Jakkalsputz"/>
    <x v="33"/>
    <x v="32"/>
    <x v="32"/>
    <x v="3"/>
    <x v="4"/>
    <x v="0"/>
    <x v="0"/>
    <n v="75"/>
    <n v="7.7"/>
    <n v="7.7"/>
  </r>
  <r>
    <x v="2"/>
    <d v="2021-12-09T00:00:00"/>
    <s v="Jakkalsputz"/>
    <x v="33"/>
    <x v="32"/>
    <x v="32"/>
    <x v="3"/>
    <x v="4"/>
    <x v="0"/>
    <x v="0"/>
    <n v="53"/>
    <n v="2.7"/>
    <n v="2.7"/>
  </r>
  <r>
    <x v="2"/>
    <d v="2021-12-09T00:00:00"/>
    <s v="Jakkalsputz"/>
    <x v="34"/>
    <x v="33"/>
    <x v="33"/>
    <x v="3"/>
    <x v="4"/>
    <x v="0"/>
    <x v="2"/>
    <n v="75"/>
    <n v="1.5"/>
    <n v="1.5"/>
  </r>
  <r>
    <x v="2"/>
    <d v="2021-12-09T00:00:00"/>
    <s v="Jakkalsputz"/>
    <x v="34"/>
    <x v="33"/>
    <x v="33"/>
    <x v="3"/>
    <x v="4"/>
    <x v="0"/>
    <x v="3"/>
    <n v="90"/>
    <n v="2.6"/>
    <n v="2.6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3"/>
    <s v=""/>
    <s v=""/>
    <x v="70"/>
    <x v="65"/>
    <x v="64"/>
    <x v="8"/>
    <x v="10"/>
    <x v="0"/>
    <x v="5"/>
    <m/>
    <s v=""/>
    <s v=""/>
  </r>
  <r>
    <x v="4"/>
    <m/>
    <m/>
    <x v="70"/>
    <x v="66"/>
    <x v="65"/>
    <x v="9"/>
    <x v="11"/>
    <x v="0"/>
    <x v="5"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14">
  <r>
    <x v="0"/>
    <s v="Date"/>
    <s v="Venue"/>
    <x v="0"/>
    <x v="0"/>
    <x v="0"/>
    <x v="0"/>
    <x v="0"/>
    <m/>
    <m/>
    <m/>
    <s v=""/>
    <s v=""/>
  </r>
  <r>
    <x v="0"/>
    <s v="Date"/>
    <s v="Venue"/>
    <x v="1"/>
    <x v="1"/>
    <x v="1"/>
    <x v="1"/>
    <x v="1"/>
    <m/>
    <m/>
    <m/>
    <s v=""/>
    <s v=""/>
  </r>
  <r>
    <x v="0"/>
    <s v="Date"/>
    <s v="Venue"/>
    <x v="2"/>
    <x v="2"/>
    <x v="2"/>
    <x v="1"/>
    <x v="1"/>
    <m/>
    <s v="Shark Copper (Female)"/>
    <n v="189"/>
    <n v="94.4"/>
    <n v="94.4"/>
  </r>
  <r>
    <x v="0"/>
    <s v="Date"/>
    <s v="Venue"/>
    <x v="3"/>
    <x v="3"/>
    <x v="3"/>
    <x v="2"/>
    <x v="2"/>
    <m/>
    <m/>
    <m/>
    <s v=""/>
    <s v=""/>
  </r>
  <r>
    <x v="0"/>
    <s v="Date"/>
    <s v="Venue"/>
    <x v="4"/>
    <x v="4"/>
    <x v="4"/>
    <x v="3"/>
    <x v="3"/>
    <m/>
    <s v="Shark Copper (Female)"/>
    <n v="182"/>
    <n v="83.8"/>
    <n v="83.8"/>
  </r>
  <r>
    <x v="0"/>
    <s v="Date"/>
    <s v="Venue"/>
    <x v="5"/>
    <x v="5"/>
    <x v="5"/>
    <x v="4"/>
    <x v="4"/>
    <m/>
    <s v="Shark Copper (Male)"/>
    <n v="174"/>
    <n v="69.599999999999994"/>
    <n v="69.599999999999994"/>
  </r>
  <r>
    <x v="0"/>
    <s v="Date"/>
    <s v="Venue"/>
    <x v="6"/>
    <x v="6"/>
    <x v="6"/>
    <x v="1"/>
    <x v="1"/>
    <m/>
    <s v="Shark Copper (Female)"/>
    <n v="178"/>
    <n v="78.2"/>
    <n v="78.2"/>
  </r>
  <r>
    <x v="0"/>
    <s v="Date"/>
    <s v="Venue"/>
    <x v="7"/>
    <x v="7"/>
    <x v="7"/>
    <x v="5"/>
    <x v="5"/>
    <m/>
    <m/>
    <m/>
    <s v=""/>
    <s v=""/>
  </r>
  <r>
    <x v="0"/>
    <s v="Date"/>
    <s v="Venue"/>
    <x v="8"/>
    <x v="8"/>
    <x v="8"/>
    <x v="1"/>
    <x v="1"/>
    <m/>
    <s v="Shark Copper (Female)"/>
    <n v="171"/>
    <n v="68.900000000000006"/>
    <n v="68.900000000000006"/>
  </r>
  <r>
    <x v="0"/>
    <s v="Date"/>
    <s v="Venue"/>
    <x v="9"/>
    <x v="9"/>
    <x v="9"/>
    <x v="4"/>
    <x v="4"/>
    <m/>
    <s v="Shark Spotted Gully"/>
    <n v="170"/>
    <n v="26.7"/>
    <n v="26.7"/>
  </r>
  <r>
    <x v="0"/>
    <s v="Date"/>
    <s v="Venue"/>
    <x v="10"/>
    <x v="10"/>
    <x v="10"/>
    <x v="0"/>
    <x v="0"/>
    <m/>
    <m/>
    <m/>
    <s v=""/>
    <s v=""/>
  </r>
  <r>
    <x v="0"/>
    <s v="Date"/>
    <s v="Venue"/>
    <x v="6"/>
    <x v="6"/>
    <x v="6"/>
    <x v="1"/>
    <x v="1"/>
    <m/>
    <s v="Shark Copper (Male)"/>
    <n v="170"/>
    <n v="64.7"/>
    <n v="64.7"/>
  </r>
  <r>
    <x v="0"/>
    <s v="Date"/>
    <s v="Venue"/>
    <x v="8"/>
    <x v="8"/>
    <x v="8"/>
    <x v="1"/>
    <x v="1"/>
    <m/>
    <s v="Shark Copper (Male)"/>
    <n v="170"/>
    <n v="64.7"/>
    <n v="64.7"/>
  </r>
  <r>
    <x v="0"/>
    <s v="Date"/>
    <s v="Venue"/>
    <x v="9"/>
    <x v="9"/>
    <x v="9"/>
    <x v="4"/>
    <x v="4"/>
    <m/>
    <s v="Shark Spotted Gully"/>
    <n v="169"/>
    <n v="26.2"/>
    <n v="26.2"/>
  </r>
  <r>
    <x v="0"/>
    <s v="Date"/>
    <s v="Venue"/>
    <x v="11"/>
    <x v="6"/>
    <x v="11"/>
    <x v="3"/>
    <x v="1"/>
    <m/>
    <s v="Shark Copper (Female)"/>
    <n v="155"/>
    <n v="50.6"/>
    <n v="50.6"/>
  </r>
  <r>
    <x v="0"/>
    <s v="Date"/>
    <s v="Venue"/>
    <x v="0"/>
    <x v="0"/>
    <x v="0"/>
    <x v="0"/>
    <x v="0"/>
    <m/>
    <m/>
    <m/>
    <s v=""/>
    <s v=""/>
  </r>
  <r>
    <x v="0"/>
    <s v="Date"/>
    <s v="Venue"/>
    <x v="11"/>
    <x v="6"/>
    <x v="11"/>
    <x v="3"/>
    <x v="1"/>
    <m/>
    <s v="Shark Copper (Female)"/>
    <n v="151"/>
    <n v="46.6"/>
    <n v="46.6"/>
  </r>
  <r>
    <x v="0"/>
    <s v="Date"/>
    <s v="Venue"/>
    <x v="4"/>
    <x v="4"/>
    <x v="4"/>
    <x v="3"/>
    <x v="3"/>
    <m/>
    <s v="Shark Cow / Sevengill"/>
    <n v="135"/>
    <n v="32.1"/>
    <n v="32.1"/>
  </r>
  <r>
    <x v="0"/>
    <s v="Date"/>
    <s v="Venue"/>
    <x v="12"/>
    <x v="11"/>
    <x v="12"/>
    <x v="3"/>
    <x v="3"/>
    <m/>
    <s v="Shark Cow / Sevengill"/>
    <n v="131"/>
    <n v="29.1"/>
    <n v="29.1"/>
  </r>
  <r>
    <x v="0"/>
    <s v="Date"/>
    <s v="Venue"/>
    <x v="5"/>
    <x v="5"/>
    <x v="5"/>
    <x v="4"/>
    <x v="4"/>
    <m/>
    <s v="Shark Spotted Gully"/>
    <n v="166"/>
    <n v="24.6"/>
    <n v="24.6"/>
  </r>
  <r>
    <x v="0"/>
    <s v="Date"/>
    <s v="Venue"/>
    <x v="4"/>
    <x v="4"/>
    <x v="4"/>
    <x v="3"/>
    <x v="3"/>
    <m/>
    <s v="Shark Spotted Gully"/>
    <n v="170"/>
    <n v="26.7"/>
    <n v="26.7"/>
  </r>
  <r>
    <x v="0"/>
    <s v="Date"/>
    <s v="Venue"/>
    <x v="13"/>
    <x v="12"/>
    <x v="13"/>
    <x v="3"/>
    <x v="1"/>
    <m/>
    <s v="Shark Spotted Gully"/>
    <n v="168"/>
    <n v="25.7"/>
    <n v="25.7"/>
  </r>
  <r>
    <x v="0"/>
    <s v="Date"/>
    <s v="Venue"/>
    <x v="14"/>
    <x v="13"/>
    <x v="14"/>
    <x v="3"/>
    <x v="3"/>
    <m/>
    <s v="Shark Spotted Gully"/>
    <n v="167"/>
    <n v="25.2"/>
    <n v="25.2"/>
  </r>
  <r>
    <x v="0"/>
    <s v="Date"/>
    <s v="Venue"/>
    <x v="15"/>
    <x v="14"/>
    <x v="15"/>
    <x v="0"/>
    <x v="0"/>
    <m/>
    <s v="Shark Copper (Male)"/>
    <n v="199"/>
    <n v="105.7"/>
    <n v="105.7"/>
  </r>
  <r>
    <x v="0"/>
    <s v="Date"/>
    <s v="Venue"/>
    <x v="16"/>
    <x v="15"/>
    <x v="16"/>
    <x v="5"/>
    <x v="5"/>
    <m/>
    <s v="Shark Copper (Female)"/>
    <n v="168"/>
    <n v="65.2"/>
    <n v="65.2"/>
  </r>
  <r>
    <x v="0"/>
    <s v="Date"/>
    <s v="Venue"/>
    <x v="8"/>
    <x v="8"/>
    <x v="8"/>
    <x v="1"/>
    <x v="1"/>
    <m/>
    <s v="Shark Spotted Gully"/>
    <n v="166"/>
    <n v="24.6"/>
    <n v="24.6"/>
  </r>
  <r>
    <x v="0"/>
    <s v="Date"/>
    <s v="Venue"/>
    <x v="2"/>
    <x v="2"/>
    <x v="2"/>
    <x v="1"/>
    <x v="1"/>
    <m/>
    <s v="Shark Spotted Gully"/>
    <n v="166"/>
    <n v="24.6"/>
    <n v="24.6"/>
  </r>
  <r>
    <x v="0"/>
    <s v="Date"/>
    <s v="Venue"/>
    <x v="17"/>
    <x v="16"/>
    <x v="17"/>
    <x v="4"/>
    <x v="6"/>
    <m/>
    <s v="Shark Spotted Gully"/>
    <n v="164"/>
    <n v="23.6"/>
    <n v="23.6"/>
  </r>
  <r>
    <x v="0"/>
    <s v="Date"/>
    <s v="Venue"/>
    <x v="18"/>
    <x v="17"/>
    <x v="18"/>
    <x v="3"/>
    <x v="3"/>
    <m/>
    <s v="Shark Cow / Sevengill"/>
    <n v="124"/>
    <n v="24.3"/>
    <n v="24.3"/>
  </r>
  <r>
    <x v="0"/>
    <s v="Date"/>
    <s v="Venue"/>
    <x v="2"/>
    <x v="2"/>
    <x v="2"/>
    <x v="1"/>
    <x v="1"/>
    <m/>
    <s v="Shark Spotted Gully"/>
    <n v="165"/>
    <n v="24.1"/>
    <n v="24.1"/>
  </r>
  <r>
    <x v="0"/>
    <s v="Date"/>
    <s v="Venue"/>
    <x v="11"/>
    <x v="6"/>
    <x v="11"/>
    <x v="3"/>
    <x v="1"/>
    <m/>
    <s v="Shark Spotted Gully"/>
    <n v="165"/>
    <n v="24.1"/>
    <n v="24.1"/>
  </r>
  <r>
    <x v="0"/>
    <s v="Date"/>
    <s v="Venue"/>
    <x v="19"/>
    <x v="18"/>
    <x v="19"/>
    <x v="6"/>
    <x v="7"/>
    <m/>
    <m/>
    <m/>
    <s v=""/>
    <s v=""/>
  </r>
  <r>
    <x v="0"/>
    <s v="Date"/>
    <s v="Venue"/>
    <x v="7"/>
    <x v="7"/>
    <x v="7"/>
    <x v="5"/>
    <x v="5"/>
    <m/>
    <s v="Shark Copper (Female)"/>
    <n v="158"/>
    <n v="53.8"/>
    <n v="53.8"/>
  </r>
  <r>
    <x v="0"/>
    <s v="Date"/>
    <s v="Venue"/>
    <x v="20"/>
    <x v="19"/>
    <x v="20"/>
    <x v="4"/>
    <x v="6"/>
    <m/>
    <s v="Shark Spotted Gully"/>
    <n v="162"/>
    <n v="22.7"/>
    <n v="22.7"/>
  </r>
  <r>
    <x v="0"/>
    <s v="Date"/>
    <s v="Venue"/>
    <x v="21"/>
    <x v="20"/>
    <x v="21"/>
    <x v="4"/>
    <x v="6"/>
    <m/>
    <s v="Shark Spotted Gully"/>
    <n v="162"/>
    <n v="22.7"/>
    <n v="22.7"/>
  </r>
  <r>
    <x v="0"/>
    <s v="Date"/>
    <s v="Venue"/>
    <x v="22"/>
    <x v="21"/>
    <x v="22"/>
    <x v="3"/>
    <x v="4"/>
    <m/>
    <s v="Shark Spotted Gully"/>
    <n v="162"/>
    <n v="22.7"/>
    <n v="22.7"/>
  </r>
  <r>
    <x v="0"/>
    <s v="Date"/>
    <s v="Venue"/>
    <x v="23"/>
    <x v="22"/>
    <x v="23"/>
    <x v="5"/>
    <x v="5"/>
    <m/>
    <s v="Shark Cow / Sevengill"/>
    <n v="157"/>
    <n v="52.6"/>
    <n v="52.6"/>
  </r>
  <r>
    <x v="0"/>
    <s v="Date"/>
    <s v="Venue"/>
    <x v="6"/>
    <x v="6"/>
    <x v="6"/>
    <x v="1"/>
    <x v="1"/>
    <m/>
    <s v="Shark Spotted Gully"/>
    <n v="165"/>
    <n v="24.1"/>
    <n v="24.1"/>
  </r>
  <r>
    <x v="0"/>
    <s v="Date"/>
    <s v="Venue"/>
    <x v="13"/>
    <x v="12"/>
    <x v="13"/>
    <x v="3"/>
    <x v="1"/>
    <m/>
    <s v="Shark Spotted Gully"/>
    <n v="164"/>
    <n v="23.6"/>
    <n v="23.6"/>
  </r>
  <r>
    <x v="0"/>
    <s v="Date"/>
    <s v="Venue"/>
    <x v="13"/>
    <x v="12"/>
    <x v="13"/>
    <x v="3"/>
    <x v="1"/>
    <m/>
    <s v="Shark Spotted Gully"/>
    <n v="164"/>
    <n v="23.6"/>
    <n v="23.6"/>
  </r>
  <r>
    <x v="0"/>
    <s v="Date"/>
    <s v="Venue"/>
    <x v="8"/>
    <x v="8"/>
    <x v="8"/>
    <x v="1"/>
    <x v="1"/>
    <m/>
    <s v="Shark Spotted Gully"/>
    <n v="163"/>
    <n v="23.1"/>
    <n v="23.1"/>
  </r>
  <r>
    <x v="0"/>
    <s v="Date"/>
    <s v="Venue"/>
    <x v="1"/>
    <x v="1"/>
    <x v="1"/>
    <x v="1"/>
    <x v="1"/>
    <m/>
    <s v="Shark Spotted Gully"/>
    <n v="163"/>
    <n v="23.1"/>
    <n v="23.1"/>
  </r>
  <r>
    <x v="0"/>
    <s v="Date"/>
    <s v="Venue"/>
    <x v="24"/>
    <x v="23"/>
    <x v="24"/>
    <x v="1"/>
    <x v="1"/>
    <m/>
    <s v="Shark Spotted Gully"/>
    <n v="163"/>
    <n v="23.1"/>
    <n v="23.1"/>
  </r>
  <r>
    <x v="0"/>
    <s v="Date"/>
    <s v="Venue"/>
    <x v="20"/>
    <x v="19"/>
    <x v="20"/>
    <x v="4"/>
    <x v="6"/>
    <m/>
    <s v="Shark Spotted Gully"/>
    <n v="161"/>
    <n v="22.2"/>
    <n v="22.2"/>
  </r>
  <r>
    <x v="0"/>
    <s v="Date"/>
    <s v="Venue"/>
    <x v="25"/>
    <x v="24"/>
    <x v="25"/>
    <x v="2"/>
    <x v="2"/>
    <m/>
    <m/>
    <m/>
    <s v=""/>
    <s v=""/>
  </r>
  <r>
    <x v="0"/>
    <s v="Date"/>
    <s v="Venue"/>
    <x v="9"/>
    <x v="9"/>
    <x v="9"/>
    <x v="4"/>
    <x v="4"/>
    <m/>
    <s v="Shark Spotted Gully"/>
    <n v="161"/>
    <n v="22.2"/>
    <n v="22.2"/>
  </r>
  <r>
    <x v="0"/>
    <s v="Date"/>
    <s v="Venue"/>
    <x v="26"/>
    <x v="25"/>
    <x v="26"/>
    <x v="2"/>
    <x v="2"/>
    <m/>
    <m/>
    <m/>
    <s v=""/>
    <s v=""/>
  </r>
  <r>
    <x v="0"/>
    <s v="Date"/>
    <s v="Venue"/>
    <x v="25"/>
    <x v="24"/>
    <x v="25"/>
    <x v="2"/>
    <x v="2"/>
    <m/>
    <m/>
    <m/>
    <s v=""/>
    <s v=""/>
  </r>
  <r>
    <x v="0"/>
    <s v="Date"/>
    <s v="Venue"/>
    <x v="14"/>
    <x v="13"/>
    <x v="14"/>
    <x v="3"/>
    <x v="3"/>
    <m/>
    <s v="Shark Cow / Sevengill"/>
    <n v="122"/>
    <n v="23"/>
    <n v="23"/>
  </r>
  <r>
    <x v="0"/>
    <s v="Date"/>
    <s v="Venue"/>
    <x v="2"/>
    <x v="2"/>
    <x v="2"/>
    <x v="1"/>
    <x v="1"/>
    <m/>
    <s v="Shark Cow / Sevengill"/>
    <n v="121"/>
    <n v="22.4"/>
    <n v="22.4"/>
  </r>
  <r>
    <x v="0"/>
    <s v="Date"/>
    <s v="Venue"/>
    <x v="11"/>
    <x v="6"/>
    <x v="11"/>
    <x v="3"/>
    <x v="1"/>
    <m/>
    <s v="Shark Cow / Sevengill"/>
    <n v="121"/>
    <n v="22.4"/>
    <n v="22.4"/>
  </r>
  <r>
    <x v="0"/>
    <s v="Date"/>
    <s v="Venue"/>
    <x v="27"/>
    <x v="26"/>
    <x v="27"/>
    <x v="3"/>
    <x v="3"/>
    <m/>
    <s v="Shark Spotted Gully"/>
    <n v="161"/>
    <n v="22.2"/>
    <n v="22.2"/>
  </r>
  <r>
    <x v="0"/>
    <s v="Date"/>
    <s v="Venue"/>
    <x v="27"/>
    <x v="26"/>
    <x v="27"/>
    <x v="3"/>
    <x v="3"/>
    <m/>
    <s v="Shark Spotted Gully"/>
    <n v="161"/>
    <n v="22.2"/>
    <n v="22.2"/>
  </r>
  <r>
    <x v="0"/>
    <s v="Date"/>
    <s v="Venue"/>
    <x v="12"/>
    <x v="11"/>
    <x v="12"/>
    <x v="3"/>
    <x v="3"/>
    <m/>
    <s v="Shark Spotted Gully"/>
    <n v="161"/>
    <n v="22.2"/>
    <n v="22.2"/>
  </r>
  <r>
    <x v="0"/>
    <s v="Date"/>
    <s v="Venue"/>
    <x v="13"/>
    <x v="12"/>
    <x v="13"/>
    <x v="3"/>
    <x v="1"/>
    <m/>
    <s v="Shark Spotted Gully"/>
    <n v="161"/>
    <n v="22.2"/>
    <n v="22.2"/>
  </r>
  <r>
    <x v="0"/>
    <s v="Date"/>
    <s v="Venue"/>
    <x v="28"/>
    <x v="27"/>
    <x v="9"/>
    <x v="0"/>
    <x v="0"/>
    <m/>
    <s v="Shark Cow / Sevengill"/>
    <n v="141"/>
    <n v="37"/>
    <n v="37"/>
  </r>
  <r>
    <x v="0"/>
    <s v="Date"/>
    <s v="Venue"/>
    <x v="29"/>
    <x v="28"/>
    <x v="28"/>
    <x v="7"/>
    <x v="8"/>
    <m/>
    <m/>
    <m/>
    <s v=""/>
    <s v=""/>
  </r>
  <r>
    <x v="0"/>
    <s v="Date"/>
    <s v="Venue"/>
    <x v="28"/>
    <x v="27"/>
    <x v="9"/>
    <x v="0"/>
    <x v="0"/>
    <m/>
    <s v="Shark Cow / Sevengill"/>
    <n v="132"/>
    <n v="29.8"/>
    <n v="29.8"/>
  </r>
  <r>
    <x v="0"/>
    <s v="Date"/>
    <s v="Venue"/>
    <x v="13"/>
    <x v="12"/>
    <x v="13"/>
    <x v="3"/>
    <x v="1"/>
    <m/>
    <s v="Shark Spotted Gully"/>
    <n v="161"/>
    <n v="22.2"/>
    <n v="22.2"/>
  </r>
  <r>
    <x v="0"/>
    <s v="Date"/>
    <s v="Venue"/>
    <x v="24"/>
    <x v="23"/>
    <x v="24"/>
    <x v="1"/>
    <x v="1"/>
    <m/>
    <s v="Shark Spotted Gully"/>
    <n v="161"/>
    <n v="22.2"/>
    <n v="22.2"/>
  </r>
  <r>
    <x v="0"/>
    <s v="Date"/>
    <s v="Venue"/>
    <x v="30"/>
    <x v="29"/>
    <x v="29"/>
    <x v="3"/>
    <x v="3"/>
    <m/>
    <s v="Shark Spotted Gully"/>
    <n v="161"/>
    <n v="22.2"/>
    <n v="22.2"/>
  </r>
  <r>
    <x v="0"/>
    <s v="Date"/>
    <s v="Venue"/>
    <x v="17"/>
    <x v="16"/>
    <x v="17"/>
    <x v="4"/>
    <x v="6"/>
    <m/>
    <s v="Shark Spotted Gully"/>
    <n v="159"/>
    <n v="21.3"/>
    <n v="21.3"/>
  </r>
  <r>
    <x v="0"/>
    <s v="Date"/>
    <s v="Venue"/>
    <x v="31"/>
    <x v="30"/>
    <x v="0"/>
    <x v="4"/>
    <x v="4"/>
    <m/>
    <s v="Shark Spotted Gully"/>
    <n v="159"/>
    <n v="21.3"/>
    <n v="21.3"/>
  </r>
  <r>
    <x v="0"/>
    <s v="Date"/>
    <s v="Venue"/>
    <x v="32"/>
    <x v="31"/>
    <x v="2"/>
    <x v="4"/>
    <x v="4"/>
    <m/>
    <s v="Shark Spotted Gully"/>
    <n v="159"/>
    <n v="21.3"/>
    <n v="21.3"/>
  </r>
  <r>
    <x v="0"/>
    <s v="Date"/>
    <s v="Venue"/>
    <x v="24"/>
    <x v="23"/>
    <x v="24"/>
    <x v="1"/>
    <x v="1"/>
    <m/>
    <s v="Shark Cow / Sevengill"/>
    <n v="120"/>
    <n v="21.8"/>
    <n v="21.8"/>
  </r>
  <r>
    <x v="0"/>
    <s v="Date"/>
    <s v="Venue"/>
    <x v="33"/>
    <x v="32"/>
    <x v="30"/>
    <x v="3"/>
    <x v="3"/>
    <m/>
    <s v="Shark Spotted Gully"/>
    <n v="160"/>
    <n v="21.7"/>
    <n v="21.7"/>
  </r>
  <r>
    <x v="0"/>
    <s v="Date"/>
    <s v="Venue"/>
    <x v="14"/>
    <x v="13"/>
    <x v="14"/>
    <x v="3"/>
    <x v="3"/>
    <m/>
    <s v="Shark Spotted Gully"/>
    <n v="160"/>
    <n v="21.7"/>
    <n v="21.7"/>
  </r>
  <r>
    <x v="0"/>
    <s v="Date"/>
    <s v="Venue"/>
    <x v="11"/>
    <x v="6"/>
    <x v="11"/>
    <x v="3"/>
    <x v="1"/>
    <m/>
    <s v="Shark Spotted Gully"/>
    <n v="160"/>
    <n v="21.7"/>
    <n v="21.7"/>
  </r>
  <r>
    <x v="0"/>
    <s v="Date"/>
    <s v="Venue"/>
    <x v="1"/>
    <x v="1"/>
    <x v="1"/>
    <x v="1"/>
    <x v="1"/>
    <m/>
    <s v="Shark Spotted Gully"/>
    <n v="160"/>
    <n v="21.7"/>
    <n v="21.7"/>
  </r>
  <r>
    <x v="0"/>
    <s v="Date"/>
    <s v="Venue"/>
    <x v="13"/>
    <x v="12"/>
    <x v="13"/>
    <x v="3"/>
    <x v="1"/>
    <m/>
    <s v="Shark Spotted Gully"/>
    <n v="160"/>
    <n v="21.7"/>
    <n v="21.7"/>
  </r>
  <r>
    <x v="0"/>
    <s v="Date"/>
    <s v="Venue"/>
    <x v="24"/>
    <x v="23"/>
    <x v="24"/>
    <x v="1"/>
    <x v="1"/>
    <m/>
    <s v="Shark Spotted Gully"/>
    <n v="160"/>
    <n v="21.7"/>
    <n v="21.7"/>
  </r>
  <r>
    <x v="0"/>
    <s v="Date"/>
    <s v="Venue"/>
    <x v="14"/>
    <x v="13"/>
    <x v="14"/>
    <x v="3"/>
    <x v="3"/>
    <m/>
    <s v="Shark Spotted Gully"/>
    <n v="159"/>
    <n v="21.3"/>
    <n v="21.3"/>
  </r>
  <r>
    <x v="0"/>
    <s v="Date"/>
    <s v="Venue"/>
    <x v="34"/>
    <x v="3"/>
    <x v="31"/>
    <x v="4"/>
    <x v="4"/>
    <m/>
    <s v="Shark Spotted Gully"/>
    <n v="158"/>
    <n v="20.8"/>
    <n v="20.8"/>
  </r>
  <r>
    <x v="0"/>
    <s v="Date"/>
    <s v="Venue"/>
    <x v="35"/>
    <x v="33"/>
    <x v="32"/>
    <x v="6"/>
    <x v="8"/>
    <m/>
    <m/>
    <m/>
    <s v=""/>
    <s v=""/>
  </r>
  <r>
    <x v="0"/>
    <s v="Date"/>
    <s v="Venue"/>
    <x v="2"/>
    <x v="2"/>
    <x v="2"/>
    <x v="1"/>
    <x v="1"/>
    <m/>
    <s v="Shark Spotted Gully"/>
    <n v="159"/>
    <n v="21.3"/>
    <n v="21.3"/>
  </r>
  <r>
    <x v="0"/>
    <s v="Date"/>
    <s v="Venue"/>
    <x v="36"/>
    <x v="34"/>
    <x v="33"/>
    <x v="0"/>
    <x v="0"/>
    <m/>
    <s v="Shark Spotted Gully"/>
    <n v="171"/>
    <n v="27.3"/>
    <n v="27.3"/>
  </r>
  <r>
    <x v="0"/>
    <s v="Date"/>
    <s v="Venue"/>
    <x v="13"/>
    <x v="12"/>
    <x v="13"/>
    <x v="3"/>
    <x v="1"/>
    <m/>
    <s v="Shark Spotted Gully"/>
    <n v="159"/>
    <n v="21.3"/>
    <n v="21.3"/>
  </r>
  <r>
    <x v="0"/>
    <s v="Date"/>
    <s v="Venue"/>
    <x v="30"/>
    <x v="29"/>
    <x v="29"/>
    <x v="3"/>
    <x v="3"/>
    <m/>
    <s v="Shark Spotted Gully"/>
    <n v="159"/>
    <n v="21.3"/>
    <n v="21.3"/>
  </r>
  <r>
    <x v="0"/>
    <s v="Date"/>
    <s v="Venue"/>
    <x v="37"/>
    <x v="35"/>
    <x v="34"/>
    <x v="4"/>
    <x v="6"/>
    <m/>
    <s v="Shark Spotted Gully"/>
    <n v="157"/>
    <n v="20.399999999999999"/>
    <n v="20.399999999999999"/>
  </r>
  <r>
    <x v="0"/>
    <s v="Date"/>
    <s v="Venue"/>
    <x v="38"/>
    <x v="36"/>
    <x v="35"/>
    <x v="4"/>
    <x v="6"/>
    <m/>
    <s v="Shark Spotted Gully"/>
    <n v="157"/>
    <n v="20.399999999999999"/>
    <n v="20.399999999999999"/>
  </r>
  <r>
    <x v="0"/>
    <s v="Date"/>
    <s v="Venue"/>
    <x v="36"/>
    <x v="34"/>
    <x v="33"/>
    <x v="0"/>
    <x v="0"/>
    <m/>
    <s v="Shark Spotted Gully"/>
    <n v="170"/>
    <n v="26.7"/>
    <n v="26.7"/>
  </r>
  <r>
    <x v="0"/>
    <s v="Date"/>
    <s v="Venue"/>
    <x v="36"/>
    <x v="34"/>
    <x v="33"/>
    <x v="0"/>
    <x v="0"/>
    <m/>
    <s v="Shark Cow / Sevengill"/>
    <n v="125"/>
    <n v="24.9"/>
    <n v="24.9"/>
  </r>
  <r>
    <x v="0"/>
    <s v="Date"/>
    <s v="Venue"/>
    <x v="39"/>
    <x v="37"/>
    <x v="36"/>
    <x v="0"/>
    <x v="0"/>
    <m/>
    <s v="Shark Spotted Gully"/>
    <n v="165"/>
    <n v="24.1"/>
    <n v="24.1"/>
  </r>
  <r>
    <x v="0"/>
    <s v="Date"/>
    <s v="Venue"/>
    <x v="28"/>
    <x v="27"/>
    <x v="9"/>
    <x v="0"/>
    <x v="0"/>
    <m/>
    <s v="Shark Spotted Gully"/>
    <n v="165"/>
    <n v="24.1"/>
    <n v="24.1"/>
  </r>
  <r>
    <x v="0"/>
    <s v="Date"/>
    <s v="Venue"/>
    <x v="4"/>
    <x v="4"/>
    <x v="4"/>
    <x v="3"/>
    <x v="3"/>
    <m/>
    <s v="Shark Spotted Gully"/>
    <n v="158"/>
    <n v="20.8"/>
    <n v="20.8"/>
  </r>
  <r>
    <x v="0"/>
    <s v="Date"/>
    <s v="Venue"/>
    <x v="30"/>
    <x v="29"/>
    <x v="29"/>
    <x v="3"/>
    <x v="3"/>
    <m/>
    <s v="Shark Spotted Gully"/>
    <n v="158"/>
    <n v="20.8"/>
    <n v="20.8"/>
  </r>
  <r>
    <x v="0"/>
    <s v="Date"/>
    <s v="Venue"/>
    <x v="30"/>
    <x v="29"/>
    <x v="29"/>
    <x v="3"/>
    <x v="3"/>
    <m/>
    <s v="Shark Spotted Gully"/>
    <n v="158"/>
    <n v="20.8"/>
    <n v="20.8"/>
  </r>
  <r>
    <x v="0"/>
    <s v="Date"/>
    <s v="Venue"/>
    <x v="36"/>
    <x v="34"/>
    <x v="33"/>
    <x v="0"/>
    <x v="0"/>
    <m/>
    <s v="Shark Spotted Gully"/>
    <n v="163"/>
    <n v="23.1"/>
    <n v="23.1"/>
  </r>
  <r>
    <x v="0"/>
    <s v="Date"/>
    <s v="Venue"/>
    <x v="12"/>
    <x v="11"/>
    <x v="12"/>
    <x v="3"/>
    <x v="3"/>
    <m/>
    <s v="Shark Spotted Gully"/>
    <n v="158"/>
    <n v="20.8"/>
    <n v="20.8"/>
  </r>
  <r>
    <x v="0"/>
    <s v="Date"/>
    <s v="Venue"/>
    <x v="11"/>
    <x v="6"/>
    <x v="11"/>
    <x v="3"/>
    <x v="1"/>
    <m/>
    <s v="Shark Spotted Gully"/>
    <n v="158"/>
    <n v="20.8"/>
    <n v="20.8"/>
  </r>
  <r>
    <x v="0"/>
    <s v="Date"/>
    <s v="Venue"/>
    <x v="24"/>
    <x v="23"/>
    <x v="24"/>
    <x v="1"/>
    <x v="1"/>
    <m/>
    <s v="Shark Spotted Gully"/>
    <n v="158"/>
    <n v="20.8"/>
    <n v="20.8"/>
  </r>
  <r>
    <x v="0"/>
    <s v="Date"/>
    <s v="Venue"/>
    <x v="12"/>
    <x v="11"/>
    <x v="12"/>
    <x v="3"/>
    <x v="3"/>
    <m/>
    <s v="Shark Spotted Gully"/>
    <n v="158"/>
    <n v="20.8"/>
    <n v="20.8"/>
  </r>
  <r>
    <x v="0"/>
    <s v="Date"/>
    <s v="Venue"/>
    <x v="33"/>
    <x v="32"/>
    <x v="30"/>
    <x v="3"/>
    <x v="3"/>
    <m/>
    <s v="Shark Cow / Sevengill"/>
    <n v="118"/>
    <n v="20.6"/>
    <n v="20.6"/>
  </r>
  <r>
    <x v="0"/>
    <s v="Date"/>
    <s v="Venue"/>
    <x v="27"/>
    <x v="26"/>
    <x v="27"/>
    <x v="3"/>
    <x v="3"/>
    <m/>
    <s v="Shark Spotted Gully"/>
    <n v="157"/>
    <n v="20.399999999999999"/>
    <n v="20.399999999999999"/>
  </r>
  <r>
    <x v="0"/>
    <s v="Date"/>
    <s v="Venue"/>
    <x v="21"/>
    <x v="20"/>
    <x v="21"/>
    <x v="4"/>
    <x v="6"/>
    <m/>
    <s v="Shark Hound Smooth"/>
    <n v="155"/>
    <n v="17.100000000000001"/>
    <n v="17.100000000000001"/>
  </r>
  <r>
    <x v="0"/>
    <s v="Date"/>
    <s v="Venue"/>
    <x v="34"/>
    <x v="3"/>
    <x v="31"/>
    <x v="4"/>
    <x v="4"/>
    <m/>
    <s v="Shark Spotted Gully"/>
    <n v="155"/>
    <n v="19.5"/>
    <n v="19.5"/>
  </r>
  <r>
    <x v="0"/>
    <s v="Date"/>
    <s v="Venue"/>
    <x v="34"/>
    <x v="3"/>
    <x v="31"/>
    <x v="4"/>
    <x v="4"/>
    <m/>
    <s v="Shark Spotted Gully"/>
    <n v="155"/>
    <n v="19.5"/>
    <n v="19.5"/>
  </r>
  <r>
    <x v="0"/>
    <s v="Date"/>
    <s v="Venue"/>
    <x v="28"/>
    <x v="27"/>
    <x v="9"/>
    <x v="0"/>
    <x v="0"/>
    <s v="Kob"/>
    <m/>
    <n v="129"/>
    <n v="22.9"/>
    <n v="22.9"/>
  </r>
  <r>
    <x v="0"/>
    <s v="Date"/>
    <s v="Venue"/>
    <x v="36"/>
    <x v="34"/>
    <x v="33"/>
    <x v="0"/>
    <x v="0"/>
    <m/>
    <s v="Shark Spotted Gully"/>
    <n v="162"/>
    <n v="22.7"/>
    <n v="22.7"/>
  </r>
  <r>
    <x v="0"/>
    <s v="Date"/>
    <s v="Venue"/>
    <x v="10"/>
    <x v="10"/>
    <x v="10"/>
    <x v="0"/>
    <x v="0"/>
    <m/>
    <s v="Shark Cow / Sevengill"/>
    <n v="120"/>
    <n v="21.8"/>
    <n v="21.8"/>
  </r>
  <r>
    <x v="0"/>
    <s v="Date"/>
    <s v="Venue"/>
    <x v="17"/>
    <x v="16"/>
    <x v="17"/>
    <x v="4"/>
    <x v="6"/>
    <m/>
    <s v="Shark Spotted Gully"/>
    <n v="155"/>
    <n v="19.5"/>
    <n v="19.5"/>
  </r>
  <r>
    <x v="0"/>
    <s v="Date"/>
    <s v="Venue"/>
    <x v="22"/>
    <x v="21"/>
    <x v="22"/>
    <x v="3"/>
    <x v="4"/>
    <m/>
    <s v="Shark Spotted Gully"/>
    <n v="155"/>
    <n v="19.5"/>
    <n v="19.5"/>
  </r>
  <r>
    <x v="0"/>
    <s v="Date"/>
    <s v="Venue"/>
    <x v="40"/>
    <x v="38"/>
    <x v="37"/>
    <x v="6"/>
    <x v="7"/>
    <m/>
    <s v="Shark Copper (Male)"/>
    <n v="143"/>
    <n v="37.799999999999997"/>
    <n v="37.799999999999997"/>
  </r>
  <r>
    <x v="0"/>
    <s v="Date"/>
    <s v="Venue"/>
    <x v="13"/>
    <x v="12"/>
    <x v="13"/>
    <x v="3"/>
    <x v="1"/>
    <m/>
    <s v="Shark Spotted Gully"/>
    <n v="157"/>
    <n v="20.399999999999999"/>
    <n v="20.399999999999999"/>
  </r>
  <r>
    <x v="0"/>
    <s v="Date"/>
    <s v="Venue"/>
    <x v="17"/>
    <x v="16"/>
    <x v="17"/>
    <x v="4"/>
    <x v="6"/>
    <m/>
    <s v="Shark Spotted Gully"/>
    <n v="154"/>
    <n v="19.100000000000001"/>
    <n v="19.100000000000001"/>
  </r>
  <r>
    <x v="0"/>
    <s v="Date"/>
    <s v="Venue"/>
    <x v="41"/>
    <x v="39"/>
    <x v="38"/>
    <x v="4"/>
    <x v="4"/>
    <m/>
    <m/>
    <m/>
    <s v=""/>
    <s v=""/>
  </r>
  <r>
    <x v="0"/>
    <s v="Date"/>
    <s v="Venue"/>
    <x v="31"/>
    <x v="30"/>
    <x v="0"/>
    <x v="4"/>
    <x v="4"/>
    <m/>
    <s v="Shark Spotted Gully"/>
    <n v="154"/>
    <n v="19.100000000000001"/>
    <n v="19.100000000000001"/>
  </r>
  <r>
    <x v="0"/>
    <s v="Date"/>
    <s v="Venue"/>
    <x v="13"/>
    <x v="12"/>
    <x v="13"/>
    <x v="3"/>
    <x v="1"/>
    <m/>
    <s v="Shark Copper (Male)"/>
    <n v="117"/>
    <n v="20.3"/>
    <n v="20.3"/>
  </r>
  <r>
    <x v="0"/>
    <s v="Date"/>
    <s v="Venue"/>
    <x v="33"/>
    <x v="32"/>
    <x v="30"/>
    <x v="3"/>
    <x v="3"/>
    <m/>
    <s v="Shark Spotted Gully"/>
    <n v="156"/>
    <n v="19.899999999999999"/>
    <n v="19.899999999999999"/>
  </r>
  <r>
    <x v="0"/>
    <s v="Date"/>
    <s v="Venue"/>
    <x v="27"/>
    <x v="26"/>
    <x v="27"/>
    <x v="3"/>
    <x v="3"/>
    <m/>
    <s v="Shark Spotted Gully"/>
    <n v="156"/>
    <n v="19.899999999999999"/>
    <n v="19.899999999999999"/>
  </r>
  <r>
    <x v="0"/>
    <s v="Date"/>
    <s v="Venue"/>
    <x v="12"/>
    <x v="11"/>
    <x v="12"/>
    <x v="3"/>
    <x v="3"/>
    <m/>
    <s v="Shark Spotted Gully"/>
    <n v="156"/>
    <n v="19.899999999999999"/>
    <n v="19.899999999999999"/>
  </r>
  <r>
    <x v="0"/>
    <s v="Date"/>
    <s v="Venue"/>
    <x v="38"/>
    <x v="36"/>
    <x v="35"/>
    <x v="4"/>
    <x v="6"/>
    <m/>
    <s v="Shark Spotted Gully"/>
    <n v="153"/>
    <n v="18.600000000000001"/>
    <n v="18.600000000000001"/>
  </r>
  <r>
    <x v="0"/>
    <s v="Date"/>
    <s v="Venue"/>
    <x v="42"/>
    <x v="40"/>
    <x v="39"/>
    <x v="2"/>
    <x v="2"/>
    <m/>
    <s v="Shark Spotted Gully"/>
    <n v="178"/>
    <n v="31.3"/>
    <n v="31.3"/>
  </r>
  <r>
    <x v="0"/>
    <s v="Date"/>
    <s v="Venue"/>
    <x v="41"/>
    <x v="39"/>
    <x v="38"/>
    <x v="4"/>
    <x v="4"/>
    <m/>
    <s v="Shark Copper (Male)"/>
    <n v="153"/>
    <n v="46.7"/>
    <n v="46.7"/>
  </r>
  <r>
    <x v="0"/>
    <s v="Date"/>
    <s v="Venue"/>
    <x v="24"/>
    <x v="23"/>
    <x v="24"/>
    <x v="1"/>
    <x v="1"/>
    <m/>
    <s v="Shark Spotted Gully"/>
    <n v="156"/>
    <n v="19.899999999999999"/>
    <n v="19.899999999999999"/>
  </r>
  <r>
    <x v="0"/>
    <s v="Date"/>
    <s v="Venue"/>
    <x v="27"/>
    <x v="26"/>
    <x v="27"/>
    <x v="3"/>
    <x v="3"/>
    <m/>
    <s v="Shark Spotted Gully"/>
    <n v="155"/>
    <n v="19.5"/>
    <n v="19.5"/>
  </r>
  <r>
    <x v="0"/>
    <s v="Date"/>
    <s v="Venue"/>
    <x v="12"/>
    <x v="11"/>
    <x v="12"/>
    <x v="3"/>
    <x v="3"/>
    <m/>
    <s v="Shark Spotted Gully"/>
    <n v="155"/>
    <n v="19.5"/>
    <n v="19.5"/>
  </r>
  <r>
    <x v="0"/>
    <s v="Date"/>
    <s v="Venue"/>
    <x v="13"/>
    <x v="12"/>
    <x v="13"/>
    <x v="3"/>
    <x v="1"/>
    <m/>
    <s v="Shark Spotted Gully"/>
    <n v="155"/>
    <n v="19.5"/>
    <n v="19.5"/>
  </r>
  <r>
    <x v="0"/>
    <s v="Date"/>
    <s v="Venue"/>
    <x v="43"/>
    <x v="41"/>
    <x v="40"/>
    <x v="4"/>
    <x v="6"/>
    <m/>
    <s v="Shark Spotted Gully"/>
    <n v="152"/>
    <n v="18.2"/>
    <n v="18.2"/>
  </r>
  <r>
    <x v="0"/>
    <s v="Date"/>
    <s v="Venue"/>
    <x v="17"/>
    <x v="16"/>
    <x v="17"/>
    <x v="4"/>
    <x v="6"/>
    <m/>
    <s v="Shark Spotted Gully"/>
    <n v="152"/>
    <n v="18.2"/>
    <n v="18.2"/>
  </r>
  <r>
    <x v="0"/>
    <s v="Date"/>
    <s v="Venue"/>
    <x v="44"/>
    <x v="42"/>
    <x v="41"/>
    <x v="6"/>
    <x v="7"/>
    <m/>
    <s v="Shark Spotted Gully"/>
    <n v="163"/>
    <n v="23.1"/>
    <n v="23.1"/>
  </r>
  <r>
    <x v="0"/>
    <s v="Date"/>
    <s v="Venue"/>
    <x v="45"/>
    <x v="43"/>
    <x v="42"/>
    <x v="6"/>
    <x v="7"/>
    <m/>
    <s v="Shark Spotted Gully"/>
    <n v="160"/>
    <n v="21.7"/>
    <n v="21.7"/>
  </r>
  <r>
    <x v="0"/>
    <s v="Date"/>
    <s v="Venue"/>
    <x v="24"/>
    <x v="23"/>
    <x v="24"/>
    <x v="1"/>
    <x v="1"/>
    <m/>
    <s v="Shark Spotted Gully"/>
    <n v="155"/>
    <n v="19.5"/>
    <n v="19.5"/>
  </r>
  <r>
    <x v="0"/>
    <s v="Date"/>
    <s v="Venue"/>
    <x v="18"/>
    <x v="17"/>
    <x v="18"/>
    <x v="3"/>
    <x v="3"/>
    <m/>
    <s v="Shark Cow / Sevengill"/>
    <n v="116"/>
    <n v="19.5"/>
    <n v="19.5"/>
  </r>
  <r>
    <x v="0"/>
    <s v="Date"/>
    <s v="Venue"/>
    <x v="14"/>
    <x v="13"/>
    <x v="14"/>
    <x v="3"/>
    <x v="3"/>
    <m/>
    <s v="Shark Spotted Gully"/>
    <n v="154"/>
    <n v="19.100000000000001"/>
    <n v="19.100000000000001"/>
  </r>
  <r>
    <x v="0"/>
    <s v="Date"/>
    <s v="Venue"/>
    <x v="37"/>
    <x v="35"/>
    <x v="34"/>
    <x v="4"/>
    <x v="6"/>
    <m/>
    <s v="Shark Spotted Gully"/>
    <n v="151"/>
    <n v="17.8"/>
    <n v="17.8"/>
  </r>
  <r>
    <x v="0"/>
    <s v="Date"/>
    <s v="Venue"/>
    <x v="34"/>
    <x v="3"/>
    <x v="31"/>
    <x v="4"/>
    <x v="4"/>
    <m/>
    <s v="Shark Spotted Gully"/>
    <n v="151"/>
    <n v="17.8"/>
    <n v="17.8"/>
  </r>
  <r>
    <x v="0"/>
    <s v="Date"/>
    <s v="Venue"/>
    <x v="46"/>
    <x v="44"/>
    <x v="43"/>
    <x v="2"/>
    <x v="9"/>
    <m/>
    <s v="Shark Spotted Gully"/>
    <n v="161"/>
    <n v="22.2"/>
    <n v="22.2"/>
  </r>
  <r>
    <x v="0"/>
    <s v="Date"/>
    <s v="Venue"/>
    <x v="36"/>
    <x v="34"/>
    <x v="33"/>
    <x v="0"/>
    <x v="0"/>
    <m/>
    <s v="Shark Spotted Gully"/>
    <n v="160"/>
    <n v="21.7"/>
    <n v="21.7"/>
  </r>
  <r>
    <x v="0"/>
    <s v="Date"/>
    <s v="Venue"/>
    <x v="30"/>
    <x v="29"/>
    <x v="29"/>
    <x v="3"/>
    <x v="3"/>
    <m/>
    <s v="Shark Spotted Gully"/>
    <n v="154"/>
    <n v="19.100000000000001"/>
    <n v="19.100000000000001"/>
  </r>
  <r>
    <x v="0"/>
    <s v="Date"/>
    <s v="Venue"/>
    <x v="1"/>
    <x v="1"/>
    <x v="1"/>
    <x v="1"/>
    <x v="1"/>
    <m/>
    <s v="Shark Spotted Gully"/>
    <n v="154"/>
    <n v="19.100000000000001"/>
    <n v="19.100000000000001"/>
  </r>
  <r>
    <x v="0"/>
    <s v="Date"/>
    <s v="Venue"/>
    <x v="23"/>
    <x v="22"/>
    <x v="23"/>
    <x v="5"/>
    <x v="5"/>
    <m/>
    <s v="Shark Spotted Gully"/>
    <n v="160"/>
    <n v="21.7"/>
    <n v="21.7"/>
  </r>
  <r>
    <x v="0"/>
    <s v="Date"/>
    <s v="Venue"/>
    <x v="24"/>
    <x v="23"/>
    <x v="24"/>
    <x v="1"/>
    <x v="1"/>
    <m/>
    <s v="Shark Spotted Gully"/>
    <n v="154"/>
    <n v="19.100000000000001"/>
    <n v="19.100000000000001"/>
  </r>
  <r>
    <x v="0"/>
    <s v="Date"/>
    <s v="Venue"/>
    <x v="18"/>
    <x v="17"/>
    <x v="18"/>
    <x v="3"/>
    <x v="3"/>
    <m/>
    <s v="Shark Cow / Sevengill"/>
    <n v="115"/>
    <n v="19"/>
    <n v="19"/>
  </r>
  <r>
    <x v="0"/>
    <s v="Date"/>
    <s v="Venue"/>
    <x v="38"/>
    <x v="36"/>
    <x v="35"/>
    <x v="4"/>
    <x v="6"/>
    <m/>
    <s v="Shark Copper (Female)"/>
    <n v="150"/>
    <n v="45.7"/>
    <n v="45.7"/>
  </r>
  <r>
    <x v="0"/>
    <s v="Date"/>
    <s v="Venue"/>
    <x v="40"/>
    <x v="38"/>
    <x v="37"/>
    <x v="6"/>
    <x v="7"/>
    <m/>
    <s v="Shark Spotted Gully"/>
    <n v="158"/>
    <n v="20.8"/>
    <n v="20.8"/>
  </r>
  <r>
    <x v="0"/>
    <s v="Date"/>
    <s v="Venue"/>
    <x v="47"/>
    <x v="3"/>
    <x v="15"/>
    <x v="2"/>
    <x v="9"/>
    <m/>
    <s v="Shark Spotted Gully"/>
    <n v="161"/>
    <n v="22.2"/>
    <n v="22.2"/>
  </r>
  <r>
    <x v="0"/>
    <s v="Date"/>
    <s v="Venue"/>
    <x v="43"/>
    <x v="41"/>
    <x v="40"/>
    <x v="4"/>
    <x v="6"/>
    <m/>
    <s v="Shark Spotted Gully"/>
    <n v="150"/>
    <n v="17.399999999999999"/>
    <n v="17.399999999999999"/>
  </r>
  <r>
    <x v="0"/>
    <s v="Date"/>
    <s v="Venue"/>
    <x v="48"/>
    <x v="45"/>
    <x v="44"/>
    <x v="5"/>
    <x v="5"/>
    <m/>
    <s v="Shark Cow / Sevengill"/>
    <n v="119"/>
    <n v="21.2"/>
    <n v="21.2"/>
  </r>
  <r>
    <x v="0"/>
    <s v="Date"/>
    <s v="Venue"/>
    <x v="33"/>
    <x v="32"/>
    <x v="30"/>
    <x v="3"/>
    <x v="3"/>
    <m/>
    <s v="Shark Spotted Gully"/>
    <n v="153"/>
    <n v="18.600000000000001"/>
    <n v="18.600000000000001"/>
  </r>
  <r>
    <x v="0"/>
    <s v="Date"/>
    <s v="Venue"/>
    <x v="49"/>
    <x v="46"/>
    <x v="45"/>
    <x v="4"/>
    <x v="6"/>
    <m/>
    <s v="Shark Spotted Gully"/>
    <n v="150"/>
    <n v="17.399999999999999"/>
    <n v="17.399999999999999"/>
  </r>
  <r>
    <x v="0"/>
    <s v="Date"/>
    <s v="Venue"/>
    <x v="20"/>
    <x v="19"/>
    <x v="20"/>
    <x v="4"/>
    <x v="6"/>
    <m/>
    <s v="Shark Spotted Gully"/>
    <n v="150"/>
    <n v="17.399999999999999"/>
    <n v="17.399999999999999"/>
  </r>
  <r>
    <x v="0"/>
    <s v="Date"/>
    <s v="Venue"/>
    <x v="50"/>
    <x v="47"/>
    <x v="46"/>
    <x v="2"/>
    <x v="9"/>
    <m/>
    <s v="Shark Spotted Gully"/>
    <n v="161"/>
    <n v="22.2"/>
    <n v="22.2"/>
  </r>
  <r>
    <x v="0"/>
    <s v="Date"/>
    <s v="Venue"/>
    <x v="37"/>
    <x v="35"/>
    <x v="34"/>
    <x v="4"/>
    <x v="6"/>
    <s v="Kob"/>
    <m/>
    <n v="78"/>
    <n v="5"/>
    <n v="5"/>
  </r>
  <r>
    <x v="0"/>
    <s v="Date"/>
    <s v="Venue"/>
    <x v="43"/>
    <x v="41"/>
    <x v="40"/>
    <x v="4"/>
    <x v="6"/>
    <s v="Kob"/>
    <m/>
    <n v="69"/>
    <n v="3.4"/>
    <n v="3.4"/>
  </r>
  <r>
    <x v="0"/>
    <s v="Date"/>
    <s v="Venue"/>
    <x v="51"/>
    <x v="48"/>
    <x v="8"/>
    <x v="2"/>
    <x v="2"/>
    <m/>
    <s v="Ray Bull / Eagle"/>
    <n v="102"/>
    <n v="19.7"/>
    <n v="19.7"/>
  </r>
  <r>
    <x v="0"/>
    <s v="Date"/>
    <s v="Venue"/>
    <x v="1"/>
    <x v="1"/>
    <x v="1"/>
    <x v="1"/>
    <x v="1"/>
    <m/>
    <s v="Shark Hound Smooth"/>
    <n v="158"/>
    <n v="18.3"/>
    <n v="18.3"/>
  </r>
  <r>
    <x v="0"/>
    <s v="Date"/>
    <s v="Venue"/>
    <x v="33"/>
    <x v="32"/>
    <x v="30"/>
    <x v="3"/>
    <x v="3"/>
    <m/>
    <s v="Shark Spotted Gully"/>
    <n v="152"/>
    <n v="18.2"/>
    <n v="18.2"/>
  </r>
  <r>
    <x v="0"/>
    <s v="Date"/>
    <s v="Venue"/>
    <x v="46"/>
    <x v="44"/>
    <x v="43"/>
    <x v="2"/>
    <x v="9"/>
    <m/>
    <s v="Shark Spotted Gully"/>
    <n v="153"/>
    <n v="18.600000000000001"/>
    <n v="18.600000000000001"/>
  </r>
  <r>
    <x v="0"/>
    <s v="Date"/>
    <s v="Venue"/>
    <x v="12"/>
    <x v="11"/>
    <x v="12"/>
    <x v="3"/>
    <x v="3"/>
    <m/>
    <s v="Shark Spotted Gully"/>
    <n v="152"/>
    <n v="18.2"/>
    <n v="18.2"/>
  </r>
  <r>
    <x v="0"/>
    <s v="Date"/>
    <s v="Venue"/>
    <x v="38"/>
    <x v="36"/>
    <x v="35"/>
    <x v="4"/>
    <x v="6"/>
    <m/>
    <s v="Shark Spotted Gully"/>
    <n v="149"/>
    <n v="17"/>
    <n v="17"/>
  </r>
  <r>
    <x v="0"/>
    <s v="Date"/>
    <s v="Venue"/>
    <x v="39"/>
    <x v="37"/>
    <x v="36"/>
    <x v="0"/>
    <x v="0"/>
    <m/>
    <s v="Shark Spotted Gully"/>
    <n v="157"/>
    <n v="20.399999999999999"/>
    <n v="20.399999999999999"/>
  </r>
  <r>
    <x v="0"/>
    <s v="Date"/>
    <s v="Venue"/>
    <x v="12"/>
    <x v="11"/>
    <x v="12"/>
    <x v="3"/>
    <x v="3"/>
    <m/>
    <s v="Shark Spotted Gully"/>
    <n v="152"/>
    <n v="18.2"/>
    <n v="18.2"/>
  </r>
  <r>
    <x v="0"/>
    <s v="Date"/>
    <s v="Venue"/>
    <x v="6"/>
    <x v="6"/>
    <x v="6"/>
    <x v="1"/>
    <x v="1"/>
    <m/>
    <s v="Shark Spotted Gully"/>
    <n v="152"/>
    <n v="18.2"/>
    <n v="18.2"/>
  </r>
  <r>
    <x v="0"/>
    <s v="Date"/>
    <s v="Venue"/>
    <x v="34"/>
    <x v="3"/>
    <x v="31"/>
    <x v="4"/>
    <x v="4"/>
    <m/>
    <s v="Shark Spotted Gully"/>
    <n v="149"/>
    <n v="17"/>
    <n v="17"/>
  </r>
  <r>
    <x v="0"/>
    <s v="Date"/>
    <s v="Venue"/>
    <x v="52"/>
    <x v="49"/>
    <x v="47"/>
    <x v="2"/>
    <x v="9"/>
    <m/>
    <s v="Shark Spotted Gully"/>
    <n v="150"/>
    <n v="17.399999999999999"/>
    <n v="17.399999999999999"/>
  </r>
  <r>
    <x v="0"/>
    <s v="Date"/>
    <s v="Venue"/>
    <x v="30"/>
    <x v="29"/>
    <x v="29"/>
    <x v="3"/>
    <x v="3"/>
    <m/>
    <s v="Shark Spotted Gully"/>
    <n v="151"/>
    <n v="17.8"/>
    <n v="17.8"/>
  </r>
  <r>
    <x v="0"/>
    <s v="Date"/>
    <s v="Venue"/>
    <x v="8"/>
    <x v="8"/>
    <x v="8"/>
    <x v="1"/>
    <x v="1"/>
    <m/>
    <s v="Shark Spotted Gully"/>
    <n v="151"/>
    <n v="17.8"/>
    <n v="17.8"/>
  </r>
  <r>
    <x v="0"/>
    <s v="Date"/>
    <s v="Venue"/>
    <x v="53"/>
    <x v="33"/>
    <x v="48"/>
    <x v="6"/>
    <x v="7"/>
    <m/>
    <s v="Shark Spotted Gully"/>
    <n v="155"/>
    <n v="19.5"/>
    <n v="19.5"/>
  </r>
  <r>
    <x v="0"/>
    <s v="Date"/>
    <s v="Venue"/>
    <x v="54"/>
    <x v="50"/>
    <x v="49"/>
    <x v="2"/>
    <x v="2"/>
    <m/>
    <s v="Shark Spotted Gully"/>
    <n v="150"/>
    <n v="17.399999999999999"/>
    <n v="17.399999999999999"/>
  </r>
  <r>
    <x v="0"/>
    <s v="Date"/>
    <s v="Venue"/>
    <x v="18"/>
    <x v="17"/>
    <x v="18"/>
    <x v="3"/>
    <x v="3"/>
    <m/>
    <s v="Shark Spotted Gully"/>
    <n v="151"/>
    <n v="17.8"/>
    <n v="17.8"/>
  </r>
  <r>
    <x v="0"/>
    <s v="Date"/>
    <s v="Venue"/>
    <x v="21"/>
    <x v="20"/>
    <x v="21"/>
    <x v="4"/>
    <x v="6"/>
    <m/>
    <s v="Shark Spotted Gully"/>
    <n v="148"/>
    <n v="16.600000000000001"/>
    <n v="16.600000000000001"/>
  </r>
  <r>
    <x v="0"/>
    <s v="Date"/>
    <s v="Venue"/>
    <x v="22"/>
    <x v="21"/>
    <x v="22"/>
    <x v="3"/>
    <x v="4"/>
    <m/>
    <s v="Shark Spotted Gully"/>
    <n v="148"/>
    <n v="16.600000000000001"/>
    <n v="16.600000000000001"/>
  </r>
  <r>
    <x v="0"/>
    <s v="Date"/>
    <s v="Venue"/>
    <x v="11"/>
    <x v="6"/>
    <x v="11"/>
    <x v="3"/>
    <x v="1"/>
    <m/>
    <s v="Shark Spotted Gully"/>
    <n v="151"/>
    <n v="17.8"/>
    <n v="17.8"/>
  </r>
  <r>
    <x v="0"/>
    <s v="Date"/>
    <s v="Venue"/>
    <x v="47"/>
    <x v="3"/>
    <x v="15"/>
    <x v="2"/>
    <x v="9"/>
    <m/>
    <s v="Shark Spotted Gully"/>
    <n v="150"/>
    <n v="17.399999999999999"/>
    <n v="17.399999999999999"/>
  </r>
  <r>
    <x v="0"/>
    <s v="Date"/>
    <s v="Venue"/>
    <x v="55"/>
    <x v="51"/>
    <x v="50"/>
    <x v="2"/>
    <x v="2"/>
    <m/>
    <s v="Shark Spotted Gully"/>
    <n v="149"/>
    <n v="17"/>
    <n v="17"/>
  </r>
  <r>
    <x v="0"/>
    <s v="Date"/>
    <s v="Venue"/>
    <x v="8"/>
    <x v="8"/>
    <x v="8"/>
    <x v="1"/>
    <x v="1"/>
    <m/>
    <s v="Shark Spotted Gully"/>
    <n v="150"/>
    <n v="17.399999999999999"/>
    <n v="17.399999999999999"/>
  </r>
  <r>
    <x v="0"/>
    <s v="Date"/>
    <s v="Venue"/>
    <x v="11"/>
    <x v="6"/>
    <x v="11"/>
    <x v="3"/>
    <x v="1"/>
    <m/>
    <s v="Shark Spotted Gully"/>
    <n v="150"/>
    <n v="17.399999999999999"/>
    <n v="17.399999999999999"/>
  </r>
  <r>
    <x v="0"/>
    <s v="Date"/>
    <s v="Venue"/>
    <x v="34"/>
    <x v="3"/>
    <x v="31"/>
    <x v="4"/>
    <x v="4"/>
    <m/>
    <s v="Shark Spotted Gully"/>
    <n v="147"/>
    <n v="16.2"/>
    <n v="16.2"/>
  </r>
  <r>
    <x v="0"/>
    <s v="Date"/>
    <s v="Venue"/>
    <x v="12"/>
    <x v="11"/>
    <x v="12"/>
    <x v="3"/>
    <x v="3"/>
    <m/>
    <s v="Shark Spotted Gully"/>
    <n v="150"/>
    <n v="17.399999999999999"/>
    <n v="17.399999999999999"/>
  </r>
  <r>
    <x v="0"/>
    <s v="Date"/>
    <s v="Venue"/>
    <x v="18"/>
    <x v="17"/>
    <x v="18"/>
    <x v="3"/>
    <x v="3"/>
    <m/>
    <s v="Shark Spotted Gully"/>
    <n v="149"/>
    <n v="17"/>
    <n v="17"/>
  </r>
  <r>
    <x v="0"/>
    <s v="Date"/>
    <s v="Venue"/>
    <x v="56"/>
    <x v="52"/>
    <x v="51"/>
    <x v="5"/>
    <x v="5"/>
    <m/>
    <s v="Shark Spotted Gully"/>
    <n v="157"/>
    <n v="20.399999999999999"/>
    <n v="20.399999999999999"/>
  </r>
  <r>
    <x v="0"/>
    <s v="Date"/>
    <s v="Venue"/>
    <x v="16"/>
    <x v="15"/>
    <x v="16"/>
    <x v="5"/>
    <x v="5"/>
    <m/>
    <s v="Shark Spotted Gully"/>
    <n v="157"/>
    <n v="20.399999999999999"/>
    <n v="20.399999999999999"/>
  </r>
  <r>
    <x v="0"/>
    <s v="Date"/>
    <s v="Venue"/>
    <x v="12"/>
    <x v="11"/>
    <x v="12"/>
    <x v="3"/>
    <x v="3"/>
    <m/>
    <s v="Shark Spotted Gully"/>
    <n v="149"/>
    <n v="17"/>
    <n v="17"/>
  </r>
  <r>
    <x v="0"/>
    <s v="Date"/>
    <s v="Venue"/>
    <x v="43"/>
    <x v="41"/>
    <x v="40"/>
    <x v="4"/>
    <x v="6"/>
    <m/>
    <s v="Shark Spotted Gully"/>
    <n v="146"/>
    <n v="15.9"/>
    <n v="15.9"/>
  </r>
  <r>
    <x v="0"/>
    <s v="Date"/>
    <s v="Venue"/>
    <x v="38"/>
    <x v="36"/>
    <x v="35"/>
    <x v="4"/>
    <x v="6"/>
    <m/>
    <s v="Shark Spotted Gully"/>
    <n v="146"/>
    <n v="15.9"/>
    <n v="15.9"/>
  </r>
  <r>
    <x v="0"/>
    <s v="Date"/>
    <s v="Venue"/>
    <x v="34"/>
    <x v="3"/>
    <x v="31"/>
    <x v="4"/>
    <x v="4"/>
    <m/>
    <s v="Shark Spotted Gully"/>
    <n v="146"/>
    <n v="15.9"/>
    <n v="15.9"/>
  </r>
  <r>
    <x v="0"/>
    <s v="Date"/>
    <s v="Venue"/>
    <x v="51"/>
    <x v="48"/>
    <x v="8"/>
    <x v="2"/>
    <x v="2"/>
    <m/>
    <s v="Shark Spotted Gully"/>
    <n v="149"/>
    <n v="17"/>
    <n v="17"/>
  </r>
  <r>
    <x v="0"/>
    <s v="Date"/>
    <s v="Venue"/>
    <x v="16"/>
    <x v="15"/>
    <x v="16"/>
    <x v="5"/>
    <x v="5"/>
    <m/>
    <s v="Shark Cow / Sevengill"/>
    <n v="117"/>
    <n v="20.100000000000001"/>
    <n v="20.100000000000001"/>
  </r>
  <r>
    <x v="0"/>
    <s v="Date"/>
    <s v="Venue"/>
    <x v="20"/>
    <x v="19"/>
    <x v="20"/>
    <x v="4"/>
    <x v="6"/>
    <m/>
    <s v="Shark Copper (Female)"/>
    <n v="146"/>
    <n v="42"/>
    <n v="42"/>
  </r>
  <r>
    <x v="0"/>
    <s v="Date"/>
    <s v="Venue"/>
    <x v="50"/>
    <x v="47"/>
    <x v="46"/>
    <x v="2"/>
    <x v="9"/>
    <m/>
    <s v="Shark Spotted Gully"/>
    <n v="148"/>
    <n v="16.600000000000001"/>
    <n v="16.600000000000001"/>
  </r>
  <r>
    <x v="0"/>
    <s v="Date"/>
    <s v="Venue"/>
    <x v="24"/>
    <x v="23"/>
    <x v="24"/>
    <x v="1"/>
    <x v="1"/>
    <m/>
    <s v="Shark Spotted Gully"/>
    <n v="149"/>
    <n v="17"/>
    <n v="17"/>
  </r>
  <r>
    <x v="0"/>
    <s v="Date"/>
    <s v="Venue"/>
    <x v="30"/>
    <x v="29"/>
    <x v="29"/>
    <x v="3"/>
    <x v="3"/>
    <m/>
    <s v="Shark Spotted Gully"/>
    <n v="149"/>
    <n v="17"/>
    <n v="17"/>
  </r>
  <r>
    <x v="0"/>
    <s v="Date"/>
    <s v="Venue"/>
    <x v="32"/>
    <x v="31"/>
    <x v="2"/>
    <x v="4"/>
    <x v="4"/>
    <m/>
    <s v="Shark Spotted Gully"/>
    <n v="145"/>
    <n v="15.5"/>
    <n v="15.5"/>
  </r>
  <r>
    <x v="0"/>
    <s v="Date"/>
    <s v="Venue"/>
    <x v="57"/>
    <x v="53"/>
    <x v="52"/>
    <x v="6"/>
    <x v="8"/>
    <s v="Kob"/>
    <m/>
    <n v="121"/>
    <n v="18.8"/>
    <n v="18.8"/>
  </r>
  <r>
    <x v="0"/>
    <s v="Date"/>
    <s v="Venue"/>
    <x v="51"/>
    <x v="48"/>
    <x v="8"/>
    <x v="2"/>
    <x v="2"/>
    <m/>
    <s v="Shark Spotted Gully"/>
    <n v="148"/>
    <n v="16.600000000000001"/>
    <n v="16.600000000000001"/>
  </r>
  <r>
    <x v="0"/>
    <s v="Date"/>
    <s v="Venue"/>
    <x v="48"/>
    <x v="45"/>
    <x v="44"/>
    <x v="5"/>
    <x v="5"/>
    <m/>
    <s v="Shark Spotted Gully"/>
    <n v="156"/>
    <n v="19.899999999999999"/>
    <n v="19.899999999999999"/>
  </r>
  <r>
    <x v="0"/>
    <s v="Date"/>
    <s v="Venue"/>
    <x v="58"/>
    <x v="54"/>
    <x v="53"/>
    <x v="2"/>
    <x v="9"/>
    <m/>
    <s v="Shark Spotted Gully"/>
    <n v="148"/>
    <n v="16.600000000000001"/>
    <n v="16.600000000000001"/>
  </r>
  <r>
    <x v="0"/>
    <s v="Date"/>
    <s v="Venue"/>
    <x v="20"/>
    <x v="19"/>
    <x v="20"/>
    <x v="4"/>
    <x v="6"/>
    <m/>
    <s v="Shark Spotted Gully"/>
    <n v="144"/>
    <n v="15.1"/>
    <n v="15.1"/>
  </r>
  <r>
    <x v="0"/>
    <s v="Date"/>
    <s v="Venue"/>
    <x v="10"/>
    <x v="10"/>
    <x v="10"/>
    <x v="0"/>
    <x v="0"/>
    <m/>
    <s v="Shark Spotted Gully"/>
    <n v="155"/>
    <n v="19.5"/>
    <n v="19.5"/>
  </r>
  <r>
    <x v="0"/>
    <s v="Date"/>
    <s v="Venue"/>
    <x v="28"/>
    <x v="27"/>
    <x v="9"/>
    <x v="0"/>
    <x v="0"/>
    <m/>
    <s v="Shark Spotted Gully"/>
    <n v="155"/>
    <n v="19.5"/>
    <n v="19.5"/>
  </r>
  <r>
    <x v="0"/>
    <s v="Date"/>
    <s v="Venue"/>
    <x v="12"/>
    <x v="11"/>
    <x v="12"/>
    <x v="3"/>
    <x v="3"/>
    <m/>
    <s v="Shark Spotted Gully"/>
    <n v="149"/>
    <n v="17"/>
    <n v="17"/>
  </r>
  <r>
    <x v="0"/>
    <s v="Date"/>
    <s v="Venue"/>
    <x v="5"/>
    <x v="5"/>
    <x v="5"/>
    <x v="4"/>
    <x v="4"/>
    <m/>
    <s v="Shark Spotted Gully"/>
    <n v="144"/>
    <n v="15.1"/>
    <n v="15.1"/>
  </r>
  <r>
    <x v="0"/>
    <s v="Date"/>
    <s v="Venue"/>
    <x v="16"/>
    <x v="15"/>
    <x v="16"/>
    <x v="5"/>
    <x v="5"/>
    <m/>
    <s v="Shark Spotted Gully"/>
    <n v="155"/>
    <n v="19.5"/>
    <n v="19.5"/>
  </r>
  <r>
    <x v="0"/>
    <s v="Date"/>
    <s v="Venue"/>
    <x v="16"/>
    <x v="15"/>
    <x v="16"/>
    <x v="5"/>
    <x v="5"/>
    <m/>
    <s v="Shark Copper (Female)"/>
    <n v="115"/>
    <n v="19.399999999999999"/>
    <n v="19.399999999999999"/>
  </r>
  <r>
    <x v="0"/>
    <s v="Date"/>
    <s v="Venue"/>
    <x v="18"/>
    <x v="17"/>
    <x v="18"/>
    <x v="3"/>
    <x v="3"/>
    <m/>
    <s v="Shark Spotted Gully"/>
    <n v="148"/>
    <n v="16.600000000000001"/>
    <n v="16.600000000000001"/>
  </r>
  <r>
    <x v="0"/>
    <s v="Date"/>
    <s v="Venue"/>
    <x v="18"/>
    <x v="17"/>
    <x v="18"/>
    <x v="3"/>
    <x v="3"/>
    <m/>
    <s v="Shark Spotted Gully"/>
    <n v="148"/>
    <n v="16.600000000000001"/>
    <n v="16.600000000000001"/>
  </r>
  <r>
    <x v="0"/>
    <s v="Date"/>
    <s v="Venue"/>
    <x v="11"/>
    <x v="6"/>
    <x v="11"/>
    <x v="3"/>
    <x v="1"/>
    <m/>
    <s v="Shark Spotted Gully"/>
    <n v="148"/>
    <n v="16.600000000000001"/>
    <n v="16.600000000000001"/>
  </r>
  <r>
    <x v="0"/>
    <s v="Date"/>
    <s v="Venue"/>
    <x v="20"/>
    <x v="19"/>
    <x v="20"/>
    <x v="4"/>
    <x v="6"/>
    <m/>
    <s v="Shark Spotted Gully"/>
    <n v="144"/>
    <n v="15.1"/>
    <n v="15.1"/>
  </r>
  <r>
    <x v="0"/>
    <s v="Date"/>
    <s v="Venue"/>
    <x v="50"/>
    <x v="47"/>
    <x v="46"/>
    <x v="2"/>
    <x v="9"/>
    <m/>
    <s v="Shark Spotted Gully"/>
    <n v="146"/>
    <n v="15.9"/>
    <n v="15.9"/>
  </r>
  <r>
    <x v="0"/>
    <s v="Date"/>
    <s v="Venue"/>
    <x v="27"/>
    <x v="26"/>
    <x v="27"/>
    <x v="3"/>
    <x v="3"/>
    <m/>
    <s v="Shark Spotted Gully"/>
    <n v="147"/>
    <n v="16.2"/>
    <n v="16.2"/>
  </r>
  <r>
    <x v="0"/>
    <s v="Date"/>
    <s v="Venue"/>
    <x v="41"/>
    <x v="39"/>
    <x v="38"/>
    <x v="4"/>
    <x v="4"/>
    <m/>
    <s v="Shark Spotted Gully"/>
    <n v="143"/>
    <n v="14.8"/>
    <n v="14.8"/>
  </r>
  <r>
    <x v="0"/>
    <s v="Date"/>
    <s v="Venue"/>
    <x v="41"/>
    <x v="39"/>
    <x v="38"/>
    <x v="4"/>
    <x v="4"/>
    <m/>
    <s v="Shark Spotted Gully"/>
    <n v="143"/>
    <n v="14.8"/>
    <n v="14.8"/>
  </r>
  <r>
    <x v="0"/>
    <s v="Date"/>
    <s v="Venue"/>
    <x v="57"/>
    <x v="53"/>
    <x v="52"/>
    <x v="6"/>
    <x v="8"/>
    <m/>
    <s v="Shark Spotted Gully"/>
    <n v="152"/>
    <n v="18.2"/>
    <n v="18.2"/>
  </r>
  <r>
    <x v="0"/>
    <s v="Date"/>
    <s v="Venue"/>
    <x v="59"/>
    <x v="55"/>
    <x v="54"/>
    <x v="2"/>
    <x v="9"/>
    <m/>
    <s v="Shark Spotted Gully"/>
    <n v="146"/>
    <n v="15.9"/>
    <n v="15.9"/>
  </r>
  <r>
    <x v="0"/>
    <s v="Date"/>
    <s v="Venue"/>
    <x v="37"/>
    <x v="35"/>
    <x v="34"/>
    <x v="4"/>
    <x v="6"/>
    <m/>
    <s v="Shark Spotted Gully"/>
    <n v="143"/>
    <n v="14.8"/>
    <n v="14.8"/>
  </r>
  <r>
    <x v="0"/>
    <s v="Date"/>
    <s v="Venue"/>
    <x v="29"/>
    <x v="28"/>
    <x v="28"/>
    <x v="7"/>
    <x v="8"/>
    <m/>
    <s v="Shark Spotted Gully"/>
    <n v="152"/>
    <n v="18.2"/>
    <n v="18.2"/>
  </r>
  <r>
    <x v="0"/>
    <s v="Date"/>
    <s v="Venue"/>
    <x v="28"/>
    <x v="27"/>
    <x v="9"/>
    <x v="0"/>
    <x v="0"/>
    <m/>
    <s v="Shark Spotted Gully"/>
    <n v="151"/>
    <n v="17.8"/>
    <n v="17.8"/>
  </r>
  <r>
    <x v="0"/>
    <s v="Date"/>
    <s v="Venue"/>
    <x v="51"/>
    <x v="48"/>
    <x v="8"/>
    <x v="2"/>
    <x v="2"/>
    <m/>
    <s v="Shark Hound Smooth"/>
    <n v="151"/>
    <n v="15.6"/>
    <n v="15.6"/>
  </r>
  <r>
    <x v="0"/>
    <s v="Date"/>
    <s v="Venue"/>
    <x v="6"/>
    <x v="6"/>
    <x v="6"/>
    <x v="1"/>
    <x v="1"/>
    <m/>
    <s v="Shark Spotted Gully"/>
    <n v="147"/>
    <n v="16.2"/>
    <n v="16.2"/>
  </r>
  <r>
    <x v="0"/>
    <s v="Date"/>
    <s v="Venue"/>
    <x v="37"/>
    <x v="35"/>
    <x v="34"/>
    <x v="4"/>
    <x v="6"/>
    <m/>
    <s v="Shark Spotted Gully"/>
    <n v="143"/>
    <n v="14.8"/>
    <n v="14.8"/>
  </r>
  <r>
    <x v="0"/>
    <s v="Date"/>
    <s v="Venue"/>
    <x v="26"/>
    <x v="25"/>
    <x v="26"/>
    <x v="2"/>
    <x v="2"/>
    <m/>
    <s v="Shark Spotted Gully"/>
    <n v="145"/>
    <n v="15.5"/>
    <n v="15.5"/>
  </r>
  <r>
    <x v="0"/>
    <s v="Date"/>
    <s v="Venue"/>
    <x v="46"/>
    <x v="44"/>
    <x v="43"/>
    <x v="2"/>
    <x v="9"/>
    <m/>
    <s v="Shark Spotted Gully"/>
    <n v="145"/>
    <n v="15.5"/>
    <n v="15.5"/>
  </r>
  <r>
    <x v="0"/>
    <s v="Date"/>
    <s v="Venue"/>
    <x v="18"/>
    <x v="17"/>
    <x v="18"/>
    <x v="3"/>
    <x v="3"/>
    <m/>
    <s v="Shark Spotted Gully"/>
    <n v="147"/>
    <n v="16.2"/>
    <n v="16.2"/>
  </r>
  <r>
    <x v="0"/>
    <s v="Date"/>
    <s v="Venue"/>
    <x v="33"/>
    <x v="32"/>
    <x v="30"/>
    <x v="3"/>
    <x v="3"/>
    <m/>
    <s v="Shark Spotted Gully"/>
    <n v="147"/>
    <n v="16.2"/>
    <n v="16.2"/>
  </r>
  <r>
    <x v="0"/>
    <s v="Date"/>
    <s v="Venue"/>
    <x v="6"/>
    <x v="6"/>
    <x v="6"/>
    <x v="1"/>
    <x v="1"/>
    <m/>
    <s v="Shark Spotted Gully"/>
    <n v="147"/>
    <n v="16.2"/>
    <n v="16.2"/>
  </r>
  <r>
    <x v="0"/>
    <s v="Date"/>
    <s v="Venue"/>
    <x v="9"/>
    <x v="9"/>
    <x v="9"/>
    <x v="4"/>
    <x v="4"/>
    <m/>
    <s v="Shark Spotted Gully"/>
    <n v="142"/>
    <n v="14.4"/>
    <n v="14.4"/>
  </r>
  <r>
    <x v="0"/>
    <s v="Date"/>
    <s v="Venue"/>
    <x v="57"/>
    <x v="53"/>
    <x v="52"/>
    <x v="6"/>
    <x v="8"/>
    <m/>
    <s v="Shark Spotted Gully"/>
    <n v="150"/>
    <n v="17.399999999999999"/>
    <n v="17.399999999999999"/>
  </r>
  <r>
    <x v="0"/>
    <s v="Date"/>
    <s v="Venue"/>
    <x v="52"/>
    <x v="49"/>
    <x v="47"/>
    <x v="2"/>
    <x v="9"/>
    <m/>
    <s v="Shark Spotted Gully"/>
    <n v="144"/>
    <n v="15.1"/>
    <n v="15.1"/>
  </r>
  <r>
    <x v="0"/>
    <s v="Date"/>
    <s v="Venue"/>
    <x v="46"/>
    <x v="44"/>
    <x v="43"/>
    <x v="2"/>
    <x v="9"/>
    <m/>
    <s v="Shark Spotted Gully"/>
    <n v="143"/>
    <n v="14.8"/>
    <n v="14.8"/>
  </r>
  <r>
    <x v="0"/>
    <s v="Date"/>
    <s v="Venue"/>
    <x v="28"/>
    <x v="27"/>
    <x v="9"/>
    <x v="0"/>
    <x v="0"/>
    <m/>
    <s v="Shark Spotted Gully"/>
    <n v="151"/>
    <n v="17.8"/>
    <n v="17.8"/>
  </r>
  <r>
    <x v="0"/>
    <s v="Date"/>
    <s v="Venue"/>
    <x v="16"/>
    <x v="15"/>
    <x v="16"/>
    <x v="5"/>
    <x v="5"/>
    <m/>
    <s v="Shark Spotted Gully"/>
    <n v="150"/>
    <n v="17.399999999999999"/>
    <n v="17.399999999999999"/>
  </r>
  <r>
    <x v="0"/>
    <s v="Date"/>
    <s v="Venue"/>
    <x v="0"/>
    <x v="0"/>
    <x v="0"/>
    <x v="0"/>
    <x v="0"/>
    <m/>
    <s v="Shark Spotted Gully"/>
    <n v="149"/>
    <n v="17"/>
    <n v="17"/>
  </r>
  <r>
    <x v="0"/>
    <s v="Date"/>
    <s v="Venue"/>
    <x v="18"/>
    <x v="17"/>
    <x v="18"/>
    <x v="3"/>
    <x v="3"/>
    <m/>
    <s v="Shark Spotted Gully"/>
    <n v="145"/>
    <n v="15.5"/>
    <n v="15.5"/>
  </r>
  <r>
    <x v="0"/>
    <s v="Date"/>
    <s v="Venue"/>
    <x v="21"/>
    <x v="20"/>
    <x v="21"/>
    <x v="4"/>
    <x v="6"/>
    <m/>
    <s v="Shark Spotted Gully"/>
    <n v="142"/>
    <n v="14.4"/>
    <n v="14.4"/>
  </r>
  <r>
    <x v="0"/>
    <s v="Date"/>
    <s v="Venue"/>
    <x v="14"/>
    <x v="13"/>
    <x v="14"/>
    <x v="3"/>
    <x v="3"/>
    <m/>
    <s v="Shark Spotted Gully"/>
    <n v="145"/>
    <n v="15.5"/>
    <n v="15.5"/>
  </r>
  <r>
    <x v="0"/>
    <s v="Date"/>
    <s v="Venue"/>
    <x v="60"/>
    <x v="56"/>
    <x v="31"/>
    <x v="6"/>
    <x v="8"/>
    <m/>
    <s v="Shark Spotted Gully"/>
    <n v="148"/>
    <n v="16.600000000000001"/>
    <n v="16.600000000000001"/>
  </r>
  <r>
    <x v="0"/>
    <s v="Date"/>
    <s v="Venue"/>
    <x v="52"/>
    <x v="49"/>
    <x v="47"/>
    <x v="2"/>
    <x v="9"/>
    <m/>
    <s v="Shark Spotted Gully"/>
    <n v="143"/>
    <n v="14.8"/>
    <n v="14.8"/>
  </r>
  <r>
    <x v="0"/>
    <s v="Date"/>
    <s v="Venue"/>
    <x v="3"/>
    <x v="3"/>
    <x v="3"/>
    <x v="2"/>
    <x v="2"/>
    <m/>
    <s v="Shark Spotted Gully"/>
    <n v="143"/>
    <n v="14.8"/>
    <n v="14.8"/>
  </r>
  <r>
    <x v="0"/>
    <s v="Date"/>
    <s v="Venue"/>
    <x v="61"/>
    <x v="57"/>
    <x v="55"/>
    <x v="5"/>
    <x v="5"/>
    <m/>
    <s v="Shark Spotted Gully"/>
    <n v="147"/>
    <n v="16.2"/>
    <n v="16.2"/>
  </r>
  <r>
    <x v="0"/>
    <s v="Date"/>
    <s v="Venue"/>
    <x v="17"/>
    <x v="16"/>
    <x v="17"/>
    <x v="4"/>
    <x v="6"/>
    <m/>
    <s v="Shark Spotted Gully"/>
    <n v="141"/>
    <n v="14.1"/>
    <n v="14.1"/>
  </r>
  <r>
    <x v="0"/>
    <s v="Date"/>
    <s v="Venue"/>
    <x v="31"/>
    <x v="30"/>
    <x v="0"/>
    <x v="4"/>
    <x v="4"/>
    <m/>
    <s v="Shark Spotted Gully"/>
    <n v="141"/>
    <n v="14.1"/>
    <n v="14.1"/>
  </r>
  <r>
    <x v="0"/>
    <s v="Date"/>
    <s v="Venue"/>
    <x v="22"/>
    <x v="21"/>
    <x v="22"/>
    <x v="3"/>
    <x v="4"/>
    <m/>
    <s v="Shark Spotted Gully"/>
    <n v="141"/>
    <n v="14.1"/>
    <n v="14.1"/>
  </r>
  <r>
    <x v="0"/>
    <s v="Date"/>
    <s v="Venue"/>
    <x v="44"/>
    <x v="42"/>
    <x v="41"/>
    <x v="6"/>
    <x v="7"/>
    <m/>
    <s v="Shark Spotted Gully"/>
    <n v="145"/>
    <n v="15.5"/>
    <n v="15.5"/>
  </r>
  <r>
    <x v="0"/>
    <s v="Date"/>
    <s v="Venue"/>
    <x v="13"/>
    <x v="12"/>
    <x v="13"/>
    <x v="3"/>
    <x v="1"/>
    <m/>
    <s v="Shark Spotted Gully"/>
    <n v="144"/>
    <n v="15.1"/>
    <n v="15.1"/>
  </r>
  <r>
    <x v="0"/>
    <s v="Date"/>
    <s v="Venue"/>
    <x v="32"/>
    <x v="31"/>
    <x v="2"/>
    <x v="4"/>
    <x v="4"/>
    <m/>
    <s v="Shark Spotted Gully"/>
    <n v="140"/>
    <n v="13.7"/>
    <n v="13.7"/>
  </r>
  <r>
    <x v="0"/>
    <s v="Date"/>
    <s v="Venue"/>
    <x v="34"/>
    <x v="3"/>
    <x v="31"/>
    <x v="4"/>
    <x v="4"/>
    <m/>
    <s v="Shark Spotted Gully"/>
    <n v="140"/>
    <n v="13.7"/>
    <n v="13.7"/>
  </r>
  <r>
    <x v="0"/>
    <s v="Date"/>
    <s v="Venue"/>
    <x v="52"/>
    <x v="49"/>
    <x v="47"/>
    <x v="2"/>
    <x v="9"/>
    <m/>
    <s v="Shark Spotted Gully"/>
    <n v="143"/>
    <n v="14.8"/>
    <n v="14.8"/>
  </r>
  <r>
    <x v="0"/>
    <s v="Date"/>
    <s v="Venue"/>
    <x v="16"/>
    <x v="15"/>
    <x v="16"/>
    <x v="5"/>
    <x v="5"/>
    <m/>
    <s v="Shark Spotted Gully"/>
    <n v="147"/>
    <n v="16.2"/>
    <n v="16.2"/>
  </r>
  <r>
    <x v="0"/>
    <s v="Date"/>
    <s v="Venue"/>
    <x v="39"/>
    <x v="37"/>
    <x v="36"/>
    <x v="0"/>
    <x v="0"/>
    <m/>
    <s v="Shark Spotted Gully"/>
    <n v="146"/>
    <n v="15.9"/>
    <n v="15.9"/>
  </r>
  <r>
    <x v="0"/>
    <s v="Date"/>
    <s v="Venue"/>
    <x v="13"/>
    <x v="12"/>
    <x v="13"/>
    <x v="3"/>
    <x v="1"/>
    <m/>
    <s v="Shark Spotted Gully"/>
    <n v="144"/>
    <n v="15.1"/>
    <n v="15.1"/>
  </r>
  <r>
    <x v="0"/>
    <s v="Date"/>
    <s v="Venue"/>
    <x v="33"/>
    <x v="32"/>
    <x v="30"/>
    <x v="3"/>
    <x v="3"/>
    <m/>
    <s v="Shark Spotted Gully"/>
    <n v="144"/>
    <n v="15.1"/>
    <n v="15.1"/>
  </r>
  <r>
    <x v="0"/>
    <s v="Date"/>
    <s v="Venue"/>
    <x v="56"/>
    <x v="52"/>
    <x v="51"/>
    <x v="5"/>
    <x v="5"/>
    <m/>
    <s v="Shark Spotted Gully"/>
    <n v="145"/>
    <n v="15.5"/>
    <n v="15.5"/>
  </r>
  <r>
    <x v="0"/>
    <s v="Date"/>
    <s v="Venue"/>
    <x v="12"/>
    <x v="11"/>
    <x v="12"/>
    <x v="3"/>
    <x v="3"/>
    <m/>
    <s v="Shark Spotted Gully"/>
    <n v="144"/>
    <n v="15.1"/>
    <n v="15.1"/>
  </r>
  <r>
    <x v="0"/>
    <s v="Date"/>
    <s v="Venue"/>
    <x v="8"/>
    <x v="8"/>
    <x v="8"/>
    <x v="1"/>
    <x v="1"/>
    <m/>
    <s v="Shark Spotted Gully"/>
    <n v="143"/>
    <n v="14.8"/>
    <n v="14.8"/>
  </r>
  <r>
    <x v="0"/>
    <s v="Date"/>
    <s v="Venue"/>
    <x v="17"/>
    <x v="16"/>
    <x v="17"/>
    <x v="4"/>
    <x v="6"/>
    <m/>
    <s v="Shark Cow / Sevengill"/>
    <n v="140"/>
    <n v="36.1"/>
    <n v="36.1"/>
  </r>
  <r>
    <x v="0"/>
    <s v="Date"/>
    <s v="Venue"/>
    <x v="24"/>
    <x v="23"/>
    <x v="24"/>
    <x v="1"/>
    <x v="1"/>
    <m/>
    <s v="Shark Spotted Gully"/>
    <n v="143"/>
    <n v="14.8"/>
    <n v="14.8"/>
  </r>
  <r>
    <x v="0"/>
    <s v="Date"/>
    <s v="Venue"/>
    <x v="54"/>
    <x v="50"/>
    <x v="49"/>
    <x v="2"/>
    <x v="2"/>
    <m/>
    <s v="Shark Spotted Gully"/>
    <n v="142"/>
    <n v="14.4"/>
    <n v="14.4"/>
  </r>
  <r>
    <x v="0"/>
    <s v="Date"/>
    <s v="Venue"/>
    <x v="52"/>
    <x v="49"/>
    <x v="47"/>
    <x v="2"/>
    <x v="9"/>
    <m/>
    <s v="Shark Spotted Gully"/>
    <n v="142"/>
    <n v="14.4"/>
    <n v="14.4"/>
  </r>
  <r>
    <x v="0"/>
    <s v="Date"/>
    <s v="Venue"/>
    <x v="37"/>
    <x v="35"/>
    <x v="34"/>
    <x v="4"/>
    <x v="6"/>
    <m/>
    <s v="Shark Spotted Gully"/>
    <n v="139"/>
    <n v="13.4"/>
    <n v="13.4"/>
  </r>
  <r>
    <x v="0"/>
    <s v="Date"/>
    <s v="Venue"/>
    <x v="39"/>
    <x v="37"/>
    <x v="36"/>
    <x v="0"/>
    <x v="0"/>
    <m/>
    <s v="Shark Spotted Gully"/>
    <n v="144"/>
    <n v="15.1"/>
    <n v="15.1"/>
  </r>
  <r>
    <x v="0"/>
    <s v="Date"/>
    <s v="Venue"/>
    <x v="59"/>
    <x v="55"/>
    <x v="54"/>
    <x v="2"/>
    <x v="9"/>
    <m/>
    <s v="Shark Spotted Gully"/>
    <n v="141"/>
    <n v="14.1"/>
    <n v="14.1"/>
  </r>
  <r>
    <x v="0"/>
    <s v="Date"/>
    <s v="Venue"/>
    <x v="58"/>
    <x v="54"/>
    <x v="53"/>
    <x v="2"/>
    <x v="9"/>
    <m/>
    <s v="Shark Spotted Gully"/>
    <n v="141"/>
    <n v="14.1"/>
    <n v="14.1"/>
  </r>
  <r>
    <x v="0"/>
    <s v="Date"/>
    <s v="Venue"/>
    <x v="48"/>
    <x v="45"/>
    <x v="44"/>
    <x v="5"/>
    <x v="5"/>
    <m/>
    <s v="Shark Spotted Gully"/>
    <n v="144"/>
    <n v="15.1"/>
    <n v="15.1"/>
  </r>
  <r>
    <x v="0"/>
    <s v="Date"/>
    <s v="Venue"/>
    <x v="30"/>
    <x v="29"/>
    <x v="29"/>
    <x v="3"/>
    <x v="3"/>
    <m/>
    <s v="Shark Hound Smooth"/>
    <n v="148"/>
    <n v="14.6"/>
    <n v="14.6"/>
  </r>
  <r>
    <x v="0"/>
    <s v="Date"/>
    <s v="Venue"/>
    <x v="43"/>
    <x v="41"/>
    <x v="40"/>
    <x v="4"/>
    <x v="6"/>
    <m/>
    <s v="Shark Spotted Gully"/>
    <n v="138"/>
    <n v="13.1"/>
    <n v="13.1"/>
  </r>
  <r>
    <x v="0"/>
    <s v="Date"/>
    <s v="Venue"/>
    <x v="62"/>
    <x v="58"/>
    <x v="56"/>
    <x v="6"/>
    <x v="8"/>
    <m/>
    <s v="Shark Spotted Gully"/>
    <n v="143"/>
    <n v="14.8"/>
    <n v="14.8"/>
  </r>
  <r>
    <x v="0"/>
    <s v="Date"/>
    <s v="Venue"/>
    <x v="21"/>
    <x v="20"/>
    <x v="21"/>
    <x v="4"/>
    <x v="6"/>
    <m/>
    <s v="Shark Cow / Sevengill"/>
    <n v="138"/>
    <n v="34.5"/>
    <n v="34.5"/>
  </r>
  <r>
    <x v="0"/>
    <s v="Date"/>
    <s v="Venue"/>
    <x v="31"/>
    <x v="30"/>
    <x v="0"/>
    <x v="4"/>
    <x v="4"/>
    <m/>
    <s v="Shark Spotted Gully"/>
    <n v="138"/>
    <n v="13.1"/>
    <n v="13.1"/>
  </r>
  <r>
    <x v="0"/>
    <s v="Date"/>
    <s v="Venue"/>
    <x v="31"/>
    <x v="30"/>
    <x v="0"/>
    <x v="4"/>
    <x v="4"/>
    <m/>
    <s v="Shark Spotted Gully"/>
    <n v="137"/>
    <n v="12.8"/>
    <n v="12.8"/>
  </r>
  <r>
    <x v="0"/>
    <s v="Date"/>
    <s v="Venue"/>
    <x v="63"/>
    <x v="59"/>
    <x v="57"/>
    <x v="6"/>
    <x v="8"/>
    <m/>
    <s v="Shark Spotted Gully"/>
    <n v="142"/>
    <n v="14.4"/>
    <n v="14.4"/>
  </r>
  <r>
    <x v="0"/>
    <s v="Date"/>
    <s v="Venue"/>
    <x v="46"/>
    <x v="44"/>
    <x v="43"/>
    <x v="2"/>
    <x v="9"/>
    <m/>
    <s v="Ray Bull / Eagle"/>
    <n v="91"/>
    <n v="13.9"/>
    <n v="13.9"/>
  </r>
  <r>
    <x v="0"/>
    <s v="Date"/>
    <s v="Venue"/>
    <x v="64"/>
    <x v="60"/>
    <x v="58"/>
    <x v="6"/>
    <x v="7"/>
    <m/>
    <s v="Shark Spotted Gully"/>
    <n v="141"/>
    <n v="14.1"/>
    <n v="14.1"/>
  </r>
  <r>
    <x v="0"/>
    <s v="Date"/>
    <s v="Venue"/>
    <x v="48"/>
    <x v="45"/>
    <x v="44"/>
    <x v="5"/>
    <x v="5"/>
    <m/>
    <s v="Shark Spotted Gully"/>
    <n v="144"/>
    <n v="15.1"/>
    <n v="15.1"/>
  </r>
  <r>
    <x v="0"/>
    <s v="Date"/>
    <s v="Venue"/>
    <x v="30"/>
    <x v="29"/>
    <x v="29"/>
    <x v="3"/>
    <x v="3"/>
    <m/>
    <s v="Shark Spotted Gully"/>
    <n v="142"/>
    <n v="14.4"/>
    <n v="14.4"/>
  </r>
  <r>
    <x v="0"/>
    <s v="Date"/>
    <s v="Venue"/>
    <x v="58"/>
    <x v="54"/>
    <x v="53"/>
    <x v="2"/>
    <x v="9"/>
    <m/>
    <s v="Shark Spotted Gully"/>
    <n v="140"/>
    <n v="13.7"/>
    <n v="13.7"/>
  </r>
  <r>
    <x v="0"/>
    <s v="Date"/>
    <s v="Venue"/>
    <x v="41"/>
    <x v="39"/>
    <x v="38"/>
    <x v="4"/>
    <x v="4"/>
    <m/>
    <s v="Shark Spotted Gully"/>
    <n v="136"/>
    <n v="12.4"/>
    <n v="12.4"/>
  </r>
  <r>
    <x v="0"/>
    <s v="Date"/>
    <s v="Venue"/>
    <x v="16"/>
    <x v="15"/>
    <x v="16"/>
    <x v="5"/>
    <x v="5"/>
    <m/>
    <s v="Shark Spotted Gully"/>
    <n v="144"/>
    <n v="15.1"/>
    <n v="15.1"/>
  </r>
  <r>
    <x v="0"/>
    <s v="Date"/>
    <s v="Venue"/>
    <x v="21"/>
    <x v="20"/>
    <x v="21"/>
    <x v="4"/>
    <x v="6"/>
    <m/>
    <s v="Shark Spotted Gully"/>
    <n v="136"/>
    <n v="12.4"/>
    <n v="12.4"/>
  </r>
  <r>
    <x v="0"/>
    <s v="Date"/>
    <s v="Venue"/>
    <x v="32"/>
    <x v="31"/>
    <x v="2"/>
    <x v="4"/>
    <x v="4"/>
    <m/>
    <s v="Shark Spotted Gully"/>
    <n v="136"/>
    <n v="12.4"/>
    <n v="12.4"/>
  </r>
  <r>
    <x v="0"/>
    <s v="Date"/>
    <s v="Venue"/>
    <x v="54"/>
    <x v="50"/>
    <x v="49"/>
    <x v="2"/>
    <x v="2"/>
    <m/>
    <s v="Shark Spotted Gully"/>
    <n v="139"/>
    <n v="13.4"/>
    <n v="13.4"/>
  </r>
  <r>
    <x v="0"/>
    <s v="Date"/>
    <s v="Venue"/>
    <x v="47"/>
    <x v="3"/>
    <x v="15"/>
    <x v="2"/>
    <x v="9"/>
    <m/>
    <s v="Shark Spotted Gully"/>
    <n v="139"/>
    <n v="13.4"/>
    <n v="13.4"/>
  </r>
  <r>
    <x v="0"/>
    <s v="Date"/>
    <s v="Venue"/>
    <x v="33"/>
    <x v="32"/>
    <x v="30"/>
    <x v="3"/>
    <x v="3"/>
    <m/>
    <s v="Shark Spotted Gully"/>
    <n v="142"/>
    <n v="14.4"/>
    <n v="14.4"/>
  </r>
  <r>
    <x v="0"/>
    <s v="Date"/>
    <s v="Venue"/>
    <x v="5"/>
    <x v="5"/>
    <x v="5"/>
    <x v="4"/>
    <x v="4"/>
    <m/>
    <s v="Shark Spotted Gully"/>
    <n v="135"/>
    <n v="12.1"/>
    <n v="12.1"/>
  </r>
  <r>
    <x v="0"/>
    <s v="Date"/>
    <s v="Venue"/>
    <x v="52"/>
    <x v="49"/>
    <x v="47"/>
    <x v="2"/>
    <x v="9"/>
    <m/>
    <s v="Shark Spotted Gully"/>
    <n v="139"/>
    <n v="13.4"/>
    <n v="13.4"/>
  </r>
  <r>
    <x v="0"/>
    <s v="Date"/>
    <s v="Venue"/>
    <x v="59"/>
    <x v="55"/>
    <x v="54"/>
    <x v="2"/>
    <x v="9"/>
    <m/>
    <s v="Shark Spotted Gully"/>
    <n v="137"/>
    <n v="12.8"/>
    <n v="12.8"/>
  </r>
  <r>
    <x v="0"/>
    <s v="Date"/>
    <s v="Venue"/>
    <x v="42"/>
    <x v="40"/>
    <x v="39"/>
    <x v="2"/>
    <x v="2"/>
    <m/>
    <s v="Shark Spotted Gully"/>
    <n v="137"/>
    <n v="12.8"/>
    <n v="12.8"/>
  </r>
  <r>
    <x v="0"/>
    <s v="Date"/>
    <s v="Venue"/>
    <x v="33"/>
    <x v="32"/>
    <x v="30"/>
    <x v="3"/>
    <x v="3"/>
    <m/>
    <s v="Ray Bull / Eagle"/>
    <n v="91"/>
    <n v="13.9"/>
    <n v="13.9"/>
  </r>
  <r>
    <x v="0"/>
    <s v="Date"/>
    <s v="Venue"/>
    <x v="52"/>
    <x v="49"/>
    <x v="47"/>
    <x v="2"/>
    <x v="9"/>
    <m/>
    <s v="Shark Spotted Gully"/>
    <n v="136"/>
    <n v="12.4"/>
    <n v="12.4"/>
  </r>
  <r>
    <x v="0"/>
    <s v="Date"/>
    <s v="Venue"/>
    <x v="46"/>
    <x v="44"/>
    <x v="43"/>
    <x v="2"/>
    <x v="9"/>
    <m/>
    <s v="Shark Spotted Gully"/>
    <n v="135"/>
    <n v="12.1"/>
    <n v="12.1"/>
  </r>
  <r>
    <x v="0"/>
    <s v="Date"/>
    <s v="Venue"/>
    <x v="58"/>
    <x v="54"/>
    <x v="53"/>
    <x v="2"/>
    <x v="9"/>
    <m/>
    <s v="Shark Spotted Gully"/>
    <n v="135"/>
    <n v="12.1"/>
    <n v="12.1"/>
  </r>
  <r>
    <x v="0"/>
    <s v="Date"/>
    <s v="Venue"/>
    <x v="22"/>
    <x v="21"/>
    <x v="22"/>
    <x v="3"/>
    <x v="4"/>
    <m/>
    <s v="Shark Spotted Gully"/>
    <n v="134"/>
    <n v="11.8"/>
    <n v="11.8"/>
  </r>
  <r>
    <x v="0"/>
    <s v="Date"/>
    <s v="Venue"/>
    <x v="22"/>
    <x v="21"/>
    <x v="22"/>
    <x v="3"/>
    <x v="4"/>
    <m/>
    <s v="Shark Cow / Sevengill"/>
    <n v="134"/>
    <n v="31.3"/>
    <n v="31.3"/>
  </r>
  <r>
    <x v="0"/>
    <s v="Date"/>
    <s v="Venue"/>
    <x v="63"/>
    <x v="59"/>
    <x v="57"/>
    <x v="6"/>
    <x v="8"/>
    <m/>
    <s v="Shark Spotted Gully"/>
    <n v="141"/>
    <n v="14.1"/>
    <n v="14.1"/>
  </r>
  <r>
    <x v="0"/>
    <s v="Date"/>
    <s v="Venue"/>
    <x v="52"/>
    <x v="49"/>
    <x v="47"/>
    <x v="2"/>
    <x v="9"/>
    <m/>
    <s v="Shark Spotted Gully"/>
    <n v="135"/>
    <n v="12.1"/>
    <n v="12.1"/>
  </r>
  <r>
    <x v="0"/>
    <s v="Date"/>
    <s v="Venue"/>
    <x v="49"/>
    <x v="46"/>
    <x v="45"/>
    <x v="4"/>
    <x v="6"/>
    <m/>
    <s v="Shark Spotted Gully"/>
    <n v="133"/>
    <n v="11.5"/>
    <n v="11.5"/>
  </r>
  <r>
    <x v="0"/>
    <s v="Date"/>
    <s v="Venue"/>
    <x v="56"/>
    <x v="52"/>
    <x v="51"/>
    <x v="5"/>
    <x v="5"/>
    <m/>
    <s v="Shark Spotted Gully"/>
    <n v="143"/>
    <n v="14.8"/>
    <n v="14.8"/>
  </r>
  <r>
    <x v="0"/>
    <s v="Date"/>
    <s v="Venue"/>
    <x v="61"/>
    <x v="57"/>
    <x v="55"/>
    <x v="5"/>
    <x v="5"/>
    <m/>
    <s v="Shark Spotted Gully"/>
    <n v="142"/>
    <n v="14.4"/>
    <n v="14.4"/>
  </r>
  <r>
    <x v="0"/>
    <s v="Date"/>
    <s v="Venue"/>
    <x v="14"/>
    <x v="13"/>
    <x v="14"/>
    <x v="3"/>
    <x v="3"/>
    <m/>
    <s v="Shark Spotted Gully"/>
    <n v="140"/>
    <n v="13.7"/>
    <n v="13.7"/>
  </r>
  <r>
    <x v="1"/>
    <d v="2021-12-08T00:00:00"/>
    <s v="Mile 14"/>
    <x v="14"/>
    <x v="13"/>
    <x v="14"/>
    <x v="3"/>
    <x v="3"/>
    <m/>
    <s v="Shark Spotted Gully"/>
    <n v="140"/>
    <n v="13.7"/>
    <n v="13.7"/>
  </r>
  <r>
    <x v="1"/>
    <d v="2021-12-08T00:00:00"/>
    <s v="Mile 14"/>
    <x v="12"/>
    <x v="11"/>
    <x v="12"/>
    <x v="3"/>
    <x v="3"/>
    <m/>
    <s v="Shark Spotted Gully"/>
    <n v="140"/>
    <n v="13.7"/>
    <n v="13.7"/>
  </r>
  <r>
    <x v="1"/>
    <d v="2021-12-08T00:00:00"/>
    <s v="Mile 14"/>
    <x v="11"/>
    <x v="6"/>
    <x v="11"/>
    <x v="3"/>
    <x v="1"/>
    <m/>
    <s v="Shark Spotted Gully"/>
    <n v="140"/>
    <n v="13.7"/>
    <n v="13.7"/>
  </r>
  <r>
    <x v="1"/>
    <d v="2021-12-08T00:00:00"/>
    <s v="Mile 14"/>
    <x v="37"/>
    <x v="35"/>
    <x v="34"/>
    <x v="4"/>
    <x v="6"/>
    <m/>
    <s v="Shark Spotted Gully"/>
    <n v="133"/>
    <n v="11.5"/>
    <n v="11.5"/>
  </r>
  <r>
    <x v="1"/>
    <d v="2021-12-08T00:00:00"/>
    <s v="Mile 14"/>
    <x v="37"/>
    <x v="35"/>
    <x v="34"/>
    <x v="4"/>
    <x v="6"/>
    <m/>
    <s v="Shark Cow / Sevengill"/>
    <n v="133"/>
    <n v="30.6"/>
    <n v="30.6"/>
  </r>
  <r>
    <x v="1"/>
    <d v="2021-12-08T00:00:00"/>
    <s v="Mile 14"/>
    <x v="31"/>
    <x v="30"/>
    <x v="0"/>
    <x v="4"/>
    <x v="4"/>
    <m/>
    <s v="Shark Spotted Gully"/>
    <n v="133"/>
    <n v="11.5"/>
    <n v="11.5"/>
  </r>
  <r>
    <x v="1"/>
    <d v="2021-12-08T00:00:00"/>
    <s v="Mile 14"/>
    <x v="19"/>
    <x v="18"/>
    <x v="19"/>
    <x v="6"/>
    <x v="7"/>
    <m/>
    <s v="Ray Bull / Eagle"/>
    <n v="89"/>
    <n v="13"/>
    <n v="13"/>
  </r>
  <r>
    <x v="1"/>
    <d v="2021-12-08T00:00:00"/>
    <s v="Mile 14"/>
    <x v="29"/>
    <x v="28"/>
    <x v="28"/>
    <x v="7"/>
    <x v="8"/>
    <m/>
    <s v="Shark Spotted Gully"/>
    <n v="137"/>
    <n v="12.8"/>
    <n v="12.8"/>
  </r>
  <r>
    <x v="1"/>
    <d v="2021-12-08T00:00:00"/>
    <s v="Mile 14"/>
    <x v="13"/>
    <x v="12"/>
    <x v="13"/>
    <x v="3"/>
    <x v="1"/>
    <m/>
    <s v="Shark Spotted Gully"/>
    <n v="140"/>
    <n v="13.7"/>
    <n v="13.7"/>
  </r>
  <r>
    <x v="1"/>
    <d v="2021-12-08T00:00:00"/>
    <s v="Mile 14"/>
    <x v="57"/>
    <x v="53"/>
    <x v="52"/>
    <x v="6"/>
    <x v="8"/>
    <m/>
    <s v="Shark Spotted Gully"/>
    <n v="137"/>
    <n v="12.8"/>
    <n v="12.8"/>
  </r>
  <r>
    <x v="1"/>
    <d v="2021-12-08T00:00:00"/>
    <s v="Mile 14"/>
    <x v="65"/>
    <x v="61"/>
    <x v="59"/>
    <x v="6"/>
    <x v="8"/>
    <m/>
    <s v="Ray Bull / Eagle"/>
    <n v="88"/>
    <n v="12.6"/>
    <n v="12.6"/>
  </r>
  <r>
    <x v="1"/>
    <d v="2021-12-08T00:00:00"/>
    <s v="Mile 14"/>
    <x v="6"/>
    <x v="6"/>
    <x v="6"/>
    <x v="1"/>
    <x v="1"/>
    <m/>
    <s v="Shark Spotted Gully"/>
    <n v="139"/>
    <n v="13.4"/>
    <n v="13.4"/>
  </r>
  <r>
    <x v="1"/>
    <d v="2021-12-08T00:00:00"/>
    <s v="Mile 14"/>
    <x v="57"/>
    <x v="53"/>
    <x v="52"/>
    <x v="6"/>
    <x v="8"/>
    <m/>
    <s v="Shark Spotted Gully"/>
    <n v="133"/>
    <n v="11.5"/>
    <n v="11.5"/>
  </r>
  <r>
    <x v="1"/>
    <d v="2021-12-08T00:00:00"/>
    <s v="Mile 14"/>
    <x v="23"/>
    <x v="22"/>
    <x v="23"/>
    <x v="5"/>
    <x v="5"/>
    <m/>
    <s v="Shark Spotted Gully"/>
    <n v="142"/>
    <n v="14.4"/>
    <n v="14.4"/>
  </r>
  <r>
    <x v="1"/>
    <d v="2021-12-08T00:00:00"/>
    <s v="Mile 14"/>
    <x v="23"/>
    <x v="22"/>
    <x v="23"/>
    <x v="5"/>
    <x v="5"/>
    <m/>
    <s v="Shark Spotted Gully"/>
    <n v="142"/>
    <n v="14.4"/>
    <n v="14.4"/>
  </r>
  <r>
    <x v="2"/>
    <d v="2021-12-07T00:00:00"/>
    <s v="Mile 8"/>
    <x v="33"/>
    <x v="32"/>
    <x v="30"/>
    <x v="3"/>
    <x v="3"/>
    <m/>
    <s v="Ray Bull / Eagle"/>
    <n v="89"/>
    <n v="13"/>
    <n v="13"/>
  </r>
  <r>
    <x v="2"/>
    <d v="2021-12-07T00:00:00"/>
    <s v="Mile 8"/>
    <x v="52"/>
    <x v="49"/>
    <x v="47"/>
    <x v="2"/>
    <x v="9"/>
    <m/>
    <s v="Shark Spotted Gully"/>
    <n v="134"/>
    <n v="11.8"/>
    <n v="11.8"/>
  </r>
  <r>
    <x v="2"/>
    <d v="2021-12-07T00:00:00"/>
    <s v="Mile 8"/>
    <x v="32"/>
    <x v="31"/>
    <x v="2"/>
    <x v="4"/>
    <x v="4"/>
    <m/>
    <s v="Shark Hound Smooth"/>
    <n v="131"/>
    <n v="9.5"/>
    <n v="9.5"/>
  </r>
  <r>
    <x v="2"/>
    <d v="2021-12-07T00:00:00"/>
    <s v="Mile 8"/>
    <x v="50"/>
    <x v="47"/>
    <x v="46"/>
    <x v="2"/>
    <x v="9"/>
    <m/>
    <s v="Shark Spotted Gully"/>
    <n v="134"/>
    <n v="11.8"/>
    <n v="11.8"/>
  </r>
  <r>
    <x v="2"/>
    <d v="2021-12-07T00:00:00"/>
    <s v="Mile 8"/>
    <x v="30"/>
    <x v="29"/>
    <x v="29"/>
    <x v="3"/>
    <x v="3"/>
    <m/>
    <s v="Shark Spotted Gully"/>
    <n v="137"/>
    <n v="12.8"/>
    <n v="12.8"/>
  </r>
  <r>
    <x v="2"/>
    <d v="2021-12-07T00:00:00"/>
    <s v="Mile 8"/>
    <x v="1"/>
    <x v="1"/>
    <x v="1"/>
    <x v="1"/>
    <x v="1"/>
    <m/>
    <s v="Shark Hound Smooth"/>
    <n v="142"/>
    <n v="12.6"/>
    <n v="12.6"/>
  </r>
  <r>
    <x v="2"/>
    <d v="2021-12-07T00:00:00"/>
    <s v="Mile 8"/>
    <x v="22"/>
    <x v="21"/>
    <x v="22"/>
    <x v="3"/>
    <x v="4"/>
    <m/>
    <s v="Shark Cow / Sevengill"/>
    <n v="131"/>
    <n v="29.1"/>
    <n v="29.1"/>
  </r>
  <r>
    <x v="2"/>
    <d v="2021-12-07T00:00:00"/>
    <s v="Mile 8"/>
    <x v="38"/>
    <x v="36"/>
    <x v="35"/>
    <x v="4"/>
    <x v="6"/>
    <m/>
    <s v="Shark Spotted Gully"/>
    <n v="130"/>
    <n v="10.7"/>
    <n v="10.7"/>
  </r>
  <r>
    <x v="2"/>
    <d v="2021-12-07T00:00:00"/>
    <s v="Mile 8"/>
    <x v="32"/>
    <x v="31"/>
    <x v="2"/>
    <x v="4"/>
    <x v="4"/>
    <m/>
    <s v="Shark Spotted Gully"/>
    <n v="130"/>
    <n v="10.7"/>
    <n v="10.7"/>
  </r>
  <r>
    <x v="2"/>
    <d v="2021-12-07T00:00:00"/>
    <s v="Mile 8"/>
    <x v="58"/>
    <x v="54"/>
    <x v="53"/>
    <x v="2"/>
    <x v="9"/>
    <m/>
    <s v="Shark Spotted Gully"/>
    <n v="134"/>
    <n v="11.8"/>
    <n v="11.8"/>
  </r>
  <r>
    <x v="2"/>
    <d v="2021-12-07T00:00:00"/>
    <s v="Mile 8"/>
    <x v="1"/>
    <x v="1"/>
    <x v="1"/>
    <x v="1"/>
    <x v="1"/>
    <m/>
    <s v="Shark Hound Smooth"/>
    <n v="142"/>
    <n v="12.6"/>
    <n v="12.6"/>
  </r>
  <r>
    <x v="2"/>
    <d v="2021-12-07T00:00:00"/>
    <s v="Mile 8"/>
    <x v="18"/>
    <x v="17"/>
    <x v="18"/>
    <x v="3"/>
    <x v="3"/>
    <m/>
    <s v="Shark Hound Smooth"/>
    <n v="141"/>
    <n v="12.3"/>
    <n v="12.3"/>
  </r>
  <r>
    <x v="2"/>
    <d v="2021-12-07T00:00:00"/>
    <s v="Mile 8"/>
    <x v="22"/>
    <x v="21"/>
    <x v="22"/>
    <x v="3"/>
    <x v="4"/>
    <m/>
    <s v="Shark Spotted Gully"/>
    <n v="130"/>
    <n v="10.7"/>
    <n v="10.7"/>
  </r>
  <r>
    <x v="2"/>
    <d v="2021-12-07T00:00:00"/>
    <s v="Mile 8"/>
    <x v="37"/>
    <x v="35"/>
    <x v="34"/>
    <x v="4"/>
    <x v="6"/>
    <m/>
    <s v="Shark Spotted Gully"/>
    <n v="129"/>
    <n v="10.4"/>
    <n v="10.4"/>
  </r>
  <r>
    <x v="2"/>
    <d v="2021-12-07T00:00:00"/>
    <s v="Mile 8"/>
    <x v="45"/>
    <x v="43"/>
    <x v="42"/>
    <x v="6"/>
    <x v="7"/>
    <m/>
    <s v="Shark Spotted Gully"/>
    <n v="133"/>
    <n v="11.5"/>
    <n v="11.5"/>
  </r>
  <r>
    <x v="2"/>
    <d v="2021-12-07T00:00:00"/>
    <s v="Mile 8"/>
    <x v="46"/>
    <x v="44"/>
    <x v="43"/>
    <x v="2"/>
    <x v="9"/>
    <m/>
    <s v="Ray Bull / Eagle"/>
    <n v="86"/>
    <n v="11.7"/>
    <n v="11.7"/>
  </r>
  <r>
    <x v="2"/>
    <d v="2021-12-07T00:00:00"/>
    <s v="Mile 8"/>
    <x v="52"/>
    <x v="49"/>
    <x v="47"/>
    <x v="2"/>
    <x v="9"/>
    <m/>
    <s v="Shark Spotted Gully"/>
    <n v="133"/>
    <n v="11.5"/>
    <n v="11.5"/>
  </r>
  <r>
    <x v="2"/>
    <d v="2021-12-07T00:00:00"/>
    <s v="Mile 8"/>
    <x v="56"/>
    <x v="52"/>
    <x v="51"/>
    <x v="5"/>
    <x v="5"/>
    <m/>
    <s v="Shark Spotted Gully"/>
    <n v="140"/>
    <n v="13.7"/>
    <n v="13.7"/>
  </r>
  <r>
    <x v="2"/>
    <d v="2021-12-07T00:00:00"/>
    <s v="Mile 8"/>
    <x v="46"/>
    <x v="44"/>
    <x v="43"/>
    <x v="2"/>
    <x v="9"/>
    <m/>
    <s v="Shark Copper (Female)"/>
    <n v="97"/>
    <n v="11.3"/>
    <n v="11.3"/>
  </r>
  <r>
    <x v="2"/>
    <d v="2021-12-07T00:00:00"/>
    <s v="Mile 8"/>
    <x v="64"/>
    <x v="60"/>
    <x v="58"/>
    <x v="6"/>
    <x v="7"/>
    <m/>
    <s v="Shark Spotted Gully"/>
    <n v="133"/>
    <n v="11.5"/>
    <n v="11.5"/>
  </r>
  <r>
    <x v="2"/>
    <d v="2021-12-07T00:00:00"/>
    <s v="Mile 8"/>
    <x v="50"/>
    <x v="47"/>
    <x v="46"/>
    <x v="2"/>
    <x v="9"/>
    <m/>
    <s v="Shark Spotted Gully"/>
    <n v="132"/>
    <n v="11.2"/>
    <n v="11.2"/>
  </r>
  <r>
    <x v="2"/>
    <d v="2021-12-07T00:00:00"/>
    <s v="Mile 8"/>
    <x v="50"/>
    <x v="47"/>
    <x v="46"/>
    <x v="2"/>
    <x v="9"/>
    <m/>
    <s v="Shark Hound Smooth"/>
    <n v="136"/>
    <n v="10.8"/>
    <n v="10.8"/>
  </r>
  <r>
    <x v="2"/>
    <d v="2021-12-07T00:00:00"/>
    <s v="Mile 8"/>
    <x v="32"/>
    <x v="31"/>
    <x v="2"/>
    <x v="4"/>
    <x v="4"/>
    <m/>
    <s v="Shark Cow / Sevengill"/>
    <n v="128"/>
    <n v="26.9"/>
    <n v="26.9"/>
  </r>
  <r>
    <x v="2"/>
    <d v="2021-12-07T00:00:00"/>
    <s v="Mile 8"/>
    <x v="6"/>
    <x v="6"/>
    <x v="6"/>
    <x v="1"/>
    <x v="1"/>
    <m/>
    <s v="Shark Spotted Gully"/>
    <n v="133"/>
    <n v="11.5"/>
    <n v="11.5"/>
  </r>
  <r>
    <x v="2"/>
    <d v="2021-12-07T00:00:00"/>
    <s v="Mile 8"/>
    <x v="5"/>
    <x v="5"/>
    <x v="5"/>
    <x v="4"/>
    <x v="4"/>
    <m/>
    <s v="Shark Spotted Gully"/>
    <n v="127"/>
    <n v="9.8000000000000007"/>
    <n v="9.8000000000000007"/>
  </r>
  <r>
    <x v="2"/>
    <d v="2021-12-07T00:00:00"/>
    <s v="Mile 8"/>
    <x v="32"/>
    <x v="31"/>
    <x v="2"/>
    <x v="4"/>
    <x v="4"/>
    <m/>
    <s v="Shark Spotted Gully"/>
    <n v="127"/>
    <n v="9.8000000000000007"/>
    <n v="9.8000000000000007"/>
  </r>
  <r>
    <x v="2"/>
    <d v="2021-12-07T00:00:00"/>
    <s v="Mile 8"/>
    <x v="40"/>
    <x v="38"/>
    <x v="37"/>
    <x v="6"/>
    <x v="7"/>
    <m/>
    <s v="Shark Hound Smooth"/>
    <n v="138"/>
    <n v="11.4"/>
    <n v="11.4"/>
  </r>
  <r>
    <x v="2"/>
    <d v="2021-12-07T00:00:00"/>
    <s v="Mile 8"/>
    <x v="40"/>
    <x v="38"/>
    <x v="37"/>
    <x v="6"/>
    <x v="7"/>
    <m/>
    <s v="Shark Spotted Gully"/>
    <n v="132"/>
    <n v="11.2"/>
    <n v="11.2"/>
  </r>
  <r>
    <x v="2"/>
    <d v="2021-12-07T00:00:00"/>
    <s v="Mile 8"/>
    <x v="55"/>
    <x v="51"/>
    <x v="50"/>
    <x v="2"/>
    <x v="2"/>
    <m/>
    <s v="Shark Spotted Gully"/>
    <n v="130"/>
    <n v="10.7"/>
    <n v="10.7"/>
  </r>
  <r>
    <x v="2"/>
    <d v="2021-12-07T00:00:00"/>
    <s v="Mile 8"/>
    <x v="24"/>
    <x v="23"/>
    <x v="24"/>
    <x v="1"/>
    <x v="1"/>
    <m/>
    <s v="Shark Spotted Gully"/>
    <n v="133"/>
    <n v="11.5"/>
    <n v="11.5"/>
  </r>
  <r>
    <x v="2"/>
    <d v="2021-12-07T00:00:00"/>
    <s v="Mile 8"/>
    <x v="12"/>
    <x v="11"/>
    <x v="12"/>
    <x v="3"/>
    <x v="3"/>
    <m/>
    <s v="Shark Spotted Gully"/>
    <n v="133"/>
    <n v="11.5"/>
    <n v="11.5"/>
  </r>
  <r>
    <x v="2"/>
    <d v="2021-12-07T00:00:00"/>
    <s v="Mile 8"/>
    <x v="18"/>
    <x v="17"/>
    <x v="18"/>
    <x v="3"/>
    <x v="3"/>
    <m/>
    <s v="Shark Hound Smooth"/>
    <n v="138"/>
    <n v="11.4"/>
    <n v="11.4"/>
  </r>
  <r>
    <x v="2"/>
    <d v="2021-12-07T00:00:00"/>
    <s v="Mile 8"/>
    <x v="22"/>
    <x v="21"/>
    <x v="22"/>
    <x v="3"/>
    <x v="4"/>
    <m/>
    <s v="Shark Spotted Gully"/>
    <n v="126"/>
    <n v="9.6"/>
    <n v="9.6"/>
  </r>
  <r>
    <x v="2"/>
    <d v="2021-12-07T00:00:00"/>
    <s v="Mile 8"/>
    <x v="23"/>
    <x v="22"/>
    <x v="23"/>
    <x v="5"/>
    <x v="5"/>
    <m/>
    <s v="Shark Spotted Gully"/>
    <n v="140"/>
    <n v="13.7"/>
    <n v="13.7"/>
  </r>
  <r>
    <x v="2"/>
    <d v="2021-12-07T00:00:00"/>
    <s v="Mile 8"/>
    <x v="5"/>
    <x v="5"/>
    <x v="5"/>
    <x v="4"/>
    <x v="4"/>
    <m/>
    <s v="Shark Spotted Gully"/>
    <n v="126"/>
    <n v="9.6"/>
    <n v="9.6"/>
  </r>
  <r>
    <x v="2"/>
    <d v="2021-12-07T00:00:00"/>
    <s v="Mile 8"/>
    <x v="52"/>
    <x v="49"/>
    <x v="47"/>
    <x v="2"/>
    <x v="9"/>
    <m/>
    <s v="Shark Spotted Gully"/>
    <n v="129"/>
    <n v="10.4"/>
    <n v="10.4"/>
  </r>
  <r>
    <x v="2"/>
    <d v="2021-12-07T00:00:00"/>
    <s v="Mile 8"/>
    <x v="50"/>
    <x v="47"/>
    <x v="46"/>
    <x v="2"/>
    <x v="9"/>
    <m/>
    <s v="Shark Spotted Gully"/>
    <n v="129"/>
    <n v="10.4"/>
    <n v="10.4"/>
  </r>
  <r>
    <x v="2"/>
    <d v="2021-12-07T00:00:00"/>
    <s v="Mile 8"/>
    <x v="51"/>
    <x v="48"/>
    <x v="8"/>
    <x v="2"/>
    <x v="2"/>
    <m/>
    <s v="Shark Spotted Gully"/>
    <n v="129"/>
    <n v="10.4"/>
    <n v="10.4"/>
  </r>
  <r>
    <x v="2"/>
    <d v="2021-12-07T00:00:00"/>
    <s v="Mile 8"/>
    <x v="12"/>
    <x v="11"/>
    <x v="12"/>
    <x v="3"/>
    <x v="3"/>
    <m/>
    <s v="Shark Spotted Gully"/>
    <n v="132"/>
    <n v="11.2"/>
    <n v="11.2"/>
  </r>
  <r>
    <x v="2"/>
    <d v="2021-12-07T00:00:00"/>
    <s v="Mile 8"/>
    <x v="50"/>
    <x v="47"/>
    <x v="46"/>
    <x v="2"/>
    <x v="9"/>
    <m/>
    <s v="Shark Spotted Gully"/>
    <n v="128"/>
    <n v="10.1"/>
    <n v="10.1"/>
  </r>
  <r>
    <x v="2"/>
    <d v="2021-12-07T00:00:00"/>
    <s v="Mile 8"/>
    <x v="36"/>
    <x v="34"/>
    <x v="33"/>
    <x v="0"/>
    <x v="0"/>
    <m/>
    <s v="Shark Spotted Gully"/>
    <n v="140"/>
    <n v="13.7"/>
    <n v="13.7"/>
  </r>
  <r>
    <x v="2"/>
    <d v="2021-12-07T00:00:00"/>
    <s v="Mile 8"/>
    <x v="22"/>
    <x v="21"/>
    <x v="22"/>
    <x v="3"/>
    <x v="4"/>
    <m/>
    <s v="Shark Cow / Sevengill"/>
    <n v="125"/>
    <n v="24.9"/>
    <n v="24.9"/>
  </r>
  <r>
    <x v="2"/>
    <d v="2021-12-07T00:00:00"/>
    <s v="Mile 8"/>
    <x v="46"/>
    <x v="44"/>
    <x v="43"/>
    <x v="2"/>
    <x v="9"/>
    <m/>
    <s v="Shark Spotted Gully"/>
    <n v="128"/>
    <n v="10.1"/>
    <n v="10.1"/>
  </r>
  <r>
    <x v="2"/>
    <d v="2021-12-07T00:00:00"/>
    <s v="Mile 8"/>
    <x v="33"/>
    <x v="32"/>
    <x v="30"/>
    <x v="3"/>
    <x v="3"/>
    <m/>
    <s v="Ray Bull / Eagle"/>
    <n v="84"/>
    <n v="10.9"/>
    <n v="10.9"/>
  </r>
  <r>
    <x v="2"/>
    <d v="2021-12-07T00:00:00"/>
    <s v="Mile 8"/>
    <x v="32"/>
    <x v="31"/>
    <x v="2"/>
    <x v="4"/>
    <x v="4"/>
    <m/>
    <s v="Shark Spotted Gully"/>
    <n v="124"/>
    <n v="9.1"/>
    <n v="9.1"/>
  </r>
  <r>
    <x v="2"/>
    <d v="2021-12-07T00:00:00"/>
    <s v="Mile 8"/>
    <x v="57"/>
    <x v="53"/>
    <x v="52"/>
    <x v="6"/>
    <x v="8"/>
    <m/>
    <s v="Shark Spotted Gully"/>
    <n v="132"/>
    <n v="11.2"/>
    <n v="11.2"/>
  </r>
  <r>
    <x v="2"/>
    <d v="2021-12-07T00:00:00"/>
    <s v="Mile 8"/>
    <x v="52"/>
    <x v="49"/>
    <x v="47"/>
    <x v="2"/>
    <x v="9"/>
    <m/>
    <s v="Shark Spotted Gully"/>
    <n v="127"/>
    <n v="9.8000000000000007"/>
    <n v="9.8000000000000007"/>
  </r>
  <r>
    <x v="2"/>
    <d v="2021-12-07T00:00:00"/>
    <s v="Mile 8"/>
    <x v="3"/>
    <x v="3"/>
    <x v="3"/>
    <x v="2"/>
    <x v="2"/>
    <m/>
    <s v="Shark Spotted Gully"/>
    <n v="126"/>
    <n v="9.6"/>
    <n v="9.6"/>
  </r>
  <r>
    <x v="2"/>
    <d v="2021-12-07T00:00:00"/>
    <s v="Mile 8"/>
    <x v="59"/>
    <x v="55"/>
    <x v="54"/>
    <x v="2"/>
    <x v="9"/>
    <m/>
    <s v="Shark Spotted Gully"/>
    <n v="126"/>
    <n v="9.6"/>
    <n v="9.6"/>
  </r>
  <r>
    <x v="2"/>
    <d v="2021-12-07T00:00:00"/>
    <s v="Mile 8"/>
    <x v="4"/>
    <x v="4"/>
    <x v="4"/>
    <x v="3"/>
    <x v="3"/>
    <m/>
    <s v="Shark Spotted Gully"/>
    <n v="130"/>
    <n v="10.7"/>
    <n v="10.7"/>
  </r>
  <r>
    <x v="2"/>
    <d v="2021-12-07T00:00:00"/>
    <s v="Mile 8"/>
    <x v="11"/>
    <x v="6"/>
    <x v="11"/>
    <x v="3"/>
    <x v="1"/>
    <m/>
    <s v="Shark Spotted Gully"/>
    <n v="130"/>
    <n v="10.7"/>
    <n v="10.7"/>
  </r>
  <r>
    <x v="2"/>
    <d v="2021-12-07T00:00:00"/>
    <s v="Mile 8"/>
    <x v="18"/>
    <x v="17"/>
    <x v="18"/>
    <x v="3"/>
    <x v="3"/>
    <m/>
    <s v="Shark Hound Smooth"/>
    <n v="135"/>
    <n v="10.6"/>
    <n v="10.6"/>
  </r>
  <r>
    <x v="2"/>
    <d v="2021-12-07T00:00:00"/>
    <s v="Mile 8"/>
    <x v="23"/>
    <x v="22"/>
    <x v="23"/>
    <x v="5"/>
    <x v="5"/>
    <m/>
    <s v="Shark Spotted Gully"/>
    <n v="139"/>
    <n v="13.4"/>
    <n v="13.4"/>
  </r>
  <r>
    <x v="2"/>
    <d v="2021-12-07T00:00:00"/>
    <s v="Mile 8"/>
    <x v="4"/>
    <x v="4"/>
    <x v="4"/>
    <x v="3"/>
    <x v="3"/>
    <m/>
    <s v="Ray Bull / Eagle"/>
    <n v="82"/>
    <n v="10.1"/>
    <n v="10.1"/>
  </r>
  <r>
    <x v="2"/>
    <d v="2021-12-07T00:00:00"/>
    <s v="Mile 8"/>
    <x v="18"/>
    <x v="17"/>
    <x v="18"/>
    <x v="3"/>
    <x v="3"/>
    <m/>
    <s v="Shark Hound Smooth"/>
    <n v="133"/>
    <n v="10"/>
    <n v="10"/>
  </r>
  <r>
    <x v="2"/>
    <d v="2021-12-07T00:00:00"/>
    <s v="Mile 8"/>
    <x v="35"/>
    <x v="33"/>
    <x v="32"/>
    <x v="6"/>
    <x v="8"/>
    <m/>
    <s v="Shark Spotted Gully"/>
    <n v="129"/>
    <n v="10.4"/>
    <n v="10.4"/>
  </r>
  <r>
    <x v="2"/>
    <d v="2021-12-07T00:00:00"/>
    <s v="Mile 8"/>
    <x v="6"/>
    <x v="6"/>
    <x v="6"/>
    <x v="1"/>
    <x v="1"/>
    <m/>
    <s v="Shark Hound Smooth"/>
    <n v="132"/>
    <n v="9.8000000000000007"/>
    <n v="9.8000000000000007"/>
  </r>
  <r>
    <x v="2"/>
    <d v="2021-12-07T00:00:00"/>
    <s v="Mile 8"/>
    <x v="22"/>
    <x v="21"/>
    <x v="22"/>
    <x v="3"/>
    <x v="4"/>
    <m/>
    <s v="Shark Hound Smooth"/>
    <n v="123"/>
    <n v="7.6"/>
    <n v="7.6"/>
  </r>
  <r>
    <x v="2"/>
    <d v="2021-12-07T00:00:00"/>
    <s v="Mile 8"/>
    <x v="63"/>
    <x v="59"/>
    <x v="57"/>
    <x v="6"/>
    <x v="8"/>
    <m/>
    <s v="Shark Spotted Gully"/>
    <n v="128"/>
    <n v="10.1"/>
    <n v="10.1"/>
  </r>
  <r>
    <x v="2"/>
    <d v="2021-12-07T00:00:00"/>
    <s v="Mile 8"/>
    <x v="42"/>
    <x v="40"/>
    <x v="39"/>
    <x v="2"/>
    <x v="2"/>
    <m/>
    <s v="Shark Hound Smooth"/>
    <n v="131"/>
    <n v="9.5"/>
    <n v="9.5"/>
  </r>
  <r>
    <x v="2"/>
    <d v="2021-12-07T00:00:00"/>
    <s v="Mile 8"/>
    <x v="38"/>
    <x v="36"/>
    <x v="35"/>
    <x v="4"/>
    <x v="6"/>
    <m/>
    <s v="Shark Spotted Gully"/>
    <n v="123"/>
    <n v="8.8000000000000007"/>
    <n v="8.8000000000000007"/>
  </r>
  <r>
    <x v="2"/>
    <d v="2021-12-07T00:00:00"/>
    <s v="Mile 8"/>
    <x v="14"/>
    <x v="13"/>
    <x v="14"/>
    <x v="3"/>
    <x v="3"/>
    <m/>
    <s v="Shark Hound Smooth"/>
    <n v="132"/>
    <n v="9.8000000000000007"/>
    <n v="9.8000000000000007"/>
  </r>
  <r>
    <x v="2"/>
    <d v="2021-12-07T00:00:00"/>
    <s v="Mile 8"/>
    <x v="22"/>
    <x v="21"/>
    <x v="22"/>
    <x v="3"/>
    <x v="4"/>
    <m/>
    <s v="Shark Spotted Gully"/>
    <n v="123"/>
    <n v="8.8000000000000007"/>
    <n v="8.8000000000000007"/>
  </r>
  <r>
    <x v="2"/>
    <d v="2021-12-07T00:00:00"/>
    <s v="Mile 8"/>
    <x v="51"/>
    <x v="48"/>
    <x v="8"/>
    <x v="2"/>
    <x v="2"/>
    <m/>
    <s v="Ray Bull / Eagle"/>
    <n v="80"/>
    <n v="9.4"/>
    <n v="9.4"/>
  </r>
  <r>
    <x v="2"/>
    <d v="2021-12-07T00:00:00"/>
    <s v="Mile 8"/>
    <x v="59"/>
    <x v="55"/>
    <x v="54"/>
    <x v="2"/>
    <x v="9"/>
    <m/>
    <s v="Ray Bull / Eagle"/>
    <n v="80"/>
    <n v="9.4"/>
    <n v="9.4"/>
  </r>
  <r>
    <x v="2"/>
    <d v="2021-12-07T00:00:00"/>
    <s v="Mile 8"/>
    <x v="53"/>
    <x v="33"/>
    <x v="48"/>
    <x v="6"/>
    <x v="7"/>
    <m/>
    <s v="Shark Hound Smooth"/>
    <n v="132"/>
    <n v="9.8000000000000007"/>
    <n v="9.8000000000000007"/>
  </r>
  <r>
    <x v="2"/>
    <d v="2021-12-07T00:00:00"/>
    <s v="Mile 8"/>
    <x v="11"/>
    <x v="6"/>
    <x v="11"/>
    <x v="3"/>
    <x v="1"/>
    <m/>
    <s v="Shark Spotted Gully"/>
    <n v="127"/>
    <n v="9.8000000000000007"/>
    <n v="9.8000000000000007"/>
  </r>
  <r>
    <x v="2"/>
    <d v="2021-12-07T00:00:00"/>
    <s v="Mile 8"/>
    <x v="45"/>
    <x v="43"/>
    <x v="42"/>
    <x v="6"/>
    <x v="7"/>
    <m/>
    <s v="Shark Spotted Gully"/>
    <n v="127"/>
    <n v="9.8000000000000007"/>
    <n v="9.8000000000000007"/>
  </r>
  <r>
    <x v="2"/>
    <d v="2021-12-07T00:00:00"/>
    <s v="Mile 8"/>
    <x v="62"/>
    <x v="58"/>
    <x v="56"/>
    <x v="6"/>
    <x v="8"/>
    <m/>
    <s v="Shark Spotted Gully"/>
    <n v="127"/>
    <n v="9.8000000000000007"/>
    <n v="9.8000000000000007"/>
  </r>
  <r>
    <x v="2"/>
    <d v="2021-12-07T00:00:00"/>
    <s v="Mile 8"/>
    <x v="52"/>
    <x v="49"/>
    <x v="47"/>
    <x v="2"/>
    <x v="9"/>
    <m/>
    <s v="Shark Spotted Gully"/>
    <n v="125"/>
    <n v="9.3000000000000007"/>
    <n v="9.3000000000000007"/>
  </r>
  <r>
    <x v="2"/>
    <d v="2021-12-07T00:00:00"/>
    <s v="Mile 8"/>
    <x v="58"/>
    <x v="54"/>
    <x v="53"/>
    <x v="2"/>
    <x v="9"/>
    <m/>
    <s v="Shark Spotted Gully"/>
    <n v="125"/>
    <n v="9.3000000000000007"/>
    <n v="9.3000000000000007"/>
  </r>
  <r>
    <x v="2"/>
    <d v="2021-12-07T00:00:00"/>
    <s v="Mile 8"/>
    <x v="1"/>
    <x v="1"/>
    <x v="1"/>
    <x v="1"/>
    <x v="1"/>
    <m/>
    <s v="Shark Spotted Gully"/>
    <n v="126"/>
    <n v="9.6"/>
    <n v="9.6"/>
  </r>
  <r>
    <x v="2"/>
    <d v="2021-12-07T00:00:00"/>
    <s v="Mile 8"/>
    <x v="37"/>
    <x v="35"/>
    <x v="34"/>
    <x v="4"/>
    <x v="6"/>
    <m/>
    <s v="Shark Spotted Gully"/>
    <n v="122"/>
    <n v="8.6"/>
    <n v="8.6"/>
  </r>
  <r>
    <x v="2"/>
    <d v="2021-12-07T00:00:00"/>
    <s v="Mile 8"/>
    <x v="40"/>
    <x v="38"/>
    <x v="37"/>
    <x v="6"/>
    <x v="7"/>
    <m/>
    <s v="Shark Spotted Gully"/>
    <n v="124"/>
    <n v="9.1"/>
    <n v="9.1"/>
  </r>
  <r>
    <x v="2"/>
    <d v="2021-12-07T00:00:00"/>
    <s v="Mile 8"/>
    <x v="36"/>
    <x v="34"/>
    <x v="33"/>
    <x v="0"/>
    <x v="0"/>
    <m/>
    <s v="Shark Spotted Gully"/>
    <n v="139"/>
    <n v="13.4"/>
    <n v="13.4"/>
  </r>
  <r>
    <x v="2"/>
    <d v="2021-12-07T00:00:00"/>
    <s v="Mile 8"/>
    <x v="1"/>
    <x v="1"/>
    <x v="1"/>
    <x v="1"/>
    <x v="1"/>
    <m/>
    <s v="Shark Spotted Gully"/>
    <n v="126"/>
    <n v="9.6"/>
    <n v="9.6"/>
  </r>
  <r>
    <x v="2"/>
    <d v="2021-12-07T00:00:00"/>
    <s v="Mile 8"/>
    <x v="8"/>
    <x v="8"/>
    <x v="8"/>
    <x v="1"/>
    <x v="1"/>
    <m/>
    <s v="Shark Hound Smooth"/>
    <n v="131"/>
    <n v="9.5"/>
    <n v="9.5"/>
  </r>
  <r>
    <x v="2"/>
    <d v="2021-12-07T00:00:00"/>
    <s v="Mile 8"/>
    <x v="19"/>
    <x v="18"/>
    <x v="19"/>
    <x v="6"/>
    <x v="7"/>
    <m/>
    <s v="Shark Spotted Gully"/>
    <n v="124"/>
    <n v="9.1"/>
    <n v="9.1"/>
  </r>
  <r>
    <x v="2"/>
    <d v="2021-12-07T00:00:00"/>
    <s v="Mile 8"/>
    <x v="44"/>
    <x v="42"/>
    <x v="41"/>
    <x v="6"/>
    <x v="7"/>
    <m/>
    <s v="Ray Bull / Eagle"/>
    <n v="79"/>
    <n v="9"/>
    <n v="9"/>
  </r>
  <r>
    <x v="2"/>
    <d v="2021-12-07T00:00:00"/>
    <s v="Mile 8"/>
    <x v="46"/>
    <x v="44"/>
    <x v="43"/>
    <x v="2"/>
    <x v="9"/>
    <m/>
    <s v="Shark Spotted Gully"/>
    <n v="124"/>
    <n v="9.1"/>
    <n v="9.1"/>
  </r>
  <r>
    <x v="2"/>
    <d v="2021-12-07T00:00:00"/>
    <s v="Mile 8"/>
    <x v="46"/>
    <x v="44"/>
    <x v="43"/>
    <x v="2"/>
    <x v="9"/>
    <m/>
    <s v="Shark Spotted Gully"/>
    <n v="124"/>
    <n v="9.1"/>
    <n v="9.1"/>
  </r>
  <r>
    <x v="2"/>
    <d v="2021-12-07T00:00:00"/>
    <s v="Mile 8"/>
    <x v="47"/>
    <x v="3"/>
    <x v="15"/>
    <x v="2"/>
    <x v="9"/>
    <m/>
    <s v="Shark Spotted Gully"/>
    <n v="124"/>
    <n v="9.1"/>
    <n v="9.1"/>
  </r>
  <r>
    <x v="2"/>
    <d v="2021-12-07T00:00:00"/>
    <s v="Mile 8"/>
    <x v="24"/>
    <x v="23"/>
    <x v="24"/>
    <x v="1"/>
    <x v="1"/>
    <m/>
    <s v="Ray Bull / Eagle"/>
    <n v="80"/>
    <n v="9.4"/>
    <n v="9.4"/>
  </r>
  <r>
    <x v="2"/>
    <d v="2021-12-07T00:00:00"/>
    <s v="Mile 8"/>
    <x v="28"/>
    <x v="27"/>
    <x v="9"/>
    <x v="0"/>
    <x v="0"/>
    <m/>
    <s v="Ray Bull / Eagle"/>
    <n v="89"/>
    <n v="13"/>
    <n v="13"/>
  </r>
  <r>
    <x v="2"/>
    <d v="2021-12-07T00:00:00"/>
    <s v="Mile 8"/>
    <x v="24"/>
    <x v="23"/>
    <x v="24"/>
    <x v="1"/>
    <x v="1"/>
    <m/>
    <s v="Shark Spotted Gully"/>
    <n v="125"/>
    <n v="9.3000000000000007"/>
    <n v="9.3000000000000007"/>
  </r>
  <r>
    <x v="2"/>
    <d v="2021-12-07T00:00:00"/>
    <s v="Mile 8"/>
    <x v="30"/>
    <x v="29"/>
    <x v="29"/>
    <x v="3"/>
    <x v="3"/>
    <m/>
    <s v="Shark Spotted Gully"/>
    <n v="124"/>
    <n v="9.1"/>
    <n v="9.1"/>
  </r>
  <r>
    <x v="2"/>
    <d v="2021-12-07T00:00:00"/>
    <s v="Mile 8"/>
    <x v="30"/>
    <x v="29"/>
    <x v="29"/>
    <x v="3"/>
    <x v="3"/>
    <m/>
    <s v="Shark Spotted Gully"/>
    <n v="124"/>
    <n v="9.1"/>
    <n v="9.1"/>
  </r>
  <r>
    <x v="2"/>
    <d v="2021-12-07T00:00:00"/>
    <s v="Mile 8"/>
    <x v="21"/>
    <x v="20"/>
    <x v="21"/>
    <x v="4"/>
    <x v="6"/>
    <m/>
    <s v="Shark Spotted Gully"/>
    <n v="121"/>
    <n v="8.3000000000000007"/>
    <n v="8.3000000000000007"/>
  </r>
  <r>
    <x v="2"/>
    <d v="2021-12-07T00:00:00"/>
    <s v="Mile 8"/>
    <x v="20"/>
    <x v="19"/>
    <x v="20"/>
    <x v="4"/>
    <x v="6"/>
    <m/>
    <s v="Shark Cow / Sevengill"/>
    <n v="121"/>
    <n v="22.4"/>
    <n v="22.4"/>
  </r>
  <r>
    <x v="2"/>
    <d v="2021-12-07T00:00:00"/>
    <s v="Mile 8"/>
    <x v="27"/>
    <x v="26"/>
    <x v="27"/>
    <x v="3"/>
    <x v="3"/>
    <m/>
    <s v="Shark Spotted Gully"/>
    <n v="124"/>
    <n v="9.1"/>
    <n v="9.1"/>
  </r>
  <r>
    <x v="2"/>
    <d v="2021-12-07T00:00:00"/>
    <s v="Mile 8"/>
    <x v="60"/>
    <x v="56"/>
    <x v="31"/>
    <x v="6"/>
    <x v="8"/>
    <m/>
    <s v="Ray Bull / Eagle"/>
    <n v="79"/>
    <n v="9"/>
    <n v="9"/>
  </r>
  <r>
    <x v="2"/>
    <d v="2021-12-07T00:00:00"/>
    <s v="Mile 8"/>
    <x v="58"/>
    <x v="54"/>
    <x v="53"/>
    <x v="2"/>
    <x v="9"/>
    <m/>
    <s v="Shark Spotted Gully"/>
    <n v="123"/>
    <n v="8.8000000000000007"/>
    <n v="8.8000000000000007"/>
  </r>
  <r>
    <x v="2"/>
    <d v="2021-12-07T00:00:00"/>
    <s v="Mile 8"/>
    <x v="12"/>
    <x v="11"/>
    <x v="12"/>
    <x v="3"/>
    <x v="3"/>
    <m/>
    <s v="Shark Spotted Gully"/>
    <n v="124"/>
    <n v="9.1"/>
    <n v="9.1"/>
  </r>
  <r>
    <x v="2"/>
    <d v="2021-12-07T00:00:00"/>
    <s v="Mile 8"/>
    <x v="35"/>
    <x v="33"/>
    <x v="32"/>
    <x v="6"/>
    <x v="8"/>
    <m/>
    <s v="Shark Spotted Gully"/>
    <n v="123"/>
    <n v="8.8000000000000007"/>
    <n v="8.8000000000000007"/>
  </r>
  <r>
    <x v="2"/>
    <d v="2021-12-07T00:00:00"/>
    <s v="Mile 8"/>
    <x v="16"/>
    <x v="15"/>
    <x v="16"/>
    <x v="5"/>
    <x v="5"/>
    <m/>
    <s v="Shark Spotted Gully"/>
    <n v="137"/>
    <n v="12.8"/>
    <n v="12.8"/>
  </r>
  <r>
    <x v="2"/>
    <d v="2021-12-07T00:00:00"/>
    <s v="Mile 8"/>
    <x v="26"/>
    <x v="25"/>
    <x v="26"/>
    <x v="2"/>
    <x v="2"/>
    <m/>
    <s v="Shark Spotted Gully"/>
    <n v="123"/>
    <n v="8.8000000000000007"/>
    <n v="8.8000000000000007"/>
  </r>
  <r>
    <x v="2"/>
    <d v="2021-12-07T00:00:00"/>
    <s v="Mile 8"/>
    <x v="16"/>
    <x v="15"/>
    <x v="16"/>
    <x v="5"/>
    <x v="5"/>
    <m/>
    <s v="Shark Spotted Gully"/>
    <n v="136"/>
    <n v="12.4"/>
    <n v="12.4"/>
  </r>
  <r>
    <x v="2"/>
    <d v="2021-12-07T00:00:00"/>
    <s v="Mile 8"/>
    <x v="0"/>
    <x v="0"/>
    <x v="0"/>
    <x v="0"/>
    <x v="0"/>
    <m/>
    <s v="Shark Spotted Gully"/>
    <n v="133"/>
    <n v="11.5"/>
    <n v="11.5"/>
  </r>
  <r>
    <x v="2"/>
    <d v="2021-12-07T00:00:00"/>
    <s v="Mile 8"/>
    <x v="15"/>
    <x v="14"/>
    <x v="15"/>
    <x v="0"/>
    <x v="0"/>
    <m/>
    <s v="Shark Spotted Gully"/>
    <n v="132"/>
    <n v="11.2"/>
    <n v="11.2"/>
  </r>
  <r>
    <x v="2"/>
    <d v="2021-12-07T00:00:00"/>
    <s v="Mile 8"/>
    <x v="13"/>
    <x v="12"/>
    <x v="13"/>
    <x v="3"/>
    <x v="1"/>
    <m/>
    <s v="Shark Spotted Gully"/>
    <n v="123"/>
    <n v="8.8000000000000007"/>
    <n v="8.8000000000000007"/>
  </r>
  <r>
    <x v="2"/>
    <d v="2021-12-07T00:00:00"/>
    <s v="Mile 8"/>
    <x v="11"/>
    <x v="6"/>
    <x v="11"/>
    <x v="3"/>
    <x v="1"/>
    <m/>
    <s v="Shark Spotted Gully"/>
    <n v="122"/>
    <n v="8.6"/>
    <n v="8.6"/>
  </r>
  <r>
    <x v="2"/>
    <d v="2021-12-07T00:00:00"/>
    <s v="Mile 8"/>
    <x v="50"/>
    <x v="47"/>
    <x v="46"/>
    <x v="2"/>
    <x v="9"/>
    <m/>
    <s v="Shark Spotted Gully"/>
    <n v="123"/>
    <n v="8.8000000000000007"/>
    <n v="8.8000000000000007"/>
  </r>
  <r>
    <x v="2"/>
    <d v="2021-12-07T00:00:00"/>
    <s v="Mile 8"/>
    <x v="20"/>
    <x v="19"/>
    <x v="20"/>
    <x v="4"/>
    <x v="6"/>
    <m/>
    <s v="Skate Spearnose"/>
    <n v="119"/>
    <n v="15.4"/>
    <n v="15.4"/>
  </r>
  <r>
    <x v="2"/>
    <d v="2021-12-07T00:00:00"/>
    <s v="Mile 8"/>
    <x v="23"/>
    <x v="22"/>
    <x v="23"/>
    <x v="5"/>
    <x v="5"/>
    <m/>
    <s v="Shark Spotted Gully"/>
    <n v="129"/>
    <n v="10.4"/>
    <n v="10.4"/>
  </r>
  <r>
    <x v="2"/>
    <d v="2021-12-07T00:00:00"/>
    <s v="Mile 8"/>
    <x v="61"/>
    <x v="57"/>
    <x v="55"/>
    <x v="5"/>
    <x v="5"/>
    <m/>
    <s v="Shark Hound Smooth"/>
    <n v="133"/>
    <n v="10"/>
    <n v="10"/>
  </r>
  <r>
    <x v="2"/>
    <d v="2021-12-07T00:00:00"/>
    <s v="Mile 8"/>
    <x v="0"/>
    <x v="0"/>
    <x v="0"/>
    <x v="0"/>
    <x v="0"/>
    <m/>
    <s v="Shark Spotted Gully"/>
    <n v="126"/>
    <n v="9.6"/>
    <n v="9.6"/>
  </r>
  <r>
    <x v="2"/>
    <d v="2021-12-07T00:00:00"/>
    <s v="Mile 8"/>
    <x v="5"/>
    <x v="5"/>
    <x v="5"/>
    <x v="4"/>
    <x v="4"/>
    <m/>
    <s v="Shark Cow / Sevengill"/>
    <n v="119"/>
    <n v="21.2"/>
    <n v="21.2"/>
  </r>
  <r>
    <x v="2"/>
    <d v="2021-12-07T00:00:00"/>
    <s v="Mile 8"/>
    <x v="42"/>
    <x v="40"/>
    <x v="39"/>
    <x v="2"/>
    <x v="2"/>
    <m/>
    <s v="Ray Bull / Eagle"/>
    <n v="78"/>
    <n v="8.6999999999999993"/>
    <n v="8.6999999999999993"/>
  </r>
  <r>
    <x v="2"/>
    <d v="2021-12-07T00:00:00"/>
    <s v="Mile 8"/>
    <x v="45"/>
    <x v="43"/>
    <x v="42"/>
    <x v="6"/>
    <x v="7"/>
    <m/>
    <s v="Shark Spotted Gully"/>
    <n v="123"/>
    <n v="8.8000000000000007"/>
    <n v="8.8000000000000007"/>
  </r>
  <r>
    <x v="2"/>
    <d v="2021-12-07T00:00:00"/>
    <s v="Mile 8"/>
    <x v="12"/>
    <x v="11"/>
    <x v="12"/>
    <x v="3"/>
    <x v="3"/>
    <m/>
    <s v="Shark Spotted Gully"/>
    <n v="122"/>
    <n v="8.6"/>
    <n v="8.6"/>
  </r>
  <r>
    <x v="2"/>
    <d v="2021-12-07T00:00:00"/>
    <s v="Mile 8"/>
    <x v="24"/>
    <x v="23"/>
    <x v="24"/>
    <x v="1"/>
    <x v="1"/>
    <m/>
    <s v="Shark Hound Smooth"/>
    <n v="127"/>
    <n v="8.5"/>
    <n v="8.5"/>
  </r>
  <r>
    <x v="2"/>
    <d v="2021-12-07T00:00:00"/>
    <s v="Mile 8"/>
    <x v="14"/>
    <x v="13"/>
    <x v="14"/>
    <x v="3"/>
    <x v="3"/>
    <m/>
    <s v="Shark Spotted Gully"/>
    <n v="121"/>
    <n v="8.3000000000000007"/>
    <n v="8.3000000000000007"/>
  </r>
  <r>
    <x v="2"/>
    <d v="2021-12-07T00:00:00"/>
    <s v="Mile 8"/>
    <x v="33"/>
    <x v="32"/>
    <x v="30"/>
    <x v="3"/>
    <x v="3"/>
    <m/>
    <s v="Shark Spotted Gully"/>
    <n v="121"/>
    <n v="8.3000000000000007"/>
    <n v="8.3000000000000007"/>
  </r>
  <r>
    <x v="2"/>
    <d v="2021-12-07T00:00:00"/>
    <s v="Mile 8"/>
    <x v="22"/>
    <x v="21"/>
    <x v="22"/>
    <x v="3"/>
    <x v="4"/>
    <m/>
    <s v="Shark Spotted Gully"/>
    <n v="118"/>
    <n v="7.6"/>
    <n v="7.6"/>
  </r>
  <r>
    <x v="2"/>
    <d v="2021-12-07T00:00:00"/>
    <s v="Mile 8"/>
    <x v="44"/>
    <x v="42"/>
    <x v="41"/>
    <x v="6"/>
    <x v="7"/>
    <m/>
    <s v="Ray Bull / Eagle"/>
    <n v="78"/>
    <n v="8.6999999999999993"/>
    <n v="8.6999999999999993"/>
  </r>
  <r>
    <x v="2"/>
    <d v="2021-12-07T00:00:00"/>
    <s v="Mile 8"/>
    <x v="54"/>
    <x v="50"/>
    <x v="49"/>
    <x v="2"/>
    <x v="2"/>
    <m/>
    <s v="Shark Spotted Gully"/>
    <n v="122"/>
    <n v="8.6"/>
    <n v="8.6"/>
  </r>
  <r>
    <x v="2"/>
    <d v="2021-12-07T00:00:00"/>
    <s v="Mile 8"/>
    <x v="43"/>
    <x v="41"/>
    <x v="40"/>
    <x v="4"/>
    <x v="6"/>
    <s v="Kob"/>
    <m/>
    <n v="64"/>
    <n v="2.7"/>
    <n v="2.7"/>
  </r>
  <r>
    <x v="2"/>
    <d v="2021-12-07T00:00:00"/>
    <s v="Mile 8"/>
    <x v="5"/>
    <x v="5"/>
    <x v="5"/>
    <x v="4"/>
    <x v="4"/>
    <s v="Kob"/>
    <m/>
    <n v="59"/>
    <n v="2.1"/>
    <n v="2.1"/>
  </r>
  <r>
    <x v="2"/>
    <d v="2021-12-07T00:00:00"/>
    <s v="Mile 8"/>
    <x v="47"/>
    <x v="3"/>
    <x v="15"/>
    <x v="2"/>
    <x v="9"/>
    <m/>
    <s v="Shark Spotted Gully"/>
    <n v="122"/>
    <n v="8.6"/>
    <n v="8.6"/>
  </r>
  <r>
    <x v="2"/>
    <d v="2021-12-07T00:00:00"/>
    <s v="Mile 8"/>
    <x v="21"/>
    <x v="20"/>
    <x v="21"/>
    <x v="4"/>
    <x v="6"/>
    <m/>
    <s v="Shark Hound Smooth"/>
    <n v="118"/>
    <n v="6.6"/>
    <n v="6.6"/>
  </r>
  <r>
    <x v="2"/>
    <d v="2021-12-07T00:00:00"/>
    <s v="Mile 8"/>
    <x v="21"/>
    <x v="20"/>
    <x v="21"/>
    <x v="4"/>
    <x v="6"/>
    <m/>
    <s v="Shark Hound Smooth"/>
    <n v="118"/>
    <n v="6.6"/>
    <n v="6.6"/>
  </r>
  <r>
    <x v="2"/>
    <d v="2021-12-07T00:00:00"/>
    <s v="Mile 8"/>
    <x v="43"/>
    <x v="41"/>
    <x v="40"/>
    <x v="4"/>
    <x v="6"/>
    <m/>
    <s v="Shark Spotted Gully"/>
    <n v="118"/>
    <n v="7.6"/>
    <n v="7.6"/>
  </r>
  <r>
    <x v="2"/>
    <d v="2021-12-07T00:00:00"/>
    <s v="Mile 8"/>
    <x v="22"/>
    <x v="21"/>
    <x v="22"/>
    <x v="3"/>
    <x v="4"/>
    <m/>
    <s v="Shark Spotted Gully"/>
    <n v="118"/>
    <n v="7.6"/>
    <n v="7.6"/>
  </r>
  <r>
    <x v="2"/>
    <d v="2021-12-07T00:00:00"/>
    <s v="Mile 8"/>
    <x v="61"/>
    <x v="57"/>
    <x v="55"/>
    <x v="5"/>
    <x v="5"/>
    <m/>
    <s v="Shark Spotted Gully"/>
    <n v="124"/>
    <n v="9.1"/>
    <n v="9.1"/>
  </r>
  <r>
    <x v="2"/>
    <d v="2021-12-07T00:00:00"/>
    <s v="Mile 8"/>
    <x v="39"/>
    <x v="37"/>
    <x v="36"/>
    <x v="0"/>
    <x v="0"/>
    <m/>
    <s v="Shark Spotted Gully"/>
    <n v="122"/>
    <n v="8.6"/>
    <n v="8.6"/>
  </r>
  <r>
    <x v="2"/>
    <d v="2021-12-07T00:00:00"/>
    <s v="Mile 8"/>
    <x v="16"/>
    <x v="15"/>
    <x v="16"/>
    <x v="5"/>
    <x v="5"/>
    <m/>
    <s v="Shark Spotted Gully"/>
    <n v="121"/>
    <n v="8.3000000000000007"/>
    <n v="8.3000000000000007"/>
  </r>
  <r>
    <x v="2"/>
    <d v="2021-12-07T00:00:00"/>
    <s v="Mile 8"/>
    <x v="16"/>
    <x v="15"/>
    <x v="16"/>
    <x v="5"/>
    <x v="5"/>
    <m/>
    <s v="Shark Spotted Gully"/>
    <n v="120"/>
    <n v="8.1"/>
    <n v="8.1"/>
  </r>
  <r>
    <x v="2"/>
    <d v="2021-12-07T00:00:00"/>
    <s v="Mile 8"/>
    <x v="30"/>
    <x v="29"/>
    <x v="29"/>
    <x v="3"/>
    <x v="3"/>
    <m/>
    <s v="Shark Spotted Gully"/>
    <n v="120"/>
    <n v="8.1"/>
    <n v="8.1"/>
  </r>
  <r>
    <x v="2"/>
    <d v="2021-12-07T00:00:00"/>
    <s v="Mile 8"/>
    <x v="12"/>
    <x v="11"/>
    <x v="12"/>
    <x v="3"/>
    <x v="3"/>
    <m/>
    <s v="Shark Spotted Gully"/>
    <n v="120"/>
    <n v="8.1"/>
    <n v="8.1"/>
  </r>
  <r>
    <x v="2"/>
    <d v="2021-12-07T00:00:00"/>
    <s v="Mile 8"/>
    <x v="64"/>
    <x v="60"/>
    <x v="58"/>
    <x v="6"/>
    <x v="7"/>
    <m/>
    <s v="Shark Spotted Gully"/>
    <n v="122"/>
    <n v="8.6"/>
    <n v="8.6"/>
  </r>
  <r>
    <x v="2"/>
    <d v="2021-12-07T00:00:00"/>
    <s v="Mile 8"/>
    <x v="57"/>
    <x v="53"/>
    <x v="52"/>
    <x v="6"/>
    <x v="8"/>
    <m/>
    <s v="Shark Spotted Gully"/>
    <n v="122"/>
    <n v="8.6"/>
    <n v="8.6"/>
  </r>
  <r>
    <x v="2"/>
    <d v="2021-12-07T00:00:00"/>
    <s v="Mile 8"/>
    <x v="46"/>
    <x v="44"/>
    <x v="43"/>
    <x v="2"/>
    <x v="9"/>
    <m/>
    <s v="Shark Spotted Gully"/>
    <n v="121"/>
    <n v="8.3000000000000007"/>
    <n v="8.3000000000000007"/>
  </r>
  <r>
    <x v="2"/>
    <d v="2021-12-07T00:00:00"/>
    <s v="Mile 8"/>
    <x v="52"/>
    <x v="49"/>
    <x v="47"/>
    <x v="2"/>
    <x v="9"/>
    <m/>
    <s v="Shark Spotted Gully"/>
    <n v="121"/>
    <n v="8.3000000000000007"/>
    <n v="8.3000000000000007"/>
  </r>
  <r>
    <x v="2"/>
    <d v="2021-12-07T00:00:00"/>
    <s v="Mile 8"/>
    <x v="47"/>
    <x v="3"/>
    <x v="15"/>
    <x v="2"/>
    <x v="9"/>
    <m/>
    <s v="Shark Spotted Gully"/>
    <n v="121"/>
    <n v="8.3000000000000007"/>
    <n v="8.3000000000000007"/>
  </r>
  <r>
    <x v="2"/>
    <d v="2021-12-07T00:00:00"/>
    <s v="Mile 8"/>
    <x v="51"/>
    <x v="48"/>
    <x v="8"/>
    <x v="2"/>
    <x v="2"/>
    <m/>
    <s v="Shark Hound Smooth"/>
    <n v="125"/>
    <n v="8.1"/>
    <n v="8.1"/>
  </r>
  <r>
    <x v="2"/>
    <d v="2021-12-07T00:00:00"/>
    <s v="Mile 8"/>
    <x v="6"/>
    <x v="6"/>
    <x v="6"/>
    <x v="1"/>
    <x v="1"/>
    <m/>
    <s v="Shark Hound Smooth"/>
    <n v="124"/>
    <n v="7.9"/>
    <n v="7.9"/>
  </r>
  <r>
    <x v="2"/>
    <d v="2021-12-07T00:00:00"/>
    <s v="Mile 8"/>
    <x v="12"/>
    <x v="11"/>
    <x v="12"/>
    <x v="3"/>
    <x v="3"/>
    <m/>
    <s v="Shark Hound Smooth"/>
    <n v="123"/>
    <n v="7.6"/>
    <n v="7.6"/>
  </r>
  <r>
    <x v="2"/>
    <d v="2021-12-07T00:00:00"/>
    <s v="Mile 8"/>
    <x v="30"/>
    <x v="29"/>
    <x v="29"/>
    <x v="3"/>
    <x v="3"/>
    <m/>
    <s v="Shark Spotted Gully"/>
    <n v="118"/>
    <n v="7.6"/>
    <n v="7.6"/>
  </r>
  <r>
    <x v="2"/>
    <d v="2021-12-07T00:00:00"/>
    <s v="Mile 8"/>
    <x v="22"/>
    <x v="21"/>
    <x v="22"/>
    <x v="3"/>
    <x v="4"/>
    <m/>
    <s v="Shark Spotted Gully"/>
    <n v="117"/>
    <n v="7.4"/>
    <n v="7.4"/>
  </r>
  <r>
    <x v="2"/>
    <d v="2021-12-07T00:00:00"/>
    <s v="Mile 8"/>
    <x v="36"/>
    <x v="34"/>
    <x v="33"/>
    <x v="0"/>
    <x v="0"/>
    <m/>
    <s v="Shark Spotted Gully"/>
    <n v="120"/>
    <n v="8.1"/>
    <n v="8.1"/>
  </r>
  <r>
    <x v="2"/>
    <d v="2021-12-07T00:00:00"/>
    <s v="Mile 8"/>
    <x v="47"/>
    <x v="3"/>
    <x v="15"/>
    <x v="2"/>
    <x v="9"/>
    <m/>
    <s v="Shark Spotted Gully"/>
    <n v="120"/>
    <n v="8.1"/>
    <n v="8.1"/>
  </r>
  <r>
    <x v="2"/>
    <d v="2021-12-07T00:00:00"/>
    <s v="Mile 8"/>
    <x v="50"/>
    <x v="47"/>
    <x v="46"/>
    <x v="2"/>
    <x v="9"/>
    <m/>
    <s v="Shark Spotted Gully"/>
    <n v="120"/>
    <n v="8.1"/>
    <n v="8.1"/>
  </r>
  <r>
    <x v="2"/>
    <d v="2021-12-07T00:00:00"/>
    <s v="Mile 8"/>
    <x v="23"/>
    <x v="22"/>
    <x v="23"/>
    <x v="5"/>
    <x v="5"/>
    <m/>
    <s v="Shark Spotted Gully"/>
    <n v="120"/>
    <n v="8.1"/>
    <n v="8.1"/>
  </r>
  <r>
    <x v="2"/>
    <d v="2021-12-07T00:00:00"/>
    <s v="Mile 8"/>
    <x v="48"/>
    <x v="45"/>
    <x v="44"/>
    <x v="5"/>
    <x v="5"/>
    <m/>
    <s v="Shark Spotted Gully"/>
    <n v="119"/>
    <n v="7.9"/>
    <n v="7.9"/>
  </r>
  <r>
    <x v="2"/>
    <d v="2021-12-07T00:00:00"/>
    <s v="Mile 8"/>
    <x v="37"/>
    <x v="35"/>
    <x v="34"/>
    <x v="4"/>
    <x v="6"/>
    <m/>
    <s v="Shark Cow / Sevengill"/>
    <n v="117"/>
    <n v="20.100000000000001"/>
    <n v="20.100000000000001"/>
  </r>
  <r>
    <x v="2"/>
    <d v="2021-12-07T00:00:00"/>
    <s v="Mile 8"/>
    <x v="27"/>
    <x v="26"/>
    <x v="27"/>
    <x v="3"/>
    <x v="3"/>
    <m/>
    <s v="Shark Spotted Gully"/>
    <n v="118"/>
    <n v="7.6"/>
    <n v="7.6"/>
  </r>
  <r>
    <x v="2"/>
    <d v="2021-12-07T00:00:00"/>
    <s v="Mile 8"/>
    <x v="44"/>
    <x v="42"/>
    <x v="41"/>
    <x v="6"/>
    <x v="7"/>
    <m/>
    <s v="Shark Spotted Gully"/>
    <n v="122"/>
    <n v="8.6"/>
    <n v="8.6"/>
  </r>
  <r>
    <x v="2"/>
    <d v="2021-12-07T00:00:00"/>
    <s v="Mile 8"/>
    <x v="48"/>
    <x v="45"/>
    <x v="44"/>
    <x v="5"/>
    <x v="5"/>
    <m/>
    <s v="Ray Bull / Eagle"/>
    <n v="75"/>
    <n v="7.7"/>
    <n v="7.7"/>
  </r>
  <r>
    <x v="2"/>
    <d v="2021-12-07T00:00:00"/>
    <s v="Mile 8"/>
    <x v="56"/>
    <x v="52"/>
    <x v="51"/>
    <x v="5"/>
    <x v="5"/>
    <m/>
    <s v="Shark Spotted Gully"/>
    <n v="118"/>
    <n v="7.6"/>
    <n v="7.6"/>
  </r>
  <r>
    <x v="2"/>
    <d v="2021-12-07T00:00:00"/>
    <s v="Mile 8"/>
    <x v="18"/>
    <x v="17"/>
    <x v="18"/>
    <x v="3"/>
    <x v="3"/>
    <m/>
    <s v="Shark Spotted Gully"/>
    <n v="118"/>
    <n v="7.6"/>
    <n v="7.6"/>
  </r>
  <r>
    <x v="2"/>
    <d v="2021-12-07T00:00:00"/>
    <s v="Mile 8"/>
    <x v="20"/>
    <x v="19"/>
    <x v="20"/>
    <x v="4"/>
    <x v="6"/>
    <m/>
    <s v="Shark Hound Smooth"/>
    <n v="116"/>
    <n v="6.2"/>
    <n v="6.2"/>
  </r>
  <r>
    <x v="2"/>
    <d v="2021-12-07T00:00:00"/>
    <s v="Mile 8"/>
    <x v="39"/>
    <x v="37"/>
    <x v="36"/>
    <x v="0"/>
    <x v="0"/>
    <m/>
    <s v="Shark Spotted Gully"/>
    <n v="118"/>
    <n v="7.6"/>
    <n v="7.6"/>
  </r>
  <r>
    <x v="2"/>
    <d v="2021-12-07T00:00:00"/>
    <s v="Mile 8"/>
    <x v="24"/>
    <x v="23"/>
    <x v="24"/>
    <x v="1"/>
    <x v="1"/>
    <m/>
    <s v="Shark Spotted Gully"/>
    <n v="118"/>
    <n v="7.6"/>
    <n v="7.6"/>
  </r>
  <r>
    <x v="2"/>
    <d v="2021-12-07T00:00:00"/>
    <s v="Mile 8"/>
    <x v="66"/>
    <x v="62"/>
    <x v="60"/>
    <x v="6"/>
    <x v="7"/>
    <m/>
    <s v="Shark Soupfin"/>
    <n v="90"/>
    <n v="8.4"/>
    <n v="8.4"/>
  </r>
  <r>
    <x v="2"/>
    <d v="2021-12-07T00:00:00"/>
    <s v="Mile 8"/>
    <x v="35"/>
    <x v="33"/>
    <x v="32"/>
    <x v="6"/>
    <x v="8"/>
    <m/>
    <s v="Shark Spotted Gully"/>
    <n v="121"/>
    <n v="8.3000000000000007"/>
    <n v="8.3000000000000007"/>
  </r>
  <r>
    <x v="2"/>
    <d v="2021-12-07T00:00:00"/>
    <s v="Mile 8"/>
    <x v="13"/>
    <x v="12"/>
    <x v="13"/>
    <x v="3"/>
    <x v="1"/>
    <m/>
    <s v="Shark Spotted Gully"/>
    <n v="118"/>
    <n v="7.6"/>
    <n v="7.6"/>
  </r>
  <r>
    <x v="2"/>
    <d v="2021-12-07T00:00:00"/>
    <s v="Mile 8"/>
    <x v="43"/>
    <x v="41"/>
    <x v="40"/>
    <x v="4"/>
    <x v="6"/>
    <m/>
    <s v="Shark Cow / Sevengill"/>
    <n v="116"/>
    <n v="19.5"/>
    <n v="19.5"/>
  </r>
  <r>
    <x v="2"/>
    <d v="2021-12-07T00:00:00"/>
    <s v="Mile 8"/>
    <x v="47"/>
    <x v="3"/>
    <x v="15"/>
    <x v="2"/>
    <x v="9"/>
    <m/>
    <s v="Shark Spotted Gully"/>
    <n v="120"/>
    <n v="8.1"/>
    <n v="8.1"/>
  </r>
  <r>
    <x v="2"/>
    <d v="2021-12-07T00:00:00"/>
    <s v="Mile 8"/>
    <x v="33"/>
    <x v="32"/>
    <x v="30"/>
    <x v="3"/>
    <x v="3"/>
    <m/>
    <s v="Shark Spotted Gully"/>
    <n v="117"/>
    <n v="7.4"/>
    <n v="7.4"/>
  </r>
  <r>
    <x v="2"/>
    <d v="2021-12-07T00:00:00"/>
    <s v="Mile 8"/>
    <x v="57"/>
    <x v="53"/>
    <x v="52"/>
    <x v="6"/>
    <x v="8"/>
    <m/>
    <s v="Shark Spotted Gully"/>
    <n v="121"/>
    <n v="8.3000000000000007"/>
    <n v="8.3000000000000007"/>
  </r>
  <r>
    <x v="2"/>
    <d v="2021-12-07T00:00:00"/>
    <s v="Mile 8"/>
    <x v="38"/>
    <x v="36"/>
    <x v="35"/>
    <x v="4"/>
    <x v="6"/>
    <m/>
    <s v="Shark Spotted Gully"/>
    <n v="115"/>
    <n v="7"/>
    <n v="7"/>
  </r>
  <r>
    <x v="2"/>
    <d v="2021-12-07T00:00:00"/>
    <s v="Mile 8"/>
    <x v="57"/>
    <x v="53"/>
    <x v="52"/>
    <x v="6"/>
    <x v="8"/>
    <m/>
    <s v="Shark Spotted Gully"/>
    <n v="120"/>
    <n v="8.1"/>
    <n v="8.1"/>
  </r>
  <r>
    <x v="2"/>
    <d v="2021-12-07T00:00:00"/>
    <s v="Mile 8"/>
    <x v="19"/>
    <x v="18"/>
    <x v="19"/>
    <x v="6"/>
    <x v="7"/>
    <m/>
    <s v="Ray Bull / Eagle"/>
    <n v="76"/>
    <n v="8"/>
    <n v="8"/>
  </r>
  <r>
    <x v="2"/>
    <d v="2021-12-07T00:00:00"/>
    <s v="Mile 8"/>
    <x v="27"/>
    <x v="26"/>
    <x v="27"/>
    <x v="3"/>
    <x v="3"/>
    <m/>
    <s v="Shark Spotted Gully"/>
    <n v="117"/>
    <n v="7.4"/>
    <n v="7.4"/>
  </r>
  <r>
    <x v="2"/>
    <d v="2021-12-07T00:00:00"/>
    <s v="Mile 8"/>
    <x v="12"/>
    <x v="11"/>
    <x v="12"/>
    <x v="3"/>
    <x v="3"/>
    <m/>
    <s v="Shark Spotted Gully"/>
    <n v="116"/>
    <n v="7.2"/>
    <n v="7.2"/>
  </r>
  <r>
    <x v="2"/>
    <d v="2021-12-07T00:00:00"/>
    <s v="Mile 8"/>
    <x v="13"/>
    <x v="12"/>
    <x v="13"/>
    <x v="3"/>
    <x v="1"/>
    <m/>
    <s v="Shark Spotted Gully"/>
    <n v="116"/>
    <n v="7.2"/>
    <n v="7.2"/>
  </r>
  <r>
    <x v="2"/>
    <d v="2021-12-07T00:00:00"/>
    <s v="Mile 8"/>
    <x v="57"/>
    <x v="53"/>
    <x v="52"/>
    <x v="6"/>
    <x v="8"/>
    <m/>
    <s v="Shark Spotted Gully"/>
    <n v="119"/>
    <n v="7.9"/>
    <n v="7.9"/>
  </r>
  <r>
    <x v="2"/>
    <d v="2021-12-07T00:00:00"/>
    <s v="Mile 8"/>
    <x v="16"/>
    <x v="15"/>
    <x v="16"/>
    <x v="5"/>
    <x v="5"/>
    <m/>
    <s v="Shark Spotted Gully"/>
    <n v="117"/>
    <n v="7.4"/>
    <n v="7.4"/>
  </r>
  <r>
    <x v="2"/>
    <d v="2021-12-07T00:00:00"/>
    <s v="Mile 8"/>
    <x v="40"/>
    <x v="38"/>
    <x v="37"/>
    <x v="6"/>
    <x v="7"/>
    <m/>
    <s v="Ray Bull / Eagle"/>
    <n v="75"/>
    <n v="7.7"/>
    <n v="7.7"/>
  </r>
  <r>
    <x v="2"/>
    <d v="2021-12-07T00:00:00"/>
    <s v="Mile 8"/>
    <x v="0"/>
    <x v="0"/>
    <x v="0"/>
    <x v="0"/>
    <x v="0"/>
    <m/>
    <s v="Shark Spotted Gully"/>
    <n v="117"/>
    <n v="7.4"/>
    <n v="7.4"/>
  </r>
  <r>
    <x v="2"/>
    <d v="2021-12-07T00:00:00"/>
    <s v="Mile 8"/>
    <x v="57"/>
    <x v="53"/>
    <x v="52"/>
    <x v="6"/>
    <x v="8"/>
    <m/>
    <s v="Shark Spotted Gully"/>
    <n v="118"/>
    <n v="7.6"/>
    <n v="7.6"/>
  </r>
  <r>
    <x v="2"/>
    <d v="2021-12-07T00:00:00"/>
    <s v="Mile 8"/>
    <x v="57"/>
    <x v="53"/>
    <x v="52"/>
    <x v="6"/>
    <x v="8"/>
    <m/>
    <s v="Shark Spotted Gully"/>
    <n v="117"/>
    <n v="7.4"/>
    <n v="7.4"/>
  </r>
  <r>
    <x v="2"/>
    <d v="2021-12-07T00:00:00"/>
    <s v="Mile 8"/>
    <x v="23"/>
    <x v="22"/>
    <x v="23"/>
    <x v="5"/>
    <x v="5"/>
    <m/>
    <s v="Shark Spotted Gully"/>
    <n v="116"/>
    <n v="7.2"/>
    <n v="7.2"/>
  </r>
  <r>
    <x v="2"/>
    <d v="2021-12-07T00:00:00"/>
    <s v="Mile 8"/>
    <x v="1"/>
    <x v="1"/>
    <x v="1"/>
    <x v="1"/>
    <x v="1"/>
    <m/>
    <s v="Shark Hound Smooth"/>
    <n v="120"/>
    <n v="7"/>
    <n v="7"/>
  </r>
  <r>
    <x v="2"/>
    <d v="2021-12-07T00:00:00"/>
    <s v="Mile 8"/>
    <x v="60"/>
    <x v="56"/>
    <x v="31"/>
    <x v="6"/>
    <x v="8"/>
    <m/>
    <s v="Shark Spotted Gully"/>
    <n v="117"/>
    <n v="7.4"/>
    <n v="7.4"/>
  </r>
  <r>
    <x v="2"/>
    <d v="2021-12-07T00:00:00"/>
    <s v="Mile 8"/>
    <x v="63"/>
    <x v="59"/>
    <x v="57"/>
    <x v="6"/>
    <x v="8"/>
    <m/>
    <s v="Shark Spotted Gully"/>
    <n v="116"/>
    <n v="7.2"/>
    <n v="7.2"/>
  </r>
  <r>
    <x v="2"/>
    <d v="2021-12-07T00:00:00"/>
    <s v="Mile 8"/>
    <x v="21"/>
    <x v="20"/>
    <x v="21"/>
    <x v="4"/>
    <x v="6"/>
    <m/>
    <s v="Shark Spotted Gully"/>
    <n v="114"/>
    <n v="6.8"/>
    <n v="6.8"/>
  </r>
  <r>
    <x v="2"/>
    <d v="2021-12-07T00:00:00"/>
    <s v="Mile 8"/>
    <x v="44"/>
    <x v="42"/>
    <x v="41"/>
    <x v="6"/>
    <x v="7"/>
    <m/>
    <s v="Shark Hound Smooth"/>
    <n v="120"/>
    <n v="7"/>
    <n v="7"/>
  </r>
  <r>
    <x v="2"/>
    <d v="2021-12-07T00:00:00"/>
    <s v="Mile 8"/>
    <x v="16"/>
    <x v="15"/>
    <x v="16"/>
    <x v="5"/>
    <x v="5"/>
    <m/>
    <s v="Shark Spotted Gully"/>
    <n v="115"/>
    <n v="7"/>
    <n v="7"/>
  </r>
  <r>
    <x v="2"/>
    <d v="2021-12-07T00:00:00"/>
    <s v="Mile 8"/>
    <x v="12"/>
    <x v="11"/>
    <x v="12"/>
    <x v="3"/>
    <x v="3"/>
    <m/>
    <s v="Shark Spotted Gully"/>
    <n v="115"/>
    <n v="7"/>
    <n v="7"/>
  </r>
  <r>
    <x v="2"/>
    <d v="2021-12-07T00:00:00"/>
    <s v="Mile 8"/>
    <x v="33"/>
    <x v="32"/>
    <x v="30"/>
    <x v="3"/>
    <x v="3"/>
    <m/>
    <s v="Shark Spotted Gully"/>
    <n v="115"/>
    <n v="7"/>
    <n v="7"/>
  </r>
  <r>
    <x v="2"/>
    <d v="2021-12-07T00:00:00"/>
    <s v="Mile 8"/>
    <x v="39"/>
    <x v="37"/>
    <x v="36"/>
    <x v="0"/>
    <x v="0"/>
    <m/>
    <s v="Shark Spotted Gully"/>
    <n v="115"/>
    <n v="7"/>
    <n v="7"/>
  </r>
  <r>
    <x v="2"/>
    <d v="2021-12-07T00:00:00"/>
    <s v="Mile 8"/>
    <x v="67"/>
    <x v="63"/>
    <x v="61"/>
    <x v="5"/>
    <x v="5"/>
    <m/>
    <s v="Shark Hound Smooth"/>
    <n v="119"/>
    <n v="6.8"/>
    <n v="6.8"/>
  </r>
  <r>
    <x v="2"/>
    <d v="2021-12-07T00:00:00"/>
    <s v="Mile 8"/>
    <x v="68"/>
    <x v="64"/>
    <x v="62"/>
    <x v="0"/>
    <x v="0"/>
    <m/>
    <s v="Shark Spotted Gully"/>
    <n v="114"/>
    <n v="6.8"/>
    <n v="6.8"/>
  </r>
  <r>
    <x v="2"/>
    <d v="2021-12-07T00:00:00"/>
    <s v="Mile 8"/>
    <x v="63"/>
    <x v="59"/>
    <x v="57"/>
    <x v="6"/>
    <x v="8"/>
    <m/>
    <s v="Shark Spotted Gully"/>
    <n v="115"/>
    <n v="7"/>
    <n v="7"/>
  </r>
  <r>
    <x v="2"/>
    <d v="2021-12-07T00:00:00"/>
    <s v="Mile 8"/>
    <x v="30"/>
    <x v="29"/>
    <x v="29"/>
    <x v="3"/>
    <x v="3"/>
    <m/>
    <s v="Shark Spotted Gully"/>
    <n v="115"/>
    <n v="7"/>
    <n v="7"/>
  </r>
  <r>
    <x v="2"/>
    <d v="2021-12-07T00:00:00"/>
    <s v="Mile 8"/>
    <x v="20"/>
    <x v="19"/>
    <x v="20"/>
    <x v="4"/>
    <x v="6"/>
    <m/>
    <s v="Shark Spotted Gully"/>
    <n v="113"/>
    <n v="6.6"/>
    <n v="6.6"/>
  </r>
  <r>
    <x v="2"/>
    <d v="2021-12-07T00:00:00"/>
    <s v="Mile 8"/>
    <x v="32"/>
    <x v="31"/>
    <x v="2"/>
    <x v="4"/>
    <x v="4"/>
    <m/>
    <s v="Shark Spotted Gully"/>
    <n v="113"/>
    <n v="6.6"/>
    <n v="6.6"/>
  </r>
  <r>
    <x v="3"/>
    <d v="2021-12-09T00:00:00"/>
    <s v="Jakkalsputz"/>
    <x v="15"/>
    <x v="14"/>
    <x v="15"/>
    <x v="0"/>
    <x v="0"/>
    <m/>
    <s v="Shark Spotted Gully"/>
    <n v="114"/>
    <n v="6.8"/>
    <n v="6.8"/>
  </r>
  <r>
    <x v="3"/>
    <d v="2021-12-09T00:00:00"/>
    <s v="Jakkalsputz"/>
    <x v="17"/>
    <x v="16"/>
    <x v="17"/>
    <x v="4"/>
    <x v="6"/>
    <m/>
    <s v="Shark Spotted Gully"/>
    <n v="113"/>
    <n v="6.6"/>
    <n v="6.6"/>
  </r>
  <r>
    <x v="3"/>
    <d v="2021-12-09T00:00:00"/>
    <s v="Jakkalsputz"/>
    <x v="9"/>
    <x v="9"/>
    <x v="9"/>
    <x v="4"/>
    <x v="4"/>
    <m/>
    <s v="Shark Spotted Gully"/>
    <n v="112"/>
    <n v="6.4"/>
    <n v="6.4"/>
  </r>
  <r>
    <x v="3"/>
    <d v="2021-12-09T00:00:00"/>
    <s v="Jakkalsputz"/>
    <x v="62"/>
    <x v="58"/>
    <x v="56"/>
    <x v="6"/>
    <x v="8"/>
    <m/>
    <s v="Shark Spotted Gully"/>
    <n v="115"/>
    <n v="7"/>
    <n v="7"/>
  </r>
  <r>
    <x v="3"/>
    <d v="2021-12-09T00:00:00"/>
    <s v="Jakkalsputz"/>
    <x v="60"/>
    <x v="56"/>
    <x v="31"/>
    <x v="6"/>
    <x v="8"/>
    <m/>
    <s v="Shark Spotted Gully"/>
    <n v="114"/>
    <n v="6.8"/>
    <n v="6.8"/>
  </r>
  <r>
    <x v="3"/>
    <d v="2021-12-09T00:00:00"/>
    <s v="Jakkalsputz"/>
    <x v="47"/>
    <x v="3"/>
    <x v="15"/>
    <x v="2"/>
    <x v="9"/>
    <m/>
    <s v="Shark Spotted Gully"/>
    <n v="119"/>
    <n v="7.9"/>
    <n v="7.9"/>
  </r>
  <r>
    <x v="3"/>
    <d v="2021-12-09T00:00:00"/>
    <s v="Jakkalsputz"/>
    <x v="27"/>
    <x v="26"/>
    <x v="27"/>
    <x v="3"/>
    <x v="3"/>
    <m/>
    <s v="Shark Spotted Gully"/>
    <n v="115"/>
    <n v="7"/>
    <n v="7"/>
  </r>
  <r>
    <x v="3"/>
    <d v="2021-12-09T00:00:00"/>
    <s v="Jakkalsputz"/>
    <x v="4"/>
    <x v="4"/>
    <x v="4"/>
    <x v="3"/>
    <x v="3"/>
    <m/>
    <s v="Shark Spotted Gully"/>
    <n v="114"/>
    <n v="6.8"/>
    <n v="6.8"/>
  </r>
  <r>
    <x v="3"/>
    <d v="2021-12-09T00:00:00"/>
    <s v="Jakkalsputz"/>
    <x v="8"/>
    <x v="8"/>
    <x v="8"/>
    <x v="1"/>
    <x v="1"/>
    <m/>
    <s v="Shark Spotted Gully"/>
    <n v="114"/>
    <n v="6.8"/>
    <n v="6.8"/>
  </r>
  <r>
    <x v="3"/>
    <d v="2021-12-09T00:00:00"/>
    <s v="Jakkalsputz"/>
    <x v="48"/>
    <x v="45"/>
    <x v="44"/>
    <x v="5"/>
    <x v="5"/>
    <m/>
    <s v="Shark Spotted Gully"/>
    <n v="114"/>
    <n v="6.8"/>
    <n v="6.8"/>
  </r>
  <r>
    <x v="3"/>
    <d v="2021-12-09T00:00:00"/>
    <s v="Jakkalsputz"/>
    <x v="30"/>
    <x v="29"/>
    <x v="29"/>
    <x v="3"/>
    <x v="3"/>
    <m/>
    <s v="Shark Spotted Gully"/>
    <n v="113"/>
    <n v="6.6"/>
    <n v="6.6"/>
  </r>
  <r>
    <x v="3"/>
    <d v="2021-12-09T00:00:00"/>
    <s v="Jakkalsputz"/>
    <x v="24"/>
    <x v="23"/>
    <x v="24"/>
    <x v="1"/>
    <x v="1"/>
    <m/>
    <s v="Shark Spotted Gully"/>
    <n v="112"/>
    <n v="6.4"/>
    <n v="6.4"/>
  </r>
  <r>
    <x v="3"/>
    <d v="2021-12-09T00:00:00"/>
    <s v="Jakkalsputz"/>
    <x v="6"/>
    <x v="6"/>
    <x v="6"/>
    <x v="1"/>
    <x v="1"/>
    <m/>
    <s v="Shark Hound Smooth"/>
    <n v="116"/>
    <n v="6.2"/>
    <n v="6.2"/>
  </r>
  <r>
    <x v="3"/>
    <d v="2021-12-09T00:00:00"/>
    <s v="Jakkalsputz"/>
    <x v="9"/>
    <x v="9"/>
    <x v="9"/>
    <x v="4"/>
    <x v="4"/>
    <m/>
    <s v="Shark Spotted Gully"/>
    <n v="110"/>
    <n v="6"/>
    <n v="6"/>
  </r>
  <r>
    <x v="3"/>
    <d v="2021-12-09T00:00:00"/>
    <s v="Jakkalsputz"/>
    <x v="22"/>
    <x v="21"/>
    <x v="22"/>
    <x v="3"/>
    <x v="4"/>
    <m/>
    <s v="Shark Spotted Gully"/>
    <n v="110"/>
    <n v="6"/>
    <n v="6"/>
  </r>
  <r>
    <x v="3"/>
    <d v="2021-12-09T00:00:00"/>
    <s v="Jakkalsputz"/>
    <x v="28"/>
    <x v="27"/>
    <x v="9"/>
    <x v="0"/>
    <x v="0"/>
    <m/>
    <s v="Ray Bull / Eagle"/>
    <n v="72"/>
    <n v="6.8"/>
    <n v="6.8"/>
  </r>
  <r>
    <x v="3"/>
    <d v="2021-12-09T00:00:00"/>
    <s v="Jakkalsputz"/>
    <x v="6"/>
    <x v="6"/>
    <x v="6"/>
    <x v="1"/>
    <x v="1"/>
    <m/>
    <s v="Shark Spotted Gully"/>
    <n v="111"/>
    <n v="6.2"/>
    <n v="6.2"/>
  </r>
  <r>
    <x v="3"/>
    <d v="2021-12-09T00:00:00"/>
    <s v="Jakkalsputz"/>
    <x v="2"/>
    <x v="2"/>
    <x v="2"/>
    <x v="1"/>
    <x v="1"/>
    <m/>
    <s v="Shark Spotted Gully"/>
    <n v="110"/>
    <n v="6"/>
    <n v="6"/>
  </r>
  <r>
    <x v="3"/>
    <d v="2021-12-09T00:00:00"/>
    <s v="Jakkalsputz"/>
    <x v="49"/>
    <x v="46"/>
    <x v="45"/>
    <x v="4"/>
    <x v="6"/>
    <m/>
    <s v="Shark Cow / Sevengill"/>
    <n v="110"/>
    <n v="16.399999999999999"/>
    <n v="16.399999999999999"/>
  </r>
  <r>
    <x v="3"/>
    <d v="2021-12-09T00:00:00"/>
    <s v="Jakkalsputz"/>
    <x v="37"/>
    <x v="35"/>
    <x v="34"/>
    <x v="4"/>
    <x v="6"/>
    <m/>
    <s v="Shark Cow / Sevengill"/>
    <n v="110"/>
    <n v="16.399999999999999"/>
    <n v="16.399999999999999"/>
  </r>
  <r>
    <x v="3"/>
    <d v="2021-12-09T00:00:00"/>
    <s v="Jakkalsputz"/>
    <x v="37"/>
    <x v="35"/>
    <x v="34"/>
    <x v="4"/>
    <x v="6"/>
    <m/>
    <s v="Shark Cow / Sevengill"/>
    <n v="110"/>
    <n v="16.399999999999999"/>
    <n v="16.399999999999999"/>
  </r>
  <r>
    <x v="3"/>
    <d v="2021-12-09T00:00:00"/>
    <s v="Jakkalsputz"/>
    <x v="42"/>
    <x v="40"/>
    <x v="39"/>
    <x v="2"/>
    <x v="2"/>
    <m/>
    <s v="Ray Bull / Eagle"/>
    <n v="75"/>
    <n v="7.7"/>
    <n v="7.7"/>
  </r>
  <r>
    <x v="3"/>
    <d v="2021-12-09T00:00:00"/>
    <s v="Jakkalsputz"/>
    <x v="42"/>
    <x v="40"/>
    <x v="39"/>
    <x v="2"/>
    <x v="2"/>
    <m/>
    <s v="Shark Spotted Gully"/>
    <n v="118"/>
    <n v="7.6"/>
    <n v="7.6"/>
  </r>
  <r>
    <x v="3"/>
    <d v="2021-12-09T00:00:00"/>
    <s v="Jakkalsputz"/>
    <x v="48"/>
    <x v="45"/>
    <x v="44"/>
    <x v="5"/>
    <x v="5"/>
    <m/>
    <s v="Shark Hound Smooth"/>
    <n v="118"/>
    <n v="6.6"/>
    <n v="6.6"/>
  </r>
  <r>
    <x v="3"/>
    <d v="2021-12-09T00:00:00"/>
    <s v="Jakkalsputz"/>
    <x v="67"/>
    <x v="63"/>
    <x v="61"/>
    <x v="5"/>
    <x v="5"/>
    <m/>
    <s v="Shark Hound Smooth"/>
    <n v="118"/>
    <n v="6.6"/>
    <n v="6.6"/>
  </r>
  <r>
    <x v="3"/>
    <d v="2021-12-09T00:00:00"/>
    <s v="Jakkalsputz"/>
    <x v="27"/>
    <x v="26"/>
    <x v="27"/>
    <x v="3"/>
    <x v="3"/>
    <m/>
    <s v="Shark Spotted Gully"/>
    <n v="110"/>
    <n v="6"/>
    <n v="6"/>
  </r>
  <r>
    <x v="3"/>
    <d v="2021-12-09T00:00:00"/>
    <s v="Jakkalsputz"/>
    <x v="32"/>
    <x v="31"/>
    <x v="2"/>
    <x v="4"/>
    <x v="4"/>
    <m/>
    <s v="Shark Spotted Gully"/>
    <n v="108"/>
    <n v="5.6"/>
    <n v="5.6"/>
  </r>
  <r>
    <x v="3"/>
    <d v="2021-12-09T00:00:00"/>
    <s v="Jakkalsputz"/>
    <x v="50"/>
    <x v="47"/>
    <x v="46"/>
    <x v="2"/>
    <x v="9"/>
    <m/>
    <s v="Shark Spotted Gully"/>
    <n v="118"/>
    <n v="7.6"/>
    <n v="7.6"/>
  </r>
  <r>
    <x v="3"/>
    <d v="2021-12-09T00:00:00"/>
    <s v="Jakkalsputz"/>
    <x v="67"/>
    <x v="63"/>
    <x v="61"/>
    <x v="5"/>
    <x v="5"/>
    <m/>
    <s v="Shark Spotted Gully"/>
    <n v="113"/>
    <n v="6.6"/>
    <n v="6.6"/>
  </r>
  <r>
    <x v="3"/>
    <d v="2021-12-09T00:00:00"/>
    <s v="Jakkalsputz"/>
    <x v="56"/>
    <x v="52"/>
    <x v="51"/>
    <x v="5"/>
    <x v="5"/>
    <m/>
    <s v="Shark Hound Smooth"/>
    <n v="116"/>
    <n v="6.2"/>
    <n v="6.2"/>
  </r>
  <r>
    <x v="3"/>
    <d v="2021-12-09T00:00:00"/>
    <s v="Jakkalsputz"/>
    <x v="15"/>
    <x v="14"/>
    <x v="15"/>
    <x v="0"/>
    <x v="0"/>
    <m/>
    <s v="Shark Hound Smooth"/>
    <n v="116"/>
    <n v="6.2"/>
    <n v="6.2"/>
  </r>
  <r>
    <x v="3"/>
    <d v="2021-12-09T00:00:00"/>
    <s v="Jakkalsputz"/>
    <x v="48"/>
    <x v="45"/>
    <x v="44"/>
    <x v="5"/>
    <x v="5"/>
    <m/>
    <s v="Shark Spotted Gully"/>
    <n v="111"/>
    <n v="6.2"/>
    <n v="6.2"/>
  </r>
  <r>
    <x v="3"/>
    <d v="2021-12-09T00:00:00"/>
    <s v="Jakkalsputz"/>
    <x v="36"/>
    <x v="34"/>
    <x v="33"/>
    <x v="0"/>
    <x v="0"/>
    <m/>
    <s v="Shark Spotted Gully"/>
    <n v="110"/>
    <n v="6"/>
    <n v="6"/>
  </r>
  <r>
    <x v="3"/>
    <d v="2021-12-09T00:00:00"/>
    <s v="Jakkalsputz"/>
    <x v="48"/>
    <x v="45"/>
    <x v="44"/>
    <x v="5"/>
    <x v="5"/>
    <m/>
    <s v="Shark Hound Smooth"/>
    <n v="114"/>
    <n v="5.8"/>
    <n v="5.8"/>
  </r>
  <r>
    <x v="3"/>
    <d v="2021-12-09T00:00:00"/>
    <s v="Jakkalsputz"/>
    <x v="32"/>
    <x v="31"/>
    <x v="2"/>
    <x v="4"/>
    <x v="4"/>
    <m/>
    <s v="Shark Hound Smooth"/>
    <n v="108"/>
    <n v="4.8"/>
    <n v="4.8"/>
  </r>
  <r>
    <x v="3"/>
    <d v="2021-12-09T00:00:00"/>
    <s v="Jakkalsputz"/>
    <x v="55"/>
    <x v="51"/>
    <x v="50"/>
    <x v="2"/>
    <x v="2"/>
    <m/>
    <s v="Shark Spotted Gully"/>
    <n v="117"/>
    <n v="7.4"/>
    <n v="7.4"/>
  </r>
  <r>
    <x v="3"/>
    <d v="2021-12-09T00:00:00"/>
    <s v="Jakkalsputz"/>
    <x v="45"/>
    <x v="43"/>
    <x v="42"/>
    <x v="6"/>
    <x v="7"/>
    <m/>
    <s v="Shark Spotted Gully"/>
    <n v="112"/>
    <n v="6.4"/>
    <n v="6.4"/>
  </r>
  <r>
    <x v="3"/>
    <d v="2021-12-09T00:00:00"/>
    <s v="Jakkalsputz"/>
    <x v="12"/>
    <x v="11"/>
    <x v="12"/>
    <x v="3"/>
    <x v="3"/>
    <m/>
    <s v="Ray Bull / Eagle"/>
    <n v="69"/>
    <n v="6"/>
    <n v="6"/>
  </r>
  <r>
    <x v="3"/>
    <d v="2021-12-09T00:00:00"/>
    <s v="Jakkalsputz"/>
    <x v="33"/>
    <x v="32"/>
    <x v="30"/>
    <x v="3"/>
    <x v="3"/>
    <m/>
    <s v="Shark Spotted Gully"/>
    <n v="109"/>
    <n v="5.8"/>
    <n v="5.8"/>
  </r>
  <r>
    <x v="3"/>
    <d v="2021-12-09T00:00:00"/>
    <s v="Jakkalsputz"/>
    <x v="12"/>
    <x v="11"/>
    <x v="12"/>
    <x v="3"/>
    <x v="3"/>
    <m/>
    <s v="Shark Spotted Gully"/>
    <n v="107"/>
    <n v="5.5"/>
    <n v="5.5"/>
  </r>
  <r>
    <x v="3"/>
    <d v="2021-12-09T00:00:00"/>
    <s v="Jakkalsputz"/>
    <x v="28"/>
    <x v="27"/>
    <x v="9"/>
    <x v="0"/>
    <x v="0"/>
    <m/>
    <s v="Shark Spotted Gully"/>
    <n v="109"/>
    <n v="5.8"/>
    <n v="5.8"/>
  </r>
  <r>
    <x v="3"/>
    <d v="2021-12-09T00:00:00"/>
    <s v="Jakkalsputz"/>
    <x v="56"/>
    <x v="52"/>
    <x v="51"/>
    <x v="5"/>
    <x v="5"/>
    <m/>
    <s v="Shark Spotted Gully"/>
    <n v="108"/>
    <n v="5.6"/>
    <n v="5.6"/>
  </r>
  <r>
    <x v="3"/>
    <d v="2021-12-09T00:00:00"/>
    <s v="Jakkalsputz"/>
    <x v="36"/>
    <x v="34"/>
    <x v="33"/>
    <x v="0"/>
    <x v="0"/>
    <m/>
    <s v="Shark Spotted Gully"/>
    <n v="108"/>
    <n v="5.6"/>
    <n v="5.6"/>
  </r>
  <r>
    <x v="3"/>
    <d v="2021-12-09T00:00:00"/>
    <s v="Jakkalsputz"/>
    <x v="59"/>
    <x v="55"/>
    <x v="54"/>
    <x v="2"/>
    <x v="9"/>
    <m/>
    <s v="Shark Spotted Gully"/>
    <n v="117"/>
    <n v="7.4"/>
    <n v="7.4"/>
  </r>
  <r>
    <x v="3"/>
    <d v="2021-12-09T00:00:00"/>
    <s v="Jakkalsputz"/>
    <x v="69"/>
    <x v="44"/>
    <x v="63"/>
    <x v="2"/>
    <x v="9"/>
    <m/>
    <s v="Shark Spotted Gully"/>
    <n v="117"/>
    <n v="7.4"/>
    <n v="7.4"/>
  </r>
  <r>
    <x v="3"/>
    <d v="2021-12-09T00:00:00"/>
    <s v="Jakkalsputz"/>
    <x v="11"/>
    <x v="6"/>
    <x v="11"/>
    <x v="3"/>
    <x v="1"/>
    <m/>
    <s v="Shark Spotted Gully"/>
    <n v="107"/>
    <n v="5.5"/>
    <n v="5.5"/>
  </r>
  <r>
    <x v="3"/>
    <d v="2021-12-09T00:00:00"/>
    <s v="Jakkalsputz"/>
    <x v="32"/>
    <x v="31"/>
    <x v="2"/>
    <x v="4"/>
    <x v="4"/>
    <m/>
    <s v="Shark Spotted Gully"/>
    <n v="107"/>
    <n v="5.5"/>
    <n v="5.5"/>
  </r>
  <r>
    <x v="3"/>
    <d v="2021-12-09T00:00:00"/>
    <s v="Jakkalsputz"/>
    <x v="52"/>
    <x v="49"/>
    <x v="47"/>
    <x v="2"/>
    <x v="9"/>
    <m/>
    <s v="Shark Spotted Gully"/>
    <n v="117"/>
    <n v="7.4"/>
    <n v="7.4"/>
  </r>
  <r>
    <x v="3"/>
    <d v="2021-12-09T00:00:00"/>
    <s v="Jakkalsputz"/>
    <x v="54"/>
    <x v="50"/>
    <x v="49"/>
    <x v="2"/>
    <x v="2"/>
    <m/>
    <s v="Shark Spotted Gully"/>
    <n v="117"/>
    <n v="7.4"/>
    <n v="7.4"/>
  </r>
  <r>
    <x v="3"/>
    <d v="2021-12-09T00:00:00"/>
    <s v="Jakkalsputz"/>
    <x v="57"/>
    <x v="53"/>
    <x v="52"/>
    <x v="6"/>
    <x v="8"/>
    <m/>
    <s v="Shark Spotted Gully"/>
    <n v="112"/>
    <n v="6.4"/>
    <n v="6.4"/>
  </r>
  <r>
    <x v="3"/>
    <d v="2021-12-09T00:00:00"/>
    <s v="Jakkalsputz"/>
    <x v="20"/>
    <x v="19"/>
    <x v="20"/>
    <x v="4"/>
    <x v="6"/>
    <m/>
    <s v="Shark Hound Smooth"/>
    <n v="106"/>
    <n v="4.5"/>
    <n v="4.5"/>
  </r>
  <r>
    <x v="3"/>
    <d v="2021-12-09T00:00:00"/>
    <s v="Jakkalsputz"/>
    <x v="8"/>
    <x v="8"/>
    <x v="8"/>
    <x v="1"/>
    <x v="1"/>
    <m/>
    <s v="Shark Spotted Gully"/>
    <n v="107"/>
    <n v="5.5"/>
    <n v="5.5"/>
  </r>
  <r>
    <x v="3"/>
    <d v="2021-12-09T00:00:00"/>
    <s v="Jakkalsputz"/>
    <x v="32"/>
    <x v="31"/>
    <x v="2"/>
    <x v="4"/>
    <x v="4"/>
    <m/>
    <s v="Shark Spotted Gully"/>
    <n v="106"/>
    <n v="5.3"/>
    <n v="5.3"/>
  </r>
  <r>
    <x v="3"/>
    <d v="2021-12-09T00:00:00"/>
    <s v="Jakkalsputz"/>
    <x v="36"/>
    <x v="34"/>
    <x v="33"/>
    <x v="0"/>
    <x v="0"/>
    <m/>
    <s v="Shark Spotted Gully"/>
    <n v="107"/>
    <n v="5.5"/>
    <n v="5.5"/>
  </r>
  <r>
    <x v="3"/>
    <d v="2021-12-09T00:00:00"/>
    <s v="Jakkalsputz"/>
    <x v="27"/>
    <x v="26"/>
    <x v="27"/>
    <x v="3"/>
    <x v="3"/>
    <m/>
    <s v="Shark Hound Smooth"/>
    <n v="111"/>
    <n v="5.3"/>
    <n v="5.3"/>
  </r>
  <r>
    <x v="3"/>
    <d v="2021-12-09T00:00:00"/>
    <s v="Jakkalsputz"/>
    <x v="14"/>
    <x v="13"/>
    <x v="14"/>
    <x v="3"/>
    <x v="3"/>
    <m/>
    <s v="Shark Hound Smooth"/>
    <n v="111"/>
    <n v="5.3"/>
    <n v="5.3"/>
  </r>
  <r>
    <x v="3"/>
    <d v="2021-12-09T00:00:00"/>
    <s v="Jakkalsputz"/>
    <x v="55"/>
    <x v="51"/>
    <x v="50"/>
    <x v="2"/>
    <x v="2"/>
    <m/>
    <s v="Shark Spotted Gully"/>
    <n v="117"/>
    <n v="7.4"/>
    <n v="7.4"/>
  </r>
  <r>
    <x v="3"/>
    <d v="2021-12-09T00:00:00"/>
    <s v="Jakkalsputz"/>
    <x v="50"/>
    <x v="47"/>
    <x v="46"/>
    <x v="2"/>
    <x v="9"/>
    <m/>
    <s v="Shark Spotted Gully"/>
    <n v="116"/>
    <n v="7.2"/>
    <n v="7.2"/>
  </r>
  <r>
    <x v="3"/>
    <d v="2021-12-09T00:00:00"/>
    <s v="Jakkalsputz"/>
    <x v="9"/>
    <x v="9"/>
    <x v="9"/>
    <x v="4"/>
    <x v="4"/>
    <m/>
    <s v="Shark Hound Smooth"/>
    <n v="105"/>
    <n v="4.4000000000000004"/>
    <n v="4.4000000000000004"/>
  </r>
  <r>
    <x v="3"/>
    <d v="2021-12-09T00:00:00"/>
    <s v="Jakkalsputz"/>
    <x v="22"/>
    <x v="21"/>
    <x v="22"/>
    <x v="3"/>
    <x v="4"/>
    <m/>
    <s v="Shark Spotted Gully"/>
    <n v="105"/>
    <n v="5.0999999999999996"/>
    <n v="5.0999999999999996"/>
  </r>
  <r>
    <x v="3"/>
    <d v="2021-12-09T00:00:00"/>
    <s v="Jakkalsputz"/>
    <x v="54"/>
    <x v="50"/>
    <x v="49"/>
    <x v="2"/>
    <x v="2"/>
    <m/>
    <s v="Ray Bull / Eagle"/>
    <n v="72"/>
    <n v="6.8"/>
    <n v="6.8"/>
  </r>
  <r>
    <x v="3"/>
    <d v="2021-12-09T00:00:00"/>
    <s v="Jakkalsputz"/>
    <x v="55"/>
    <x v="51"/>
    <x v="50"/>
    <x v="2"/>
    <x v="2"/>
    <m/>
    <s v="Shark Spotted Gully"/>
    <n v="112"/>
    <n v="6.4"/>
    <n v="6.4"/>
  </r>
  <r>
    <x v="3"/>
    <d v="2021-12-09T00:00:00"/>
    <s v="Jakkalsputz"/>
    <x v="65"/>
    <x v="61"/>
    <x v="59"/>
    <x v="6"/>
    <x v="8"/>
    <m/>
    <s v="Shark Hound Smooth"/>
    <n v="114"/>
    <n v="5.8"/>
    <n v="5.8"/>
  </r>
  <r>
    <x v="3"/>
    <d v="2021-12-09T00:00:00"/>
    <s v="Jakkalsputz"/>
    <x v="45"/>
    <x v="43"/>
    <x v="42"/>
    <x v="6"/>
    <x v="7"/>
    <m/>
    <s v="Shark Spotted Gully"/>
    <n v="107"/>
    <n v="5.5"/>
    <n v="5.5"/>
  </r>
  <r>
    <x v="3"/>
    <d v="2021-12-09T00:00:00"/>
    <s v="Jakkalsputz"/>
    <x v="46"/>
    <x v="44"/>
    <x v="43"/>
    <x v="2"/>
    <x v="9"/>
    <m/>
    <s v="Shark Spotted Gully"/>
    <n v="110"/>
    <n v="6"/>
    <n v="6"/>
  </r>
  <r>
    <x v="3"/>
    <d v="2021-12-09T00:00:00"/>
    <s v="Jakkalsputz"/>
    <x v="42"/>
    <x v="40"/>
    <x v="39"/>
    <x v="2"/>
    <x v="2"/>
    <m/>
    <s v="Shark Spotted Gully"/>
    <n v="109"/>
    <n v="5.8"/>
    <n v="5.8"/>
  </r>
  <r>
    <x v="3"/>
    <d v="2021-12-09T00:00:00"/>
    <s v="Jakkalsputz"/>
    <x v="33"/>
    <x v="32"/>
    <x v="30"/>
    <x v="3"/>
    <x v="3"/>
    <m/>
    <s v="Shark Spotted Gully"/>
    <n v="106"/>
    <n v="5.3"/>
    <n v="5.3"/>
  </r>
  <r>
    <x v="3"/>
    <d v="2021-12-09T00:00:00"/>
    <s v="Jakkalsputz"/>
    <x v="50"/>
    <x v="47"/>
    <x v="46"/>
    <x v="2"/>
    <x v="9"/>
    <m/>
    <s v="Shark Spotted Gully"/>
    <n v="108"/>
    <n v="5.6"/>
    <n v="5.6"/>
  </r>
  <r>
    <x v="3"/>
    <d v="2021-12-09T00:00:00"/>
    <s v="Jakkalsputz"/>
    <x v="6"/>
    <x v="6"/>
    <x v="6"/>
    <x v="1"/>
    <x v="1"/>
    <m/>
    <s v="Shark Hound Smooth"/>
    <n v="110"/>
    <n v="5.2"/>
    <n v="5.2"/>
  </r>
  <r>
    <x v="3"/>
    <d v="2021-12-09T00:00:00"/>
    <s v="Jakkalsputz"/>
    <x v="14"/>
    <x v="13"/>
    <x v="14"/>
    <x v="3"/>
    <x v="3"/>
    <m/>
    <s v="Shark Hound Smooth"/>
    <n v="110"/>
    <n v="5.2"/>
    <n v="5.2"/>
  </r>
  <r>
    <x v="3"/>
    <d v="2021-12-09T00:00:00"/>
    <s v="Jakkalsputz"/>
    <x v="35"/>
    <x v="33"/>
    <x v="32"/>
    <x v="6"/>
    <x v="8"/>
    <m/>
    <s v="Shark Soupfin"/>
    <n v="75"/>
    <n v="5.5"/>
    <n v="5.5"/>
  </r>
  <r>
    <x v="3"/>
    <d v="2021-12-09T00:00:00"/>
    <s v="Jakkalsputz"/>
    <x v="51"/>
    <x v="48"/>
    <x v="8"/>
    <x v="2"/>
    <x v="2"/>
    <m/>
    <s v="Shark Spotted Gully"/>
    <n v="108"/>
    <n v="5.6"/>
    <n v="5.6"/>
  </r>
  <r>
    <x v="3"/>
    <d v="2021-12-09T00:00:00"/>
    <s v="Jakkalsputz"/>
    <x v="30"/>
    <x v="29"/>
    <x v="29"/>
    <x v="3"/>
    <x v="3"/>
    <m/>
    <s v="Shark Spotted Gully"/>
    <n v="104"/>
    <n v="5"/>
    <n v="5"/>
  </r>
  <r>
    <x v="3"/>
    <d v="2021-12-09T00:00:00"/>
    <s v="Jakkalsputz"/>
    <x v="14"/>
    <x v="13"/>
    <x v="14"/>
    <x v="3"/>
    <x v="3"/>
    <m/>
    <s v="Ray Bull / Eagle"/>
    <n v="65"/>
    <n v="5"/>
    <n v="5"/>
  </r>
  <r>
    <x v="3"/>
    <d v="2021-12-09T00:00:00"/>
    <s v="Jakkalsputz"/>
    <x v="43"/>
    <x v="41"/>
    <x v="40"/>
    <x v="4"/>
    <x v="6"/>
    <m/>
    <s v="Shark Spotted Gully"/>
    <n v="103"/>
    <n v="4.8"/>
    <n v="4.8"/>
  </r>
  <r>
    <x v="3"/>
    <d v="2021-12-09T00:00:00"/>
    <s v="Jakkalsputz"/>
    <x v="10"/>
    <x v="10"/>
    <x v="10"/>
    <x v="0"/>
    <x v="0"/>
    <m/>
    <s v="Shark Spotted Gully"/>
    <n v="107"/>
    <n v="5.5"/>
    <n v="5.5"/>
  </r>
  <r>
    <x v="3"/>
    <d v="2021-12-09T00:00:00"/>
    <s v="Jakkalsputz"/>
    <x v="27"/>
    <x v="26"/>
    <x v="27"/>
    <x v="3"/>
    <x v="3"/>
    <m/>
    <s v="Shark Spotted Gully"/>
    <n v="103"/>
    <n v="4.8"/>
    <n v="4.8"/>
  </r>
  <r>
    <x v="3"/>
    <d v="2021-12-09T00:00:00"/>
    <s v="Jakkalsputz"/>
    <x v="34"/>
    <x v="3"/>
    <x v="31"/>
    <x v="4"/>
    <x v="4"/>
    <m/>
    <s v="Shark Hound Smooth"/>
    <n v="103"/>
    <n v="4.0999999999999996"/>
    <n v="4.0999999999999996"/>
  </r>
  <r>
    <x v="3"/>
    <d v="2021-12-09T00:00:00"/>
    <s v="Jakkalsputz"/>
    <x v="50"/>
    <x v="47"/>
    <x v="46"/>
    <x v="2"/>
    <x v="9"/>
    <m/>
    <s v="Shark Spotted Gully"/>
    <n v="107"/>
    <n v="5.5"/>
    <n v="5.5"/>
  </r>
  <r>
    <x v="3"/>
    <d v="2021-12-09T00:00:00"/>
    <s v="Jakkalsputz"/>
    <x v="36"/>
    <x v="34"/>
    <x v="33"/>
    <x v="0"/>
    <x v="0"/>
    <m/>
    <s v="Shark Spotted Gully"/>
    <n v="107"/>
    <n v="5.5"/>
    <n v="5.5"/>
  </r>
  <r>
    <x v="3"/>
    <d v="2021-12-09T00:00:00"/>
    <s v="Jakkalsputz"/>
    <x v="1"/>
    <x v="1"/>
    <x v="1"/>
    <x v="1"/>
    <x v="1"/>
    <m/>
    <s v="Shark Spotted Gully"/>
    <n v="103"/>
    <n v="4.8"/>
    <n v="4.8"/>
  </r>
  <r>
    <x v="3"/>
    <d v="2021-12-09T00:00:00"/>
    <s v="Jakkalsputz"/>
    <x v="20"/>
    <x v="19"/>
    <x v="20"/>
    <x v="4"/>
    <x v="6"/>
    <m/>
    <s v="Shark Spotted Gully"/>
    <n v="102"/>
    <n v="4.5999999999999996"/>
    <n v="4.5999999999999996"/>
  </r>
  <r>
    <x v="3"/>
    <d v="2021-12-09T00:00:00"/>
    <s v="Jakkalsputz"/>
    <x v="22"/>
    <x v="21"/>
    <x v="22"/>
    <x v="3"/>
    <x v="4"/>
    <m/>
    <s v="Shark Spotted Gully"/>
    <n v="102"/>
    <n v="4.5999999999999996"/>
    <n v="4.5999999999999996"/>
  </r>
  <r>
    <x v="3"/>
    <d v="2021-12-09T00:00:00"/>
    <s v="Jakkalsputz"/>
    <x v="60"/>
    <x v="56"/>
    <x v="31"/>
    <x v="6"/>
    <x v="8"/>
    <m/>
    <s v="Shark Spotted Gully"/>
    <n v="104"/>
    <n v="5"/>
    <n v="5"/>
  </r>
  <r>
    <x v="3"/>
    <d v="2021-12-09T00:00:00"/>
    <s v="Jakkalsputz"/>
    <x v="39"/>
    <x v="37"/>
    <x v="36"/>
    <x v="0"/>
    <x v="0"/>
    <m/>
    <s v="Shark Hound Smooth"/>
    <n v="109"/>
    <n v="5"/>
    <n v="5"/>
  </r>
  <r>
    <x v="3"/>
    <d v="2021-12-09T00:00:00"/>
    <s v="Jakkalsputz"/>
    <x v="2"/>
    <x v="2"/>
    <x v="2"/>
    <x v="1"/>
    <x v="1"/>
    <m/>
    <s v="Shark Hound Smooth"/>
    <n v="107"/>
    <n v="4.7"/>
    <n v="4.7"/>
  </r>
  <r>
    <x v="3"/>
    <d v="2021-12-09T00:00:00"/>
    <s v="Jakkalsputz"/>
    <x v="33"/>
    <x v="32"/>
    <x v="30"/>
    <x v="3"/>
    <x v="3"/>
    <m/>
    <s v="Shark Spotted Gully"/>
    <n v="102"/>
    <n v="4.5999999999999996"/>
    <n v="4.5999999999999996"/>
  </r>
  <r>
    <x v="3"/>
    <d v="2021-12-09T00:00:00"/>
    <s v="Jakkalsputz"/>
    <x v="22"/>
    <x v="21"/>
    <x v="22"/>
    <x v="3"/>
    <x v="4"/>
    <m/>
    <s v="Shark Spotted Gully"/>
    <n v="100"/>
    <n v="4.3"/>
    <n v="4.3"/>
  </r>
  <r>
    <x v="3"/>
    <d v="2021-12-09T00:00:00"/>
    <s v="Jakkalsputz"/>
    <x v="8"/>
    <x v="8"/>
    <x v="8"/>
    <x v="1"/>
    <x v="1"/>
    <m/>
    <s v="Shark Hound Smooth"/>
    <n v="106"/>
    <n v="4.5"/>
    <n v="4.5"/>
  </r>
  <r>
    <x v="3"/>
    <d v="2021-12-09T00:00:00"/>
    <s v="Jakkalsputz"/>
    <x v="30"/>
    <x v="29"/>
    <x v="29"/>
    <x v="3"/>
    <x v="3"/>
    <m/>
    <s v="Shark Hound Smooth"/>
    <n v="106"/>
    <n v="4.5"/>
    <n v="4.5"/>
  </r>
  <r>
    <x v="3"/>
    <d v="2021-12-09T00:00:00"/>
    <s v="Jakkalsputz"/>
    <x v="17"/>
    <x v="16"/>
    <x v="17"/>
    <x v="4"/>
    <x v="6"/>
    <m/>
    <s v="Shark Hound Smooth"/>
    <n v="99"/>
    <n v="3.6"/>
    <n v="3.6"/>
  </r>
  <r>
    <x v="3"/>
    <d v="2021-12-09T00:00:00"/>
    <s v="Jakkalsputz"/>
    <x v="17"/>
    <x v="16"/>
    <x v="17"/>
    <x v="4"/>
    <x v="6"/>
    <m/>
    <s v="Shark Hound Smooth"/>
    <n v="99"/>
    <n v="3.6"/>
    <n v="3.6"/>
  </r>
  <r>
    <x v="3"/>
    <d v="2021-12-09T00:00:00"/>
    <s v="Jakkalsputz"/>
    <x v="60"/>
    <x v="56"/>
    <x v="31"/>
    <x v="6"/>
    <x v="8"/>
    <m/>
    <s v="Shark Spotted Gully"/>
    <n v="104"/>
    <n v="5"/>
    <n v="5"/>
  </r>
  <r>
    <x v="3"/>
    <d v="2021-12-09T00:00:00"/>
    <s v="Jakkalsputz"/>
    <x v="69"/>
    <x v="44"/>
    <x v="63"/>
    <x v="2"/>
    <x v="9"/>
    <m/>
    <s v="Shark Spotted Gully"/>
    <n v="106"/>
    <n v="5.3"/>
    <n v="5.3"/>
  </r>
  <r>
    <x v="3"/>
    <d v="2021-12-09T00:00:00"/>
    <s v="Jakkalsputz"/>
    <x v="59"/>
    <x v="55"/>
    <x v="54"/>
    <x v="2"/>
    <x v="9"/>
    <m/>
    <s v="Shark Spotted Gully"/>
    <n v="106"/>
    <n v="5.3"/>
    <n v="5.3"/>
  </r>
  <r>
    <x v="3"/>
    <d v="2021-12-09T00:00:00"/>
    <s v="Jakkalsputz"/>
    <x v="39"/>
    <x v="37"/>
    <x v="36"/>
    <x v="0"/>
    <x v="0"/>
    <m/>
    <s v="Shark Hound Smooth"/>
    <n v="108"/>
    <n v="4.8"/>
    <n v="4.8"/>
  </r>
  <r>
    <x v="3"/>
    <d v="2021-12-09T00:00:00"/>
    <s v="Jakkalsputz"/>
    <x v="67"/>
    <x v="63"/>
    <x v="61"/>
    <x v="5"/>
    <x v="5"/>
    <m/>
    <s v="Shark Hound Smooth"/>
    <n v="108"/>
    <n v="4.8"/>
    <n v="4.8"/>
  </r>
  <r>
    <x v="3"/>
    <d v="2021-12-09T00:00:00"/>
    <s v="Jakkalsputz"/>
    <x v="47"/>
    <x v="3"/>
    <x v="15"/>
    <x v="2"/>
    <x v="9"/>
    <m/>
    <s v="Shark Spotted Gully"/>
    <n v="105"/>
    <n v="5.0999999999999996"/>
    <n v="5.0999999999999996"/>
  </r>
  <r>
    <x v="3"/>
    <d v="2021-12-09T00:00:00"/>
    <s v="Jakkalsputz"/>
    <x v="55"/>
    <x v="51"/>
    <x v="50"/>
    <x v="2"/>
    <x v="2"/>
    <m/>
    <s v="Shark Spotted Gully"/>
    <n v="104"/>
    <n v="5"/>
    <n v="5"/>
  </r>
  <r>
    <x v="3"/>
    <d v="2021-12-09T00:00:00"/>
    <s v="Jakkalsputz"/>
    <x v="53"/>
    <x v="33"/>
    <x v="48"/>
    <x v="6"/>
    <x v="7"/>
    <m/>
    <s v="Shark Hound Smooth"/>
    <n v="108"/>
    <n v="4.8"/>
    <n v="4.8"/>
  </r>
  <r>
    <x v="3"/>
    <d v="2021-12-09T00:00:00"/>
    <s v="Jakkalsputz"/>
    <x v="18"/>
    <x v="17"/>
    <x v="18"/>
    <x v="3"/>
    <x v="3"/>
    <m/>
    <s v="Shark Spotted Gully"/>
    <n v="100"/>
    <n v="4.3"/>
    <n v="4.3"/>
  </r>
  <r>
    <x v="3"/>
    <d v="2021-12-09T00:00:00"/>
    <s v="Jakkalsputz"/>
    <x v="47"/>
    <x v="3"/>
    <x v="15"/>
    <x v="2"/>
    <x v="9"/>
    <m/>
    <s v="Shark Spotted Gully"/>
    <n v="104"/>
    <n v="5"/>
    <n v="5"/>
  </r>
  <r>
    <x v="3"/>
    <d v="2021-12-09T00:00:00"/>
    <s v="Jakkalsputz"/>
    <x v="62"/>
    <x v="58"/>
    <x v="56"/>
    <x v="6"/>
    <x v="8"/>
    <m/>
    <s v="Shark Spotted Gully"/>
    <n v="103"/>
    <n v="4.8"/>
    <n v="4.8"/>
  </r>
  <r>
    <x v="3"/>
    <d v="2021-12-09T00:00:00"/>
    <s v="Jakkalsputz"/>
    <x v="14"/>
    <x v="13"/>
    <x v="14"/>
    <x v="3"/>
    <x v="3"/>
    <m/>
    <s v="Shark Hound Smooth"/>
    <n v="104"/>
    <n v="4.2"/>
    <n v="4.2"/>
  </r>
  <r>
    <x v="3"/>
    <d v="2021-12-09T00:00:00"/>
    <s v="Jakkalsputz"/>
    <x v="53"/>
    <x v="33"/>
    <x v="48"/>
    <x v="6"/>
    <x v="7"/>
    <m/>
    <s v="Ray Bull / Eagle"/>
    <n v="62"/>
    <n v="4.3"/>
    <n v="4.3"/>
  </r>
  <r>
    <x v="3"/>
    <d v="2021-12-09T00:00:00"/>
    <s v="Jakkalsputz"/>
    <x v="38"/>
    <x v="36"/>
    <x v="35"/>
    <x v="4"/>
    <x v="6"/>
    <m/>
    <s v="Shark Hound Smooth"/>
    <n v="95"/>
    <n v="3.1"/>
    <n v="3.1"/>
  </r>
  <r>
    <x v="3"/>
    <d v="2021-12-09T00:00:00"/>
    <s v="Jakkalsputz"/>
    <x v="51"/>
    <x v="48"/>
    <x v="8"/>
    <x v="2"/>
    <x v="2"/>
    <m/>
    <s v="Shark Spotted Gully"/>
    <n v="104"/>
    <n v="5"/>
    <n v="5"/>
  </r>
  <r>
    <x v="3"/>
    <d v="2021-12-09T00:00:00"/>
    <s v="Jakkalsputz"/>
    <x v="30"/>
    <x v="29"/>
    <x v="29"/>
    <x v="3"/>
    <x v="3"/>
    <m/>
    <s v="Shark Hound Smooth"/>
    <n v="104"/>
    <n v="4.2"/>
    <n v="4.2"/>
  </r>
  <r>
    <x v="3"/>
    <d v="2021-12-09T00:00:00"/>
    <s v="Jakkalsputz"/>
    <x v="69"/>
    <x v="44"/>
    <x v="63"/>
    <x v="2"/>
    <x v="9"/>
    <m/>
    <s v="Shark Spotted Gully"/>
    <n v="103"/>
    <n v="4.8"/>
    <n v="4.8"/>
  </r>
  <r>
    <x v="3"/>
    <d v="2021-12-09T00:00:00"/>
    <s v="Jakkalsputz"/>
    <x v="52"/>
    <x v="49"/>
    <x v="47"/>
    <x v="2"/>
    <x v="9"/>
    <m/>
    <s v="Ray Bull / Eagle"/>
    <n v="64"/>
    <n v="4.7"/>
    <n v="4.7"/>
  </r>
  <r>
    <x v="3"/>
    <d v="2021-12-09T00:00:00"/>
    <s v="Jakkalsputz"/>
    <x v="64"/>
    <x v="60"/>
    <x v="58"/>
    <x v="6"/>
    <x v="7"/>
    <m/>
    <s v="Elephantfish"/>
    <n v="80"/>
    <n v="4.0999999999999996"/>
    <n v="4.0999999999999996"/>
  </r>
  <r>
    <x v="3"/>
    <d v="2021-12-09T00:00:00"/>
    <s v="Jakkalsputz"/>
    <x v="44"/>
    <x v="42"/>
    <x v="41"/>
    <x v="6"/>
    <x v="7"/>
    <m/>
    <s v="Shark Spotted Gully"/>
    <n v="98"/>
    <n v="4"/>
    <n v="4"/>
  </r>
  <r>
    <x v="3"/>
    <d v="2021-12-09T00:00:00"/>
    <s v="Jakkalsputz"/>
    <x v="18"/>
    <x v="17"/>
    <x v="18"/>
    <x v="3"/>
    <x v="3"/>
    <m/>
    <s v="Shark Hound Smooth"/>
    <n v="103"/>
    <n v="4.0999999999999996"/>
    <n v="4.0999999999999996"/>
  </r>
  <r>
    <x v="3"/>
    <d v="2021-12-09T00:00:00"/>
    <s v="Jakkalsputz"/>
    <x v="4"/>
    <x v="4"/>
    <x v="4"/>
    <x v="3"/>
    <x v="3"/>
    <m/>
    <s v="Ray Bull / Eagle"/>
    <n v="60"/>
    <n v="3.9"/>
    <n v="3.9"/>
  </r>
  <r>
    <x v="3"/>
    <d v="2021-12-09T00:00:00"/>
    <s v="Jakkalsputz"/>
    <x v="43"/>
    <x v="41"/>
    <x v="40"/>
    <x v="4"/>
    <x v="6"/>
    <m/>
    <s v="Shark Spotted Gully"/>
    <n v="93"/>
    <n v="3.4"/>
    <n v="3.4"/>
  </r>
  <r>
    <x v="3"/>
    <d v="2021-12-09T00:00:00"/>
    <s v="Jakkalsputz"/>
    <x v="67"/>
    <x v="63"/>
    <x v="61"/>
    <x v="5"/>
    <x v="5"/>
    <m/>
    <s v="Shark Spotted Gully"/>
    <n v="103"/>
    <n v="4.8"/>
    <n v="4.8"/>
  </r>
  <r>
    <x v="3"/>
    <d v="2021-12-09T00:00:00"/>
    <s v="Jakkalsputz"/>
    <x v="24"/>
    <x v="23"/>
    <x v="24"/>
    <x v="1"/>
    <x v="1"/>
    <m/>
    <s v="Shark Hound Smooth"/>
    <n v="101"/>
    <n v="3.8"/>
    <n v="3.8"/>
  </r>
  <r>
    <x v="3"/>
    <d v="2021-12-09T00:00:00"/>
    <s v="Jakkalsputz"/>
    <x v="27"/>
    <x v="26"/>
    <x v="27"/>
    <x v="3"/>
    <x v="3"/>
    <m/>
    <s v="Shark Spotted Gully"/>
    <n v="96"/>
    <n v="3.8"/>
    <n v="3.8"/>
  </r>
  <r>
    <x v="3"/>
    <d v="2021-12-09T00:00:00"/>
    <s v="Jakkalsputz"/>
    <x v="33"/>
    <x v="32"/>
    <x v="30"/>
    <x v="3"/>
    <x v="3"/>
    <m/>
    <s v="Shark Soupfin"/>
    <n v="64"/>
    <n v="3.8"/>
    <n v="3.8"/>
  </r>
  <r>
    <x v="3"/>
    <d v="2021-12-09T00:00:00"/>
    <s v="Jakkalsputz"/>
    <x v="38"/>
    <x v="36"/>
    <x v="35"/>
    <x v="4"/>
    <x v="6"/>
    <m/>
    <s v="Shark Hound Smooth"/>
    <n v="92"/>
    <n v="2.8"/>
    <n v="2.8"/>
  </r>
  <r>
    <x v="3"/>
    <d v="2021-12-09T00:00:00"/>
    <s v="Jakkalsputz"/>
    <x v="66"/>
    <x v="62"/>
    <x v="60"/>
    <x v="6"/>
    <x v="7"/>
    <m/>
    <s v="Shark Hound Smooth"/>
    <n v="101"/>
    <n v="3.8"/>
    <n v="3.8"/>
  </r>
  <r>
    <x v="3"/>
    <d v="2021-12-09T00:00:00"/>
    <s v="Jakkalsputz"/>
    <x v="62"/>
    <x v="58"/>
    <x v="56"/>
    <x v="6"/>
    <x v="8"/>
    <m/>
    <s v="Shark Spotted Gully"/>
    <n v="95"/>
    <n v="3.6"/>
    <n v="3.6"/>
  </r>
  <r>
    <x v="3"/>
    <d v="2021-12-09T00:00:00"/>
    <s v="Jakkalsputz"/>
    <x v="23"/>
    <x v="22"/>
    <x v="23"/>
    <x v="5"/>
    <x v="5"/>
    <m/>
    <s v="Shark Hound Smooth"/>
    <n v="106"/>
    <n v="4.5"/>
    <n v="4.5"/>
  </r>
  <r>
    <x v="3"/>
    <d v="2021-12-09T00:00:00"/>
    <s v="Jakkalsputz"/>
    <x v="66"/>
    <x v="62"/>
    <x v="60"/>
    <x v="6"/>
    <x v="7"/>
    <m/>
    <s v="Shark Hound Smooth"/>
    <n v="97"/>
    <n v="3.3"/>
    <n v="3.3"/>
  </r>
  <r>
    <x v="3"/>
    <d v="2021-12-09T00:00:00"/>
    <s v="Jakkalsputz"/>
    <x v="51"/>
    <x v="48"/>
    <x v="8"/>
    <x v="2"/>
    <x v="2"/>
    <m/>
    <s v="Shark Copper (Female)"/>
    <n v="72"/>
    <n v="4.5"/>
    <n v="4.5"/>
  </r>
  <r>
    <x v="3"/>
    <d v="2021-12-09T00:00:00"/>
    <s v="Jakkalsputz"/>
    <x v="46"/>
    <x v="44"/>
    <x v="43"/>
    <x v="2"/>
    <x v="9"/>
    <m/>
    <s v="Ray Bull / Eagle"/>
    <n v="61"/>
    <n v="4.0999999999999996"/>
    <n v="4.0999999999999996"/>
  </r>
  <r>
    <x v="3"/>
    <d v="2021-12-09T00:00:00"/>
    <s v="Jakkalsputz"/>
    <x v="36"/>
    <x v="34"/>
    <x v="33"/>
    <x v="0"/>
    <x v="0"/>
    <m/>
    <s v="Shark Spotted Gully"/>
    <n v="101"/>
    <n v="4.5"/>
    <n v="4.5"/>
  </r>
  <r>
    <x v="3"/>
    <d v="2021-12-09T00:00:00"/>
    <s v="Jakkalsputz"/>
    <x v="48"/>
    <x v="45"/>
    <x v="44"/>
    <x v="5"/>
    <x v="5"/>
    <m/>
    <s v="Shark Hound Smooth"/>
    <n v="102"/>
    <n v="4"/>
    <n v="4"/>
  </r>
  <r>
    <x v="3"/>
    <d v="2021-12-09T00:00:00"/>
    <s v="Jakkalsputz"/>
    <x v="44"/>
    <x v="42"/>
    <x v="41"/>
    <x v="6"/>
    <x v="7"/>
    <m/>
    <s v="Shark Spotted Gully"/>
    <n v="92"/>
    <n v="3.3"/>
    <n v="3.3"/>
  </r>
  <r>
    <x v="3"/>
    <d v="2021-12-09T00:00:00"/>
    <s v="Jakkalsputz"/>
    <x v="52"/>
    <x v="49"/>
    <x v="47"/>
    <x v="2"/>
    <x v="9"/>
    <m/>
    <s v="Shark Spotted Gully"/>
    <n v="98"/>
    <n v="4"/>
    <n v="4"/>
  </r>
  <r>
    <x v="3"/>
    <d v="2021-12-09T00:00:00"/>
    <s v="Jakkalsputz"/>
    <x v="18"/>
    <x v="17"/>
    <x v="18"/>
    <x v="3"/>
    <x v="3"/>
    <m/>
    <s v="Shark Hound Smooth"/>
    <n v="100"/>
    <n v="3.7"/>
    <n v="3.7"/>
  </r>
  <r>
    <x v="3"/>
    <d v="2021-12-09T00:00:00"/>
    <s v="Jakkalsputz"/>
    <x v="44"/>
    <x v="42"/>
    <x v="41"/>
    <x v="6"/>
    <x v="7"/>
    <m/>
    <s v="Guitarfish - Lesser"/>
    <n v="95"/>
    <n v="3.2"/>
    <n v="3.2"/>
  </r>
  <r>
    <x v="3"/>
    <d v="2021-12-09T00:00:00"/>
    <s v="Jakkalsputz"/>
    <x v="68"/>
    <x v="64"/>
    <x v="62"/>
    <x v="0"/>
    <x v="0"/>
    <m/>
    <s v="Shark Spotted Gully"/>
    <n v="97"/>
    <n v="3.9"/>
    <n v="3.9"/>
  </r>
  <r>
    <x v="3"/>
    <d v="2021-12-09T00:00:00"/>
    <s v="Jakkalsputz"/>
    <x v="55"/>
    <x v="51"/>
    <x v="50"/>
    <x v="2"/>
    <x v="2"/>
    <m/>
    <s v="Shark Spotted Gully"/>
    <n v="97"/>
    <n v="3.9"/>
    <n v="3.9"/>
  </r>
  <r>
    <x v="3"/>
    <d v="2021-12-09T00:00:00"/>
    <s v="Jakkalsputz"/>
    <x v="52"/>
    <x v="49"/>
    <x v="47"/>
    <x v="2"/>
    <x v="9"/>
    <m/>
    <s v="Shark Spotted Gully"/>
    <n v="97"/>
    <n v="3.9"/>
    <n v="3.9"/>
  </r>
  <r>
    <x v="3"/>
    <d v="2021-12-09T00:00:00"/>
    <s v="Jakkalsputz"/>
    <x v="64"/>
    <x v="60"/>
    <x v="58"/>
    <x v="6"/>
    <x v="7"/>
    <s v="Kob"/>
    <m/>
    <n v="67"/>
    <n v="3.1"/>
    <n v="3.1"/>
  </r>
  <r>
    <x v="3"/>
    <d v="2021-12-09T00:00:00"/>
    <s v="Jakkalsputz"/>
    <x v="42"/>
    <x v="40"/>
    <x v="39"/>
    <x v="2"/>
    <x v="2"/>
    <m/>
    <s v="Shark Spotted Gully"/>
    <n v="94"/>
    <n v="3.5"/>
    <n v="3.5"/>
  </r>
  <r>
    <x v="3"/>
    <d v="2021-12-09T00:00:00"/>
    <s v="Jakkalsputz"/>
    <x v="7"/>
    <x v="7"/>
    <x v="7"/>
    <x v="5"/>
    <x v="5"/>
    <m/>
    <s v="Elephantfish"/>
    <n v="76"/>
    <n v="3.5"/>
    <n v="3.5"/>
  </r>
  <r>
    <x v="3"/>
    <d v="2021-12-09T00:00:00"/>
    <s v="Jakkalsputz"/>
    <x v="63"/>
    <x v="59"/>
    <x v="57"/>
    <x v="6"/>
    <x v="8"/>
    <m/>
    <s v="Guitarfish - Lesser"/>
    <n v="94"/>
    <n v="3.1"/>
    <n v="3.1"/>
  </r>
  <r>
    <x v="3"/>
    <d v="2021-12-09T00:00:00"/>
    <s v="Jakkalsputz"/>
    <x v="69"/>
    <x v="44"/>
    <x v="63"/>
    <x v="2"/>
    <x v="9"/>
    <m/>
    <s v="Guitarfish - Lesser"/>
    <n v="96"/>
    <n v="3.3"/>
    <n v="3.3"/>
  </r>
  <r>
    <x v="3"/>
    <d v="2021-12-09T00:00:00"/>
    <s v="Jakkalsputz"/>
    <x v="8"/>
    <x v="8"/>
    <x v="8"/>
    <x v="1"/>
    <x v="1"/>
    <s v="Kob"/>
    <m/>
    <n v="70"/>
    <n v="3.6"/>
    <n v="3.6"/>
  </r>
  <r>
    <x v="3"/>
    <d v="2021-12-09T00:00:00"/>
    <s v="Jakkalsputz"/>
    <x v="31"/>
    <x v="30"/>
    <x v="0"/>
    <x v="4"/>
    <x v="4"/>
    <m/>
    <s v="Shark Spotted Gully"/>
    <n v="90"/>
    <n v="3"/>
    <n v="3"/>
  </r>
  <r>
    <x v="3"/>
    <d v="2021-12-09T00:00:00"/>
    <s v="Jakkalsputz"/>
    <x v="40"/>
    <x v="38"/>
    <x v="37"/>
    <x v="6"/>
    <x v="7"/>
    <m/>
    <s v="Guitarfish - Lesser"/>
    <n v="94"/>
    <n v="3.1"/>
    <n v="3.1"/>
  </r>
  <r>
    <x v="3"/>
    <d v="2021-12-09T00:00:00"/>
    <s v="Jakkalsputz"/>
    <x v="64"/>
    <x v="60"/>
    <x v="58"/>
    <x v="6"/>
    <x v="7"/>
    <m/>
    <s v="Shark Spotted Gully"/>
    <n v="91"/>
    <n v="3.1"/>
    <n v="3.1"/>
  </r>
  <r>
    <x v="3"/>
    <d v="2021-12-09T00:00:00"/>
    <s v="Jakkalsputz"/>
    <x v="4"/>
    <x v="4"/>
    <x v="4"/>
    <x v="3"/>
    <x v="3"/>
    <m/>
    <s v="Shark Hound Smooth"/>
    <n v="99"/>
    <n v="3.6"/>
    <n v="3.6"/>
  </r>
  <r>
    <x v="3"/>
    <d v="2021-12-09T00:00:00"/>
    <s v="Jakkalsputz"/>
    <x v="33"/>
    <x v="32"/>
    <x v="30"/>
    <x v="3"/>
    <x v="3"/>
    <m/>
    <s v="Shark Spotted Gully"/>
    <n v="95"/>
    <n v="3.6"/>
    <n v="3.6"/>
  </r>
  <r>
    <x v="3"/>
    <d v="2021-12-09T00:00:00"/>
    <s v="Jakkalsputz"/>
    <x v="43"/>
    <x v="41"/>
    <x v="40"/>
    <x v="4"/>
    <x v="6"/>
    <m/>
    <s v="Guitarfish - Lesser"/>
    <n v="89"/>
    <n v="2.6"/>
    <n v="2.6"/>
  </r>
  <r>
    <x v="3"/>
    <d v="2021-12-09T00:00:00"/>
    <s v="Jakkalsputz"/>
    <x v="8"/>
    <x v="8"/>
    <x v="8"/>
    <x v="1"/>
    <x v="1"/>
    <m/>
    <s v="Elephantfish"/>
    <n v="76"/>
    <n v="3.5"/>
    <n v="3.5"/>
  </r>
  <r>
    <x v="3"/>
    <d v="2021-12-09T00:00:00"/>
    <s v="Jakkalsputz"/>
    <x v="60"/>
    <x v="56"/>
    <x v="31"/>
    <x v="6"/>
    <x v="8"/>
    <m/>
    <s v="Guitarfish - Lesser"/>
    <n v="92"/>
    <n v="2.9"/>
    <n v="2.9"/>
  </r>
  <r>
    <x v="3"/>
    <d v="2021-12-09T00:00:00"/>
    <s v="Jakkalsputz"/>
    <x v="50"/>
    <x v="47"/>
    <x v="46"/>
    <x v="2"/>
    <x v="9"/>
    <m/>
    <s v="Shark Spotted Gully"/>
    <n v="92"/>
    <n v="3.3"/>
    <n v="3.3"/>
  </r>
  <r>
    <x v="3"/>
    <d v="2021-12-09T00:00:00"/>
    <s v="Jakkalsputz"/>
    <x v="7"/>
    <x v="7"/>
    <x v="7"/>
    <x v="5"/>
    <x v="5"/>
    <m/>
    <s v="Elephantfish"/>
    <n v="75"/>
    <n v="3.4"/>
    <n v="3.4"/>
  </r>
  <r>
    <x v="3"/>
    <d v="2021-12-09T00:00:00"/>
    <s v="Jakkalsputz"/>
    <x v="41"/>
    <x v="39"/>
    <x v="38"/>
    <x v="4"/>
    <x v="4"/>
    <m/>
    <s v="Guitarfish - Lesser"/>
    <n v="89"/>
    <n v="2.6"/>
    <n v="2.6"/>
  </r>
  <r>
    <x v="3"/>
    <d v="2021-12-09T00:00:00"/>
    <s v="Jakkalsputz"/>
    <x v="57"/>
    <x v="53"/>
    <x v="52"/>
    <x v="6"/>
    <x v="8"/>
    <m/>
    <s v="Elephantfish"/>
    <n v="71"/>
    <n v="2.9"/>
    <n v="2.9"/>
  </r>
  <r>
    <x v="3"/>
    <d v="2021-12-09T00:00:00"/>
    <s v="Jakkalsputz"/>
    <x v="36"/>
    <x v="34"/>
    <x v="33"/>
    <x v="0"/>
    <x v="0"/>
    <m/>
    <s v="Shark Hound Smooth"/>
    <n v="97"/>
    <n v="3.3"/>
    <n v="3.3"/>
  </r>
  <r>
    <x v="3"/>
    <d v="2021-12-09T00:00:00"/>
    <s v="Jakkalsputz"/>
    <x v="23"/>
    <x v="22"/>
    <x v="23"/>
    <x v="5"/>
    <x v="5"/>
    <m/>
    <s v="Shark Spotted Gully"/>
    <n v="92"/>
    <n v="3.3"/>
    <n v="3.3"/>
  </r>
  <r>
    <x v="3"/>
    <d v="2021-12-09T00:00:00"/>
    <s v="Jakkalsputz"/>
    <x v="66"/>
    <x v="62"/>
    <x v="60"/>
    <x v="6"/>
    <x v="7"/>
    <m/>
    <s v="Shark Hound Smooth"/>
    <n v="92"/>
    <n v="2.8"/>
    <n v="2.8"/>
  </r>
  <r>
    <x v="3"/>
    <d v="2021-12-09T00:00:00"/>
    <s v="Jakkalsputz"/>
    <x v="11"/>
    <x v="6"/>
    <x v="11"/>
    <x v="3"/>
    <x v="1"/>
    <m/>
    <s v="Shark Soupfin"/>
    <n v="62"/>
    <n v="3.5"/>
    <n v="3.5"/>
  </r>
  <r>
    <x v="3"/>
    <d v="2021-12-09T00:00:00"/>
    <s v="Jakkalsputz"/>
    <x v="55"/>
    <x v="51"/>
    <x v="50"/>
    <x v="2"/>
    <x v="2"/>
    <m/>
    <s v="Shark Hound Smooth"/>
    <n v="95"/>
    <n v="3.1"/>
    <n v="3.1"/>
  </r>
  <r>
    <x v="3"/>
    <d v="2021-12-09T00:00:00"/>
    <s v="Jakkalsputz"/>
    <x v="42"/>
    <x v="40"/>
    <x v="39"/>
    <x v="2"/>
    <x v="2"/>
    <m/>
    <s v="Guitarfish - Lesser"/>
    <n v="94"/>
    <n v="3.1"/>
    <n v="3.1"/>
  </r>
  <r>
    <x v="3"/>
    <d v="2021-12-09T00:00:00"/>
    <s v="Jakkalsputz"/>
    <x v="14"/>
    <x v="13"/>
    <x v="14"/>
    <x v="3"/>
    <x v="3"/>
    <m/>
    <s v="Shark Spotted Gully"/>
    <n v="93"/>
    <n v="3.4"/>
    <n v="3.4"/>
  </r>
  <r>
    <x v="3"/>
    <d v="2021-12-09T00:00:00"/>
    <s v="Jakkalsputz"/>
    <x v="27"/>
    <x v="26"/>
    <x v="27"/>
    <x v="3"/>
    <x v="3"/>
    <m/>
    <s v="Shark Spotted Gully"/>
    <n v="93"/>
    <n v="3.4"/>
    <n v="3.4"/>
  </r>
  <r>
    <x v="3"/>
    <d v="2021-12-09T00:00:00"/>
    <s v="Jakkalsputz"/>
    <x v="29"/>
    <x v="28"/>
    <x v="28"/>
    <x v="7"/>
    <x v="8"/>
    <m/>
    <s v="Guitarfish - Lesser"/>
    <n v="91"/>
    <n v="2.8"/>
    <n v="2.8"/>
  </r>
  <r>
    <x v="3"/>
    <d v="2021-12-09T00:00:00"/>
    <s v="Jakkalsputz"/>
    <x v="38"/>
    <x v="36"/>
    <x v="35"/>
    <x v="4"/>
    <x v="6"/>
    <m/>
    <s v="Shark Hound Smooth"/>
    <n v="87"/>
    <n v="2.2999999999999998"/>
    <n v="2.2999999999999998"/>
  </r>
  <r>
    <x v="3"/>
    <d v="2021-12-09T00:00:00"/>
    <s v="Jakkalsputz"/>
    <x v="2"/>
    <x v="2"/>
    <x v="2"/>
    <x v="1"/>
    <x v="1"/>
    <m/>
    <s v="Shark Spotted Gully"/>
    <n v="92"/>
    <n v="3.3"/>
    <n v="3.3"/>
  </r>
  <r>
    <x v="3"/>
    <d v="2021-12-09T00:00:00"/>
    <s v="Jakkalsputz"/>
    <x v="29"/>
    <x v="28"/>
    <x v="28"/>
    <x v="7"/>
    <x v="8"/>
    <m/>
    <s v="Guitarfish - Lesser"/>
    <n v="91"/>
    <n v="2.8"/>
    <n v="2.8"/>
  </r>
  <r>
    <x v="3"/>
    <d v="2021-12-09T00:00:00"/>
    <s v="Jakkalsputz"/>
    <x v="44"/>
    <x v="42"/>
    <x v="41"/>
    <x v="6"/>
    <x v="7"/>
    <m/>
    <s v="Ray Bull / Eagle"/>
    <n v="54"/>
    <n v="2.8"/>
    <n v="2.8"/>
  </r>
  <r>
    <x v="3"/>
    <d v="2021-12-09T00:00:00"/>
    <s v="Jakkalsputz"/>
    <x v="56"/>
    <x v="52"/>
    <x v="51"/>
    <x v="5"/>
    <x v="5"/>
    <m/>
    <s v="Shark Spotted Gully"/>
    <n v="92"/>
    <n v="3.3"/>
    <n v="3.3"/>
  </r>
  <r>
    <x v="3"/>
    <d v="2021-12-09T00:00:00"/>
    <s v="Jakkalsputz"/>
    <x v="58"/>
    <x v="54"/>
    <x v="53"/>
    <x v="2"/>
    <x v="9"/>
    <m/>
    <s v="Shark Spotted Gully"/>
    <n v="91"/>
    <n v="3.1"/>
    <n v="3.1"/>
  </r>
  <r>
    <x v="3"/>
    <d v="2021-12-09T00:00:00"/>
    <s v="Jakkalsputz"/>
    <x v="55"/>
    <x v="51"/>
    <x v="50"/>
    <x v="2"/>
    <x v="2"/>
    <s v="Kob"/>
    <m/>
    <n v="66"/>
    <n v="3"/>
    <n v="3"/>
  </r>
  <r>
    <x v="3"/>
    <d v="2021-12-09T00:00:00"/>
    <s v="Jakkalsputz"/>
    <x v="14"/>
    <x v="13"/>
    <x v="14"/>
    <x v="3"/>
    <x v="3"/>
    <m/>
    <s v="Shark Soupfin"/>
    <n v="60"/>
    <n v="3.2"/>
    <n v="3.2"/>
  </r>
  <r>
    <x v="3"/>
    <d v="2021-12-09T00:00:00"/>
    <s v="Jakkalsputz"/>
    <x v="27"/>
    <x v="26"/>
    <x v="27"/>
    <x v="3"/>
    <x v="3"/>
    <m/>
    <s v="Shark Soupfin"/>
    <n v="60"/>
    <n v="3.2"/>
    <n v="3.2"/>
  </r>
  <r>
    <x v="3"/>
    <d v="2021-12-09T00:00:00"/>
    <s v="Jakkalsputz"/>
    <x v="62"/>
    <x v="58"/>
    <x v="56"/>
    <x v="6"/>
    <x v="8"/>
    <m/>
    <s v="Ray Bull / Eagle"/>
    <n v="54"/>
    <n v="2.8"/>
    <n v="2.8"/>
  </r>
  <r>
    <x v="3"/>
    <d v="2021-12-09T00:00:00"/>
    <s v="Jakkalsputz"/>
    <x v="28"/>
    <x v="27"/>
    <x v="9"/>
    <x v="0"/>
    <x v="0"/>
    <m/>
    <s v="Shark Spotted Gully"/>
    <n v="91"/>
    <n v="3.1"/>
    <n v="3.1"/>
  </r>
  <r>
    <x v="3"/>
    <d v="2021-12-09T00:00:00"/>
    <s v="Jakkalsputz"/>
    <x v="22"/>
    <x v="21"/>
    <x v="22"/>
    <x v="3"/>
    <x v="4"/>
    <m/>
    <s v="Elephantfish"/>
    <n v="86"/>
    <n v="5.0999999999999996"/>
    <n v="5.0999999999999996"/>
  </r>
  <r>
    <x v="3"/>
    <d v="2021-12-09T00:00:00"/>
    <s v="Jakkalsputz"/>
    <x v="54"/>
    <x v="50"/>
    <x v="49"/>
    <x v="2"/>
    <x v="2"/>
    <m/>
    <s v="Shark Spotted Gully"/>
    <n v="90"/>
    <n v="3"/>
    <n v="3"/>
  </r>
  <r>
    <x v="3"/>
    <d v="2021-12-09T00:00:00"/>
    <s v="Jakkalsputz"/>
    <x v="40"/>
    <x v="38"/>
    <x v="37"/>
    <x v="6"/>
    <x v="7"/>
    <m/>
    <s v="Ray Bull / Eagle"/>
    <n v="53"/>
    <n v="2.7"/>
    <n v="2.7"/>
  </r>
  <r>
    <x v="3"/>
    <d v="2021-12-09T00:00:00"/>
    <s v="Jakkalsputz"/>
    <x v="62"/>
    <x v="58"/>
    <x v="56"/>
    <x v="6"/>
    <x v="8"/>
    <s v="Kob"/>
    <m/>
    <n v="63"/>
    <n v="2.6"/>
    <n v="2.6"/>
  </r>
  <r>
    <x v="3"/>
    <d v="2021-12-09T00:00:00"/>
    <s v="Jakkalsputz"/>
    <x v="16"/>
    <x v="15"/>
    <x v="16"/>
    <x v="5"/>
    <x v="5"/>
    <m/>
    <s v="Guitarfish - Lesser"/>
    <n v="93"/>
    <n v="3"/>
    <n v="3"/>
  </r>
  <r>
    <x v="3"/>
    <d v="2021-12-09T00:00:00"/>
    <s v="Jakkalsputz"/>
    <x v="56"/>
    <x v="52"/>
    <x v="51"/>
    <x v="5"/>
    <x v="5"/>
    <m/>
    <s v="Shark Soupfin"/>
    <n v="58"/>
    <n v="3"/>
    <n v="3"/>
  </r>
  <r>
    <x v="3"/>
    <d v="2021-12-09T00:00:00"/>
    <s v="Jakkalsputz"/>
    <x v="48"/>
    <x v="45"/>
    <x v="44"/>
    <x v="5"/>
    <x v="5"/>
    <m/>
    <s v="Guitarfish - Lesser"/>
    <n v="92"/>
    <n v="2.9"/>
    <n v="2.9"/>
  </r>
  <r>
    <x v="3"/>
    <d v="2021-12-09T00:00:00"/>
    <s v="Jakkalsputz"/>
    <x v="4"/>
    <x v="4"/>
    <x v="4"/>
    <x v="3"/>
    <x v="3"/>
    <m/>
    <s v="Guitarfish - Lesser"/>
    <n v="94"/>
    <n v="3.1"/>
    <n v="3.1"/>
  </r>
  <r>
    <x v="3"/>
    <d v="2021-12-09T00:00:00"/>
    <s v="Jakkalsputz"/>
    <x v="51"/>
    <x v="48"/>
    <x v="8"/>
    <x v="2"/>
    <x v="2"/>
    <m/>
    <s v="Guitarfish - Lesser"/>
    <n v="92"/>
    <n v="2.9"/>
    <n v="2.9"/>
  </r>
  <r>
    <x v="3"/>
    <d v="2021-12-09T00:00:00"/>
    <s v="Jakkalsputz"/>
    <x v="40"/>
    <x v="38"/>
    <x v="37"/>
    <x v="6"/>
    <x v="7"/>
    <m/>
    <s v="Shark Hound Smooth"/>
    <n v="90"/>
    <n v="2.6"/>
    <n v="2.6"/>
  </r>
  <r>
    <x v="3"/>
    <d v="2021-12-09T00:00:00"/>
    <s v="Jakkalsputz"/>
    <x v="4"/>
    <x v="4"/>
    <x v="4"/>
    <x v="3"/>
    <x v="3"/>
    <m/>
    <s v="Shark Hound Smooth"/>
    <n v="94"/>
    <n v="3"/>
    <n v="3"/>
  </r>
  <r>
    <x v="3"/>
    <d v="2021-12-09T00:00:00"/>
    <s v="Jakkalsputz"/>
    <x v="9"/>
    <x v="9"/>
    <x v="9"/>
    <x v="4"/>
    <x v="4"/>
    <m/>
    <s v="Guitarfish - Lesser"/>
    <n v="84"/>
    <n v="2.2000000000000002"/>
    <n v="2.2000000000000002"/>
  </r>
  <r>
    <x v="3"/>
    <d v="2021-12-09T00:00:00"/>
    <s v="Jakkalsputz"/>
    <x v="3"/>
    <x v="3"/>
    <x v="3"/>
    <x v="2"/>
    <x v="2"/>
    <m/>
    <s v="Guitarfish - Lesser"/>
    <n v="91"/>
    <n v="2.8"/>
    <n v="2.8"/>
  </r>
  <r>
    <x v="3"/>
    <d v="2021-12-09T00:00:00"/>
    <s v="Jakkalsputz"/>
    <x v="12"/>
    <x v="11"/>
    <x v="12"/>
    <x v="3"/>
    <x v="3"/>
    <m/>
    <s v="Shark Hound Smooth"/>
    <n v="94"/>
    <n v="3"/>
    <n v="3"/>
  </r>
  <r>
    <x v="3"/>
    <d v="2021-12-09T00:00:00"/>
    <s v="Jakkalsputz"/>
    <x v="9"/>
    <x v="9"/>
    <x v="9"/>
    <x v="4"/>
    <x v="4"/>
    <m/>
    <s v="Guitarfish - Lesser"/>
    <n v="84"/>
    <n v="2.2000000000000002"/>
    <n v="2.2000000000000002"/>
  </r>
  <r>
    <x v="3"/>
    <d v="2021-12-09T00:00:00"/>
    <s v="Jakkalsputz"/>
    <x v="44"/>
    <x v="42"/>
    <x v="41"/>
    <x v="6"/>
    <x v="7"/>
    <m/>
    <s v="Shark Hound Smooth"/>
    <n v="90"/>
    <n v="2.6"/>
    <n v="2.6"/>
  </r>
  <r>
    <x v="3"/>
    <d v="2021-12-09T00:00:00"/>
    <s v="Jakkalsputz"/>
    <x v="19"/>
    <x v="18"/>
    <x v="19"/>
    <x v="6"/>
    <x v="7"/>
    <m/>
    <s v="Guitarfish - Lesser"/>
    <n v="89"/>
    <n v="2.6"/>
    <n v="2.6"/>
  </r>
  <r>
    <x v="3"/>
    <d v="2021-12-09T00:00:00"/>
    <s v="Jakkalsputz"/>
    <x v="14"/>
    <x v="13"/>
    <x v="14"/>
    <x v="3"/>
    <x v="3"/>
    <m/>
    <s v="Ray Bull / Eagle"/>
    <n v="55"/>
    <n v="3"/>
    <n v="3"/>
  </r>
  <r>
    <x v="3"/>
    <d v="2021-12-09T00:00:00"/>
    <s v="Jakkalsputz"/>
    <x v="50"/>
    <x v="47"/>
    <x v="46"/>
    <x v="2"/>
    <x v="9"/>
    <m/>
    <s v="Ray Bull / Eagle"/>
    <n v="54"/>
    <n v="2.8"/>
    <n v="2.8"/>
  </r>
  <r>
    <x v="3"/>
    <d v="2021-12-09T00:00:00"/>
    <s v="Jakkalsputz"/>
    <x v="55"/>
    <x v="51"/>
    <x v="50"/>
    <x v="2"/>
    <x v="2"/>
    <m/>
    <s v="Guitarfish - Lesser"/>
    <n v="90"/>
    <n v="2.7"/>
    <n v="2.7"/>
  </r>
  <r>
    <x v="3"/>
    <d v="2021-12-09T00:00:00"/>
    <s v="Jakkalsputz"/>
    <x v="14"/>
    <x v="13"/>
    <x v="14"/>
    <x v="3"/>
    <x v="3"/>
    <m/>
    <s v="Shark Soupfin"/>
    <n v="57"/>
    <n v="2.9"/>
    <n v="2.9"/>
  </r>
  <r>
    <x v="3"/>
    <d v="2021-12-09T00:00:00"/>
    <s v="Jakkalsputz"/>
    <x v="9"/>
    <x v="9"/>
    <x v="9"/>
    <x v="4"/>
    <x v="4"/>
    <m/>
    <s v="Guitarfish - Lesser"/>
    <n v="82"/>
    <n v="2"/>
    <n v="2"/>
  </r>
  <r>
    <x v="3"/>
    <d v="2021-12-09T00:00:00"/>
    <s v="Jakkalsputz"/>
    <x v="60"/>
    <x v="56"/>
    <x v="31"/>
    <x v="6"/>
    <x v="8"/>
    <m/>
    <s v="Guitarfish - Lesser"/>
    <n v="89"/>
    <n v="2.6"/>
    <n v="2.6"/>
  </r>
  <r>
    <x v="3"/>
    <d v="2021-12-09T00:00:00"/>
    <s v="Jakkalsputz"/>
    <x v="48"/>
    <x v="45"/>
    <x v="44"/>
    <x v="5"/>
    <x v="5"/>
    <m/>
    <s v="Shark Spotted Gully"/>
    <n v="89"/>
    <n v="2.9"/>
    <n v="2.9"/>
  </r>
  <r>
    <x v="3"/>
    <d v="2021-12-09T00:00:00"/>
    <s v="Jakkalsputz"/>
    <x v="64"/>
    <x v="60"/>
    <x v="58"/>
    <x v="6"/>
    <x v="7"/>
    <m/>
    <s v="Ray Blue (Male)"/>
    <n v="44"/>
    <n v="2.6"/>
    <n v="2.6"/>
  </r>
  <r>
    <x v="3"/>
    <d v="2021-12-09T00:00:00"/>
    <s v="Jakkalsputz"/>
    <x v="44"/>
    <x v="42"/>
    <x v="41"/>
    <x v="6"/>
    <x v="7"/>
    <s v="Kob"/>
    <m/>
    <n v="62"/>
    <n v="2.5"/>
    <n v="2.5"/>
  </r>
  <r>
    <x v="3"/>
    <d v="2021-12-09T00:00:00"/>
    <s v="Jakkalsputz"/>
    <x v="29"/>
    <x v="28"/>
    <x v="28"/>
    <x v="7"/>
    <x v="8"/>
    <m/>
    <s v="Guitarfish - Lesser"/>
    <n v="87"/>
    <n v="2.4"/>
    <n v="2.4"/>
  </r>
  <r>
    <x v="3"/>
    <d v="2021-12-09T00:00:00"/>
    <s v="Jakkalsputz"/>
    <x v="51"/>
    <x v="48"/>
    <x v="8"/>
    <x v="2"/>
    <x v="2"/>
    <m/>
    <s v="Guitarfish - Lesser"/>
    <n v="89"/>
    <n v="2.6"/>
    <n v="2.6"/>
  </r>
  <r>
    <x v="3"/>
    <d v="2021-12-09T00:00:00"/>
    <s v="Jakkalsputz"/>
    <x v="69"/>
    <x v="44"/>
    <x v="63"/>
    <x v="2"/>
    <x v="9"/>
    <m/>
    <s v="Guitarfish - Lesser"/>
    <n v="88"/>
    <n v="2.5"/>
    <n v="2.5"/>
  </r>
  <r>
    <x v="3"/>
    <d v="2021-12-09T00:00:00"/>
    <s v="Jakkalsputz"/>
    <x v="11"/>
    <x v="6"/>
    <x v="11"/>
    <x v="3"/>
    <x v="1"/>
    <m/>
    <s v="Shark Soupfin"/>
    <n v="56"/>
    <n v="2.8"/>
    <n v="2.8"/>
  </r>
  <r>
    <x v="3"/>
    <d v="2021-12-09T00:00:00"/>
    <s v="Jakkalsputz"/>
    <x v="30"/>
    <x v="29"/>
    <x v="29"/>
    <x v="3"/>
    <x v="3"/>
    <m/>
    <s v="Green Eye Spurdog shark"/>
    <n v="88"/>
    <n v="2.7"/>
    <n v="2.7"/>
  </r>
  <r>
    <x v="3"/>
    <d v="2021-12-09T00:00:00"/>
    <s v="Jakkalsputz"/>
    <x v="29"/>
    <x v="28"/>
    <x v="28"/>
    <x v="7"/>
    <x v="8"/>
    <m/>
    <s v="Guitarfish - Lesser"/>
    <n v="87"/>
    <n v="2.4"/>
    <n v="2.4"/>
  </r>
  <r>
    <x v="3"/>
    <d v="2021-12-09T00:00:00"/>
    <s v="Jakkalsputz"/>
    <x v="67"/>
    <x v="63"/>
    <x v="61"/>
    <x v="5"/>
    <x v="5"/>
    <m/>
    <s v="Guitarfish - Lesser"/>
    <n v="90"/>
    <n v="2.7"/>
    <n v="2.7"/>
  </r>
  <r>
    <x v="3"/>
    <d v="2021-12-09T00:00:00"/>
    <s v="Jakkalsputz"/>
    <x v="14"/>
    <x v="13"/>
    <x v="14"/>
    <x v="3"/>
    <x v="3"/>
    <m/>
    <s v="Shark Soupfin"/>
    <n v="55"/>
    <n v="2.7"/>
    <n v="2.7"/>
  </r>
  <r>
    <x v="3"/>
    <d v="2021-12-09T00:00:00"/>
    <s v="Jakkalsputz"/>
    <x v="35"/>
    <x v="33"/>
    <x v="32"/>
    <x v="6"/>
    <x v="8"/>
    <m/>
    <s v="Guitarfish - Lesser"/>
    <n v="86"/>
    <n v="2.2999999999999998"/>
    <n v="2.2999999999999998"/>
  </r>
  <r>
    <x v="3"/>
    <d v="2021-12-09T00:00:00"/>
    <s v="Jakkalsputz"/>
    <x v="58"/>
    <x v="54"/>
    <x v="53"/>
    <x v="2"/>
    <x v="9"/>
    <m/>
    <s v="Ray Blue (Male)"/>
    <n v="43"/>
    <n v="2.5"/>
    <n v="2.5"/>
  </r>
  <r>
    <x v="3"/>
    <d v="2021-12-09T00:00:00"/>
    <s v="Jakkalsputz"/>
    <x v="25"/>
    <x v="24"/>
    <x v="25"/>
    <x v="2"/>
    <x v="2"/>
    <m/>
    <s v="Shark Hound Smooth"/>
    <n v="88"/>
    <n v="2.4"/>
    <n v="2.4"/>
  </r>
  <r>
    <x v="3"/>
    <d v="2021-12-09T00:00:00"/>
    <s v="Jakkalsputz"/>
    <x v="50"/>
    <x v="47"/>
    <x v="46"/>
    <x v="2"/>
    <x v="9"/>
    <m/>
    <s v="Guitarfish - Lesser"/>
    <n v="87"/>
    <n v="2.4"/>
    <n v="2.4"/>
  </r>
  <r>
    <x v="3"/>
    <d v="2021-12-09T00:00:00"/>
    <s v="Jakkalsputz"/>
    <x v="28"/>
    <x v="27"/>
    <x v="9"/>
    <x v="0"/>
    <x v="0"/>
    <m/>
    <s v="Shark Spotted Gully"/>
    <n v="87"/>
    <n v="2.7"/>
    <n v="2.7"/>
  </r>
  <r>
    <x v="3"/>
    <d v="2021-12-09T00:00:00"/>
    <s v="Jakkalsputz"/>
    <x v="34"/>
    <x v="3"/>
    <x v="31"/>
    <x v="4"/>
    <x v="4"/>
    <m/>
    <s v="Guitarfish - Lesser"/>
    <n v="81"/>
    <n v="1.9"/>
    <n v="1.9"/>
  </r>
  <r>
    <x v="3"/>
    <d v="2021-12-09T00:00:00"/>
    <s v="Jakkalsputz"/>
    <x v="66"/>
    <x v="62"/>
    <x v="60"/>
    <x v="6"/>
    <x v="7"/>
    <m/>
    <s v="Guitarfish - Lesser"/>
    <n v="85"/>
    <n v="2.2000000000000002"/>
    <n v="2.2000000000000002"/>
  </r>
  <r>
    <x v="3"/>
    <d v="2021-12-09T00:00:00"/>
    <s v="Jakkalsputz"/>
    <x v="6"/>
    <x v="6"/>
    <x v="6"/>
    <x v="1"/>
    <x v="1"/>
    <m/>
    <s v="Ray Bull / Eagle"/>
    <n v="53"/>
    <n v="2.7"/>
    <n v="2.7"/>
  </r>
  <r>
    <x v="3"/>
    <d v="2021-12-09T00:00:00"/>
    <s v="Jakkalsputz"/>
    <x v="60"/>
    <x v="56"/>
    <x v="31"/>
    <x v="6"/>
    <x v="8"/>
    <m/>
    <s v="Guitarfish - Lesser"/>
    <n v="85"/>
    <n v="2.2000000000000002"/>
    <n v="2.2000000000000002"/>
  </r>
  <r>
    <x v="3"/>
    <d v="2021-12-09T00:00:00"/>
    <s v="Jakkalsputz"/>
    <x v="63"/>
    <x v="59"/>
    <x v="57"/>
    <x v="6"/>
    <x v="8"/>
    <m/>
    <s v="Guitarfish - Lesser"/>
    <n v="84"/>
    <n v="2.2000000000000002"/>
    <n v="2.2000000000000002"/>
  </r>
  <r>
    <x v="3"/>
    <d v="2021-12-09T00:00:00"/>
    <s v="Jakkalsputz"/>
    <x v="40"/>
    <x v="38"/>
    <x v="37"/>
    <x v="6"/>
    <x v="7"/>
    <m/>
    <s v="Guitarfish - Lesser"/>
    <n v="84"/>
    <n v="2.2000000000000002"/>
    <n v="2.2000000000000002"/>
  </r>
  <r>
    <x v="3"/>
    <d v="2021-12-09T00:00:00"/>
    <s v="Jakkalsputz"/>
    <x v="20"/>
    <x v="19"/>
    <x v="20"/>
    <x v="4"/>
    <x v="6"/>
    <s v="Kob"/>
    <m/>
    <n v="58"/>
    <n v="2"/>
    <n v="2"/>
  </r>
  <r>
    <x v="3"/>
    <d v="2021-12-09T00:00:00"/>
    <s v="Jakkalsputz"/>
    <x v="44"/>
    <x v="42"/>
    <x v="41"/>
    <x v="6"/>
    <x v="7"/>
    <s v="Kob"/>
    <m/>
    <n v="59"/>
    <n v="2.1"/>
    <n v="2.1"/>
  </r>
  <r>
    <x v="3"/>
    <d v="2021-12-09T00:00:00"/>
    <s v="Jakkalsputz"/>
    <x v="3"/>
    <x v="3"/>
    <x v="3"/>
    <x v="2"/>
    <x v="2"/>
    <m/>
    <s v="Shark Hound Smooth"/>
    <n v="87"/>
    <n v="2.2999999999999998"/>
    <n v="2.2999999999999998"/>
  </r>
  <r>
    <x v="3"/>
    <d v="2021-12-09T00:00:00"/>
    <s v="Jakkalsputz"/>
    <x v="43"/>
    <x v="41"/>
    <x v="40"/>
    <x v="4"/>
    <x v="6"/>
    <s v="Shad"/>
    <m/>
    <n v="48"/>
    <n v="1.5"/>
    <n v="1.5"/>
  </r>
  <r>
    <x v="3"/>
    <d v="2021-12-09T00:00:00"/>
    <s v="Jakkalsputz"/>
    <x v="58"/>
    <x v="54"/>
    <x v="53"/>
    <x v="2"/>
    <x v="9"/>
    <m/>
    <s v="Shark Spotted Gully"/>
    <n v="83"/>
    <n v="2.2999999999999998"/>
    <n v="2.2999999999999998"/>
  </r>
  <r>
    <x v="3"/>
    <d v="2021-12-09T00:00:00"/>
    <s v="Jakkalsputz"/>
    <x v="62"/>
    <x v="58"/>
    <x v="56"/>
    <x v="6"/>
    <x v="8"/>
    <m/>
    <s v="Shark Hound Smooth"/>
    <n v="85"/>
    <n v="2.1"/>
    <n v="2.1"/>
  </r>
  <r>
    <x v="3"/>
    <d v="2021-12-09T00:00:00"/>
    <s v="Jakkalsputz"/>
    <x v="62"/>
    <x v="58"/>
    <x v="56"/>
    <x v="6"/>
    <x v="8"/>
    <s v="Kob"/>
    <m/>
    <n v="58"/>
    <n v="2"/>
    <n v="2"/>
  </r>
  <r>
    <x v="3"/>
    <d v="2021-12-09T00:00:00"/>
    <s v="Jakkalsputz"/>
    <x v="4"/>
    <x v="4"/>
    <x v="4"/>
    <x v="3"/>
    <x v="3"/>
    <m/>
    <s v="Shark Hound Smooth"/>
    <n v="90"/>
    <n v="2.6"/>
    <n v="2.6"/>
  </r>
  <r>
    <x v="3"/>
    <d v="2021-12-09T00:00:00"/>
    <s v="Jakkalsputz"/>
    <x v="38"/>
    <x v="36"/>
    <x v="35"/>
    <x v="4"/>
    <x v="6"/>
    <s v="Kob"/>
    <m/>
    <n v="49"/>
    <n v="1.2"/>
    <n v="1.2"/>
  </r>
  <r>
    <x v="3"/>
    <d v="2021-12-09T00:00:00"/>
    <s v="Jakkalsputz"/>
    <x v="44"/>
    <x v="42"/>
    <x v="41"/>
    <x v="6"/>
    <x v="7"/>
    <m/>
    <s v="Guitarfish - Lesser"/>
    <n v="82"/>
    <n v="2"/>
    <n v="2"/>
  </r>
  <r>
    <x v="3"/>
    <d v="2021-12-09T00:00:00"/>
    <s v="Jakkalsputz"/>
    <x v="49"/>
    <x v="46"/>
    <x v="45"/>
    <x v="4"/>
    <x v="6"/>
    <s v="Kob"/>
    <m/>
    <n v="47"/>
    <n v="1.1000000000000001"/>
    <n v="1.1000000000000001"/>
  </r>
  <r>
    <x v="3"/>
    <d v="2021-12-09T00:00:00"/>
    <s v="Jakkalsputz"/>
    <x v="31"/>
    <x v="30"/>
    <x v="0"/>
    <x v="4"/>
    <x v="4"/>
    <m/>
    <s v="Guitarfish - Lesser"/>
    <n v="79"/>
    <n v="1.8"/>
    <n v="1.8"/>
  </r>
  <r>
    <x v="3"/>
    <d v="2021-12-09T00:00:00"/>
    <s v="Jakkalsputz"/>
    <x v="65"/>
    <x v="61"/>
    <x v="59"/>
    <x v="6"/>
    <x v="8"/>
    <m/>
    <s v="Guitarfish - Lesser"/>
    <n v="82"/>
    <n v="2"/>
    <n v="2"/>
  </r>
  <r>
    <x v="3"/>
    <d v="2021-12-09T00:00:00"/>
    <s v="Jakkalsputz"/>
    <x v="29"/>
    <x v="28"/>
    <x v="28"/>
    <x v="7"/>
    <x v="8"/>
    <m/>
    <s v="Guitarfish - Lesser"/>
    <n v="82"/>
    <n v="2"/>
    <n v="2"/>
  </r>
  <r>
    <x v="3"/>
    <d v="2021-12-09T00:00:00"/>
    <s v="Jakkalsputz"/>
    <x v="69"/>
    <x v="44"/>
    <x v="63"/>
    <x v="2"/>
    <x v="9"/>
    <m/>
    <s v="Guitarfish - Lesser"/>
    <n v="85"/>
    <n v="2.2000000000000002"/>
    <n v="2.2000000000000002"/>
  </r>
  <r>
    <x v="3"/>
    <d v="2021-12-09T00:00:00"/>
    <s v="Jakkalsputz"/>
    <x v="29"/>
    <x v="28"/>
    <x v="28"/>
    <x v="7"/>
    <x v="8"/>
    <m/>
    <s v="Guitarfish - Lesser"/>
    <n v="82"/>
    <n v="2"/>
    <n v="2"/>
  </r>
  <r>
    <x v="3"/>
    <d v="2021-12-09T00:00:00"/>
    <s v="Jakkalsputz"/>
    <x v="24"/>
    <x v="23"/>
    <x v="24"/>
    <x v="1"/>
    <x v="1"/>
    <m/>
    <s v="Guitarfish - Lesser"/>
    <n v="89"/>
    <n v="2.6"/>
    <n v="2.6"/>
  </r>
  <r>
    <x v="3"/>
    <d v="2021-12-09T00:00:00"/>
    <s v="Jakkalsputz"/>
    <x v="5"/>
    <x v="5"/>
    <x v="5"/>
    <x v="4"/>
    <x v="4"/>
    <s v="Kob"/>
    <m/>
    <n v="47"/>
    <n v="1.1000000000000001"/>
    <n v="1.1000000000000001"/>
  </r>
  <r>
    <x v="3"/>
    <d v="2021-12-09T00:00:00"/>
    <s v="Jakkalsputz"/>
    <x v="24"/>
    <x v="23"/>
    <x v="24"/>
    <x v="1"/>
    <x v="1"/>
    <s v="Kob"/>
    <m/>
    <n v="62"/>
    <n v="2.5"/>
    <n v="2.5"/>
  </r>
  <r>
    <x v="3"/>
    <d v="2021-12-09T00:00:00"/>
    <s v="Jakkalsputz"/>
    <x v="9"/>
    <x v="9"/>
    <x v="9"/>
    <x v="4"/>
    <x v="4"/>
    <m/>
    <s v="Guitarfish - Lesser"/>
    <n v="78"/>
    <n v="1.7"/>
    <n v="1.7"/>
  </r>
  <r>
    <x v="3"/>
    <d v="2021-12-09T00:00:00"/>
    <s v="Jakkalsputz"/>
    <x v="60"/>
    <x v="56"/>
    <x v="31"/>
    <x v="6"/>
    <x v="8"/>
    <m/>
    <s v="Guitarfish - Lesser"/>
    <n v="81"/>
    <n v="1.9"/>
    <n v="1.9"/>
  </r>
  <r>
    <x v="3"/>
    <d v="2021-12-09T00:00:00"/>
    <s v="Jakkalsputz"/>
    <x v="3"/>
    <x v="3"/>
    <x v="3"/>
    <x v="2"/>
    <x v="2"/>
    <m/>
    <s v="Guitarfish - Lesser"/>
    <n v="84"/>
    <n v="2.2000000000000002"/>
    <n v="2.2000000000000002"/>
  </r>
  <r>
    <x v="3"/>
    <d v="2021-12-09T00:00:00"/>
    <s v="Jakkalsputz"/>
    <x v="2"/>
    <x v="2"/>
    <x v="2"/>
    <x v="1"/>
    <x v="1"/>
    <m/>
    <s v="Guitarfish - Lesser"/>
    <n v="88"/>
    <n v="2.5"/>
    <n v="2.5"/>
  </r>
  <r>
    <x v="3"/>
    <d v="2021-12-09T00:00:00"/>
    <s v="Jakkalsputz"/>
    <x v="26"/>
    <x v="25"/>
    <x v="26"/>
    <x v="2"/>
    <x v="2"/>
    <m/>
    <s v="Shark Spotted Gully"/>
    <n v="82"/>
    <n v="2.2000000000000002"/>
    <n v="2.2000000000000002"/>
  </r>
  <r>
    <x v="3"/>
    <d v="2021-12-09T00:00:00"/>
    <s v="Jakkalsputz"/>
    <x v="50"/>
    <x v="47"/>
    <x v="46"/>
    <x v="2"/>
    <x v="9"/>
    <m/>
    <s v="Guitarfish - Lesser"/>
    <n v="83"/>
    <n v="2.1"/>
    <n v="2.1"/>
  </r>
  <r>
    <x v="3"/>
    <d v="2021-12-09T00:00:00"/>
    <s v="Jakkalsputz"/>
    <x v="35"/>
    <x v="33"/>
    <x v="32"/>
    <x v="6"/>
    <x v="8"/>
    <m/>
    <s v="Guitarfish - Lesser"/>
    <n v="81"/>
    <n v="1.9"/>
    <n v="1.9"/>
  </r>
  <r>
    <x v="3"/>
    <d v="2021-12-09T00:00:00"/>
    <s v="Jakkalsputz"/>
    <x v="37"/>
    <x v="35"/>
    <x v="34"/>
    <x v="4"/>
    <x v="6"/>
    <m/>
    <s v="Ray Bull / Eagle"/>
    <n v="76"/>
    <n v="8"/>
    <n v="8"/>
  </r>
  <r>
    <x v="3"/>
    <d v="2021-12-09T00:00:00"/>
    <s v="Jakkalsputz"/>
    <x v="62"/>
    <x v="58"/>
    <x v="56"/>
    <x v="6"/>
    <x v="8"/>
    <m/>
    <s v="Guitarfish - Lesser"/>
    <n v="81"/>
    <n v="1.9"/>
    <n v="1.9"/>
  </r>
  <r>
    <x v="3"/>
    <d v="2021-12-09T00:00:00"/>
    <s v="Jakkalsputz"/>
    <x v="55"/>
    <x v="51"/>
    <x v="50"/>
    <x v="2"/>
    <x v="2"/>
    <m/>
    <s v="Ray Bull / Eagle"/>
    <n v="49"/>
    <n v="2.1"/>
    <n v="2.1"/>
  </r>
  <r>
    <x v="3"/>
    <d v="2021-12-09T00:00:00"/>
    <s v="Jakkalsputz"/>
    <x v="16"/>
    <x v="15"/>
    <x v="16"/>
    <x v="5"/>
    <x v="5"/>
    <m/>
    <s v="Shark Hound Smooth"/>
    <n v="89"/>
    <n v="2.5"/>
    <n v="2.5"/>
  </r>
  <r>
    <x v="3"/>
    <d v="2021-12-09T00:00:00"/>
    <s v="Jakkalsputz"/>
    <x v="14"/>
    <x v="13"/>
    <x v="14"/>
    <x v="3"/>
    <x v="3"/>
    <m/>
    <s v="Shark Hound Smooth"/>
    <n v="88"/>
    <n v="2.4"/>
    <n v="2.4"/>
  </r>
  <r>
    <x v="3"/>
    <d v="2021-12-09T00:00:00"/>
    <s v="Jakkalsputz"/>
    <x v="45"/>
    <x v="43"/>
    <x v="42"/>
    <x v="6"/>
    <x v="7"/>
    <m/>
    <s v="Shark Spotted Gully"/>
    <n v="79"/>
    <n v="1.9"/>
    <n v="1.9"/>
  </r>
  <r>
    <x v="3"/>
    <d v="2021-12-09T00:00:00"/>
    <s v="Jakkalsputz"/>
    <x v="53"/>
    <x v="33"/>
    <x v="48"/>
    <x v="6"/>
    <x v="7"/>
    <m/>
    <s v="Guitarfish - Lesser"/>
    <n v="80"/>
    <n v="1.8"/>
    <n v="1.8"/>
  </r>
  <r>
    <x v="3"/>
    <d v="2021-12-09T00:00:00"/>
    <s v="Jakkalsputz"/>
    <x v="19"/>
    <x v="18"/>
    <x v="19"/>
    <x v="6"/>
    <x v="7"/>
    <m/>
    <s v="Guitarfish - Lesser"/>
    <n v="80"/>
    <n v="1.8"/>
    <n v="1.8"/>
  </r>
  <r>
    <x v="3"/>
    <d v="2021-12-09T00:00:00"/>
    <s v="Jakkalsputz"/>
    <x v="65"/>
    <x v="61"/>
    <x v="59"/>
    <x v="6"/>
    <x v="8"/>
    <m/>
    <s v="Guitarfish - Lesser"/>
    <n v="80"/>
    <n v="1.8"/>
    <n v="1.8"/>
  </r>
  <r>
    <x v="3"/>
    <d v="2021-12-09T00:00:00"/>
    <s v="Jakkalsputz"/>
    <x v="23"/>
    <x v="22"/>
    <x v="23"/>
    <x v="5"/>
    <x v="5"/>
    <m/>
    <s v="Guitarfish - Lesser"/>
    <n v="86"/>
    <n v="2.2999999999999998"/>
    <n v="2.2999999999999998"/>
  </r>
  <r>
    <x v="3"/>
    <d v="2021-12-09T00:00:00"/>
    <s v="Jakkalsputz"/>
    <x v="36"/>
    <x v="34"/>
    <x v="33"/>
    <x v="0"/>
    <x v="0"/>
    <m/>
    <s v="Guitarfish - Lesser"/>
    <n v="85"/>
    <n v="2.2000000000000002"/>
    <n v="2.2000000000000002"/>
  </r>
  <r>
    <x v="3"/>
    <d v="2021-12-09T00:00:00"/>
    <s v="Jakkalsputz"/>
    <x v="50"/>
    <x v="47"/>
    <x v="46"/>
    <x v="2"/>
    <x v="9"/>
    <m/>
    <s v="Guitarfish - Lesser"/>
    <n v="82"/>
    <n v="2"/>
    <n v="2"/>
  </r>
  <r>
    <x v="3"/>
    <d v="2021-12-09T00:00:00"/>
    <s v="Jakkalsputz"/>
    <x v="69"/>
    <x v="44"/>
    <x v="63"/>
    <x v="2"/>
    <x v="9"/>
    <m/>
    <s v="Guitarfish - Lesser"/>
    <n v="81"/>
    <n v="1.9"/>
    <n v="1.9"/>
  </r>
  <r>
    <x v="3"/>
    <d v="2021-12-09T00:00:00"/>
    <s v="Jakkalsputz"/>
    <x v="69"/>
    <x v="44"/>
    <x v="63"/>
    <x v="2"/>
    <x v="9"/>
    <m/>
    <s v="Guitarfish - Lesser"/>
    <n v="81"/>
    <n v="1.9"/>
    <n v="1.9"/>
  </r>
  <r>
    <x v="3"/>
    <d v="2021-12-09T00:00:00"/>
    <s v="Jakkalsputz"/>
    <x v="62"/>
    <x v="58"/>
    <x v="56"/>
    <x v="6"/>
    <x v="8"/>
    <m/>
    <s v="Guitarfish - Lesser"/>
    <n v="80"/>
    <n v="1.8"/>
    <n v="1.8"/>
  </r>
  <r>
    <x v="3"/>
    <d v="2021-12-09T00:00:00"/>
    <s v="Jakkalsputz"/>
    <x v="40"/>
    <x v="38"/>
    <x v="37"/>
    <x v="6"/>
    <x v="7"/>
    <m/>
    <s v="Guitarfish - Lesser"/>
    <n v="80"/>
    <n v="1.8"/>
    <n v="1.8"/>
  </r>
  <r>
    <x v="3"/>
    <d v="2021-12-09T00:00:00"/>
    <s v="Jakkalsputz"/>
    <x v="59"/>
    <x v="55"/>
    <x v="54"/>
    <x v="2"/>
    <x v="9"/>
    <m/>
    <s v="Shark Hound Smooth"/>
    <n v="81"/>
    <n v="1.8"/>
    <n v="1.8"/>
  </r>
  <r>
    <x v="3"/>
    <d v="2021-12-09T00:00:00"/>
    <s v="Jakkalsputz"/>
    <x v="66"/>
    <x v="62"/>
    <x v="60"/>
    <x v="6"/>
    <x v="7"/>
    <s v="Kob"/>
    <m/>
    <n v="55"/>
    <n v="1.7"/>
    <n v="1.7"/>
  </r>
  <r>
    <x v="3"/>
    <d v="2021-12-09T00:00:00"/>
    <s v="Jakkalsputz"/>
    <x v="21"/>
    <x v="20"/>
    <x v="21"/>
    <x v="4"/>
    <x v="6"/>
    <m/>
    <s v="Ray Bull / Eagle"/>
    <n v="73"/>
    <n v="7.1"/>
    <n v="7.1"/>
  </r>
  <r>
    <x v="3"/>
    <d v="2021-12-09T00:00:00"/>
    <s v="Jakkalsputz"/>
    <x v="9"/>
    <x v="9"/>
    <x v="9"/>
    <x v="4"/>
    <x v="4"/>
    <m/>
    <s v="Guitarfish - Lesser"/>
    <n v="73"/>
    <n v="1.4"/>
    <n v="1.4"/>
  </r>
  <r>
    <x v="3"/>
    <d v="2021-12-09T00:00:00"/>
    <s v="Jakkalsputz"/>
    <x v="67"/>
    <x v="63"/>
    <x v="61"/>
    <x v="5"/>
    <x v="5"/>
    <m/>
    <s v="Guitarfish - Lesser"/>
    <n v="85"/>
    <n v="2.2000000000000002"/>
    <n v="2.2000000000000002"/>
  </r>
  <r>
    <x v="3"/>
    <d v="2021-12-09T00:00:00"/>
    <s v="Jakkalsputz"/>
    <x v="5"/>
    <x v="5"/>
    <x v="5"/>
    <x v="4"/>
    <x v="4"/>
    <m/>
    <s v="Ray Bull / Eagle"/>
    <n v="72"/>
    <n v="6.8"/>
    <n v="6.8"/>
  </r>
  <r>
    <x v="3"/>
    <d v="2021-12-09T00:00:00"/>
    <s v="Jakkalsputz"/>
    <x v="60"/>
    <x v="56"/>
    <x v="31"/>
    <x v="6"/>
    <x v="8"/>
    <m/>
    <s v="Shark Hound Smooth"/>
    <n v="79"/>
    <n v="1.6"/>
    <n v="1.6"/>
  </r>
  <r>
    <x v="3"/>
    <d v="2021-12-09T00:00:00"/>
    <s v="Jakkalsputz"/>
    <x v="39"/>
    <x v="37"/>
    <x v="36"/>
    <x v="0"/>
    <x v="0"/>
    <m/>
    <s v="Shark Hound Smooth"/>
    <n v="85"/>
    <n v="2.1"/>
    <n v="2.1"/>
  </r>
  <r>
    <x v="3"/>
    <d v="2021-12-09T00:00:00"/>
    <s v="Jakkalsputz"/>
    <x v="69"/>
    <x v="44"/>
    <x v="63"/>
    <x v="2"/>
    <x v="9"/>
    <m/>
    <s v="Guitarfish - Lesser"/>
    <n v="79"/>
    <n v="1.8"/>
    <n v="1.8"/>
  </r>
  <r>
    <x v="3"/>
    <d v="2021-12-09T00:00:00"/>
    <s v="Jakkalsputz"/>
    <x v="69"/>
    <x v="44"/>
    <x v="63"/>
    <x v="2"/>
    <x v="9"/>
    <m/>
    <s v="Guitarfish - Lesser"/>
    <n v="77"/>
    <n v="1.6"/>
    <n v="1.6"/>
  </r>
  <r>
    <x v="3"/>
    <d v="2021-12-09T00:00:00"/>
    <s v="Jakkalsputz"/>
    <x v="63"/>
    <x v="59"/>
    <x v="57"/>
    <x v="6"/>
    <x v="8"/>
    <m/>
    <s v="Shark Hound Smooth"/>
    <n v="77"/>
    <n v="1.5"/>
    <n v="1.5"/>
  </r>
  <r>
    <x v="3"/>
    <d v="2021-12-09T00:00:00"/>
    <s v="Jakkalsputz"/>
    <x v="55"/>
    <x v="51"/>
    <x v="50"/>
    <x v="2"/>
    <x v="2"/>
    <s v="Kob"/>
    <m/>
    <n v="54"/>
    <n v="1.6"/>
    <n v="1.6"/>
  </r>
  <r>
    <x v="3"/>
    <d v="2021-12-09T00:00:00"/>
    <s v="Jakkalsputz"/>
    <x v="40"/>
    <x v="38"/>
    <x v="37"/>
    <x v="6"/>
    <x v="7"/>
    <m/>
    <s v="Guitarfish - Lesser"/>
    <n v="75"/>
    <n v="1.5"/>
    <n v="1.5"/>
  </r>
  <r>
    <x v="3"/>
    <d v="2021-12-09T00:00:00"/>
    <s v="Jakkalsputz"/>
    <x v="11"/>
    <x v="6"/>
    <x v="11"/>
    <x v="3"/>
    <x v="1"/>
    <m/>
    <s v="Guitarfish - Lesser"/>
    <n v="87"/>
    <n v="2.4"/>
    <n v="2.4"/>
  </r>
  <r>
    <x v="3"/>
    <d v="2021-12-09T00:00:00"/>
    <s v="Jakkalsputz"/>
    <x v="62"/>
    <x v="58"/>
    <x v="56"/>
    <x v="6"/>
    <x v="8"/>
    <m/>
    <s v="Guitarfish - Lesser"/>
    <n v="75"/>
    <n v="1.5"/>
    <n v="1.5"/>
  </r>
  <r>
    <x v="3"/>
    <d v="2021-12-09T00:00:00"/>
    <s v="Jakkalsputz"/>
    <x v="39"/>
    <x v="37"/>
    <x v="36"/>
    <x v="0"/>
    <x v="0"/>
    <m/>
    <s v="Shark Soupfin"/>
    <n v="50"/>
    <n v="2.1"/>
    <n v="2.1"/>
  </r>
  <r>
    <x v="3"/>
    <d v="2021-12-09T00:00:00"/>
    <s v="Jakkalsputz"/>
    <x v="18"/>
    <x v="17"/>
    <x v="18"/>
    <x v="3"/>
    <x v="3"/>
    <m/>
    <s v="Guitarfish - Lesser"/>
    <n v="86"/>
    <n v="2.2999999999999998"/>
    <n v="2.2999999999999998"/>
  </r>
  <r>
    <x v="3"/>
    <d v="2021-12-09T00:00:00"/>
    <s v="Jakkalsputz"/>
    <x v="47"/>
    <x v="3"/>
    <x v="15"/>
    <x v="2"/>
    <x v="9"/>
    <m/>
    <s v="Shark Hound Smooth"/>
    <n v="78"/>
    <n v="1.5"/>
    <n v="1.5"/>
  </r>
  <r>
    <x v="3"/>
    <d v="2021-12-09T00:00:00"/>
    <s v="Jakkalsputz"/>
    <x v="21"/>
    <x v="20"/>
    <x v="21"/>
    <x v="4"/>
    <x v="6"/>
    <m/>
    <s v="Shark Soupfin"/>
    <n v="67"/>
    <n v="4.2"/>
    <n v="4.2"/>
  </r>
  <r>
    <x v="3"/>
    <d v="2021-12-09T00:00:00"/>
    <s v="Jakkalsputz"/>
    <x v="24"/>
    <x v="23"/>
    <x v="24"/>
    <x v="1"/>
    <x v="1"/>
    <m/>
    <s v="Guitarfish - Lesser"/>
    <n v="86"/>
    <n v="2.2999999999999998"/>
    <n v="2.2999999999999998"/>
  </r>
  <r>
    <x v="3"/>
    <d v="2021-12-09T00:00:00"/>
    <s v="Jakkalsputz"/>
    <x v="21"/>
    <x v="20"/>
    <x v="21"/>
    <x v="4"/>
    <x v="6"/>
    <m/>
    <s v="Ray Bull / Eagle"/>
    <n v="65"/>
    <n v="5"/>
    <n v="5"/>
  </r>
  <r>
    <x v="3"/>
    <d v="2021-12-09T00:00:00"/>
    <s v="Jakkalsputz"/>
    <x v="44"/>
    <x v="42"/>
    <x v="41"/>
    <x v="6"/>
    <x v="7"/>
    <m/>
    <s v="Guitarfish - Lesser"/>
    <n v="75"/>
    <n v="1.5"/>
    <n v="1.5"/>
  </r>
  <r>
    <x v="3"/>
    <d v="2021-12-09T00:00:00"/>
    <s v="Jakkalsputz"/>
    <x v="46"/>
    <x v="44"/>
    <x v="43"/>
    <x v="2"/>
    <x v="9"/>
    <m/>
    <s v="Guitarfish - Lesser"/>
    <n v="74"/>
    <n v="1.5"/>
    <n v="1.5"/>
  </r>
  <r>
    <x v="3"/>
    <d v="2021-12-09T00:00:00"/>
    <s v="Jakkalsputz"/>
    <x v="27"/>
    <x v="26"/>
    <x v="27"/>
    <x v="3"/>
    <x v="3"/>
    <m/>
    <s v="Guitarfish - Lesser"/>
    <n v="85"/>
    <n v="2.2000000000000002"/>
    <n v="2.2000000000000002"/>
  </r>
  <r>
    <x v="3"/>
    <d v="2021-12-09T00:00:00"/>
    <s v="Jakkalsputz"/>
    <x v="20"/>
    <x v="19"/>
    <x v="20"/>
    <x v="4"/>
    <x v="6"/>
    <m/>
    <s v="Shark Soupfin"/>
    <n v="64"/>
    <n v="3.8"/>
    <n v="3.8"/>
  </r>
  <r>
    <x v="3"/>
    <d v="2021-12-09T00:00:00"/>
    <s v="Jakkalsputz"/>
    <x v="57"/>
    <x v="53"/>
    <x v="52"/>
    <x v="6"/>
    <x v="8"/>
    <m/>
    <s v="Shark Hound Smooth"/>
    <n v="76"/>
    <n v="1.4"/>
    <n v="1.4"/>
  </r>
  <r>
    <x v="3"/>
    <d v="2021-12-09T00:00:00"/>
    <s v="Jakkalsputz"/>
    <x v="6"/>
    <x v="6"/>
    <x v="6"/>
    <x v="1"/>
    <x v="1"/>
    <m/>
    <s v="Guitarfish - Lesser"/>
    <n v="84"/>
    <n v="2.2000000000000002"/>
    <n v="2.2000000000000002"/>
  </r>
  <r>
    <x v="3"/>
    <d v="2021-12-09T00:00:00"/>
    <s v="Jakkalsputz"/>
    <x v="42"/>
    <x v="40"/>
    <x v="39"/>
    <x v="2"/>
    <x v="2"/>
    <m/>
    <s v="Shark Hound Smooth"/>
    <n v="76"/>
    <n v="1.4"/>
    <n v="1.4"/>
  </r>
  <r>
    <x v="3"/>
    <d v="2021-12-09T00:00:00"/>
    <s v="Jakkalsputz"/>
    <x v="30"/>
    <x v="29"/>
    <x v="29"/>
    <x v="3"/>
    <x v="3"/>
    <m/>
    <s v="Ray Bull / Eagle"/>
    <n v="50"/>
    <n v="2.2000000000000002"/>
    <n v="2.2000000000000002"/>
  </r>
  <r>
    <x v="3"/>
    <d v="2021-12-09T00:00:00"/>
    <s v="Jakkalsputz"/>
    <x v="30"/>
    <x v="29"/>
    <x v="29"/>
    <x v="3"/>
    <x v="3"/>
    <m/>
    <s v="Guitarfish - Lesser"/>
    <n v="83"/>
    <n v="2.1"/>
    <n v="2.1"/>
  </r>
  <r>
    <x v="3"/>
    <d v="2021-12-09T00:00:00"/>
    <s v="Jakkalsputz"/>
    <x v="51"/>
    <x v="48"/>
    <x v="8"/>
    <x v="2"/>
    <x v="2"/>
    <m/>
    <s v="Guitarfish - Lesser"/>
    <n v="70"/>
    <n v="1.2"/>
    <n v="1.2"/>
  </r>
  <r>
    <x v="3"/>
    <d v="2021-12-09T00:00:00"/>
    <s v="Jakkalsputz"/>
    <x v="14"/>
    <x v="13"/>
    <x v="14"/>
    <x v="3"/>
    <x v="3"/>
    <m/>
    <s v="Guitarfish - Lesser"/>
    <n v="81"/>
    <n v="1.9"/>
    <n v="1.9"/>
  </r>
  <r>
    <x v="3"/>
    <d v="2021-12-09T00:00:00"/>
    <s v="Jakkalsputz"/>
    <x v="16"/>
    <x v="15"/>
    <x v="16"/>
    <x v="5"/>
    <x v="5"/>
    <m/>
    <s v="Guitarfish - Lesser"/>
    <n v="82"/>
    <n v="2"/>
    <n v="2"/>
  </r>
  <r>
    <x v="3"/>
    <d v="2021-12-09T00:00:00"/>
    <s v="Jakkalsputz"/>
    <x v="19"/>
    <x v="18"/>
    <x v="19"/>
    <x v="6"/>
    <x v="7"/>
    <m/>
    <s v="Guitarfish - Lesser"/>
    <n v="73"/>
    <n v="1.4"/>
    <n v="1.4"/>
  </r>
  <r>
    <x v="3"/>
    <d v="2021-12-09T00:00:00"/>
    <s v="Jakkalsputz"/>
    <x v="24"/>
    <x v="23"/>
    <x v="24"/>
    <x v="1"/>
    <x v="1"/>
    <m/>
    <s v="Guitarfish - Lesser"/>
    <n v="81"/>
    <n v="1.9"/>
    <n v="1.9"/>
  </r>
  <r>
    <x v="3"/>
    <d v="2021-12-09T00:00:00"/>
    <s v="Jakkalsputz"/>
    <x v="14"/>
    <x v="13"/>
    <x v="14"/>
    <x v="3"/>
    <x v="3"/>
    <m/>
    <s v="Shark Hound Smooth"/>
    <n v="81"/>
    <n v="1.8"/>
    <n v="1.8"/>
  </r>
  <r>
    <x v="3"/>
    <d v="2021-12-09T00:00:00"/>
    <s v="Jakkalsputz"/>
    <x v="4"/>
    <x v="4"/>
    <x v="4"/>
    <x v="3"/>
    <x v="3"/>
    <m/>
    <s v="Guitarfish - Lesser"/>
    <n v="79"/>
    <n v="1.8"/>
    <n v="1.8"/>
  </r>
  <r>
    <x v="3"/>
    <d v="2021-12-09T00:00:00"/>
    <s v="Jakkalsputz"/>
    <x v="13"/>
    <x v="12"/>
    <x v="13"/>
    <x v="3"/>
    <x v="1"/>
    <m/>
    <s v="Guitarfish - Lesser"/>
    <n v="78"/>
    <n v="1.7"/>
    <n v="1.7"/>
  </r>
  <r>
    <x v="3"/>
    <d v="2021-12-09T00:00:00"/>
    <s v="Jakkalsputz"/>
    <x v="64"/>
    <x v="60"/>
    <x v="58"/>
    <x v="6"/>
    <x v="7"/>
    <s v="Kob"/>
    <m/>
    <n v="51"/>
    <n v="1.4"/>
    <n v="1.4"/>
  </r>
  <r>
    <x v="3"/>
    <d v="2021-12-09T00:00:00"/>
    <s v="Jakkalsputz"/>
    <x v="3"/>
    <x v="3"/>
    <x v="3"/>
    <x v="2"/>
    <x v="2"/>
    <s v="Kob"/>
    <m/>
    <n v="47"/>
    <n v="1.1000000000000001"/>
    <n v="1.1000000000000001"/>
  </r>
  <r>
    <x v="3"/>
    <d v="2021-12-09T00:00:00"/>
    <s v="Jakkalsputz"/>
    <x v="64"/>
    <x v="60"/>
    <x v="58"/>
    <x v="6"/>
    <x v="7"/>
    <m/>
    <s v="Shark Spotted Gully"/>
    <n v="70"/>
    <n v="1.3"/>
    <n v="1.3"/>
  </r>
  <r>
    <x v="3"/>
    <d v="2021-12-09T00:00:00"/>
    <s v="Jakkalsputz"/>
    <x v="1"/>
    <x v="1"/>
    <x v="1"/>
    <x v="1"/>
    <x v="1"/>
    <m/>
    <s v="Guitarfish - Lesser"/>
    <n v="78"/>
    <n v="1.7"/>
    <n v="1.7"/>
  </r>
  <r>
    <x v="3"/>
    <d v="2021-12-09T00:00:00"/>
    <s v="Jakkalsputz"/>
    <x v="60"/>
    <x v="56"/>
    <x v="31"/>
    <x v="6"/>
    <x v="8"/>
    <s v="Kob"/>
    <m/>
    <n v="50"/>
    <n v="1.3"/>
    <n v="1.3"/>
  </r>
  <r>
    <x v="3"/>
    <d v="2021-12-09T00:00:00"/>
    <s v="Jakkalsputz"/>
    <x v="64"/>
    <x v="60"/>
    <x v="58"/>
    <x v="6"/>
    <x v="7"/>
    <s v="Kob"/>
    <m/>
    <n v="50"/>
    <n v="1.3"/>
    <n v="1.3"/>
  </r>
  <r>
    <x v="3"/>
    <d v="2021-12-09T00:00:00"/>
    <s v="Jakkalsputz"/>
    <x v="45"/>
    <x v="43"/>
    <x v="42"/>
    <x v="6"/>
    <x v="7"/>
    <m/>
    <s v="Shark Hound Smooth"/>
    <n v="72"/>
    <n v="1.2"/>
    <n v="1.2"/>
  </r>
  <r>
    <x v="3"/>
    <d v="2021-12-09T00:00:00"/>
    <s v="Jakkalsputz"/>
    <x v="16"/>
    <x v="15"/>
    <x v="16"/>
    <x v="5"/>
    <x v="5"/>
    <m/>
    <s v="Guitarfish - Lesser"/>
    <n v="81"/>
    <n v="1.9"/>
    <n v="1.9"/>
  </r>
  <r>
    <x v="3"/>
    <d v="2021-12-09T00:00:00"/>
    <s v="Jakkalsputz"/>
    <x v="6"/>
    <x v="6"/>
    <x v="6"/>
    <x v="1"/>
    <x v="1"/>
    <m/>
    <s v="Shark Soupfin"/>
    <n v="45"/>
    <n v="1.7"/>
    <n v="1.7"/>
  </r>
  <r>
    <x v="3"/>
    <d v="2021-12-09T00:00:00"/>
    <s v="Jakkalsputz"/>
    <x v="20"/>
    <x v="19"/>
    <x v="20"/>
    <x v="4"/>
    <x v="6"/>
    <m/>
    <s v="Shark Soupfin"/>
    <n v="50"/>
    <n v="2.1"/>
    <n v="2.1"/>
  </r>
  <r>
    <x v="3"/>
    <d v="2021-12-09T00:00:00"/>
    <s v="Jakkalsputz"/>
    <x v="52"/>
    <x v="49"/>
    <x v="47"/>
    <x v="2"/>
    <x v="9"/>
    <s v="Kob"/>
    <m/>
    <n v="47"/>
    <n v="1.1000000000000001"/>
    <n v="1.1000000000000001"/>
  </r>
  <r>
    <x v="3"/>
    <d v="2021-12-09T00:00:00"/>
    <s v="Jakkalsputz"/>
    <x v="12"/>
    <x v="11"/>
    <x v="12"/>
    <x v="3"/>
    <x v="3"/>
    <m/>
    <s v="Shark Hound Smooth"/>
    <n v="78"/>
    <n v="1.5"/>
    <n v="1.5"/>
  </r>
  <r>
    <x v="3"/>
    <d v="2021-12-09T00:00:00"/>
    <s v="Jakkalsputz"/>
    <x v="64"/>
    <x v="60"/>
    <x v="58"/>
    <x v="6"/>
    <x v="7"/>
    <m/>
    <s v="Shark Spotted Gully"/>
    <n v="69"/>
    <n v="1.2"/>
    <n v="1.2"/>
  </r>
  <r>
    <x v="3"/>
    <d v="2021-12-09T00:00:00"/>
    <s v="Jakkalsputz"/>
    <x v="3"/>
    <x v="3"/>
    <x v="3"/>
    <x v="2"/>
    <x v="2"/>
    <s v="Kob"/>
    <m/>
    <n v="46"/>
    <n v="1"/>
    <n v="1"/>
  </r>
  <r>
    <x v="3"/>
    <d v="2021-12-09T00:00:00"/>
    <s v="Jakkalsputz"/>
    <x v="14"/>
    <x v="13"/>
    <x v="14"/>
    <x v="3"/>
    <x v="3"/>
    <m/>
    <s v="Ray Bull / Eagle"/>
    <n v="43"/>
    <n v="1.4"/>
    <n v="1.4"/>
  </r>
  <r>
    <x v="3"/>
    <d v="2021-12-09T00:00:00"/>
    <s v="Jakkalsputz"/>
    <x v="39"/>
    <x v="37"/>
    <x v="36"/>
    <x v="0"/>
    <x v="0"/>
    <m/>
    <s v="Shark Hound Smooth"/>
    <n v="81"/>
    <n v="1.8"/>
    <n v="1.8"/>
  </r>
  <r>
    <x v="3"/>
    <d v="2021-12-09T00:00:00"/>
    <s v="Jakkalsputz"/>
    <x v="23"/>
    <x v="22"/>
    <x v="23"/>
    <x v="5"/>
    <x v="5"/>
    <m/>
    <s v="Shark Hound Smooth"/>
    <n v="73"/>
    <n v="1.2"/>
    <n v="1.2"/>
  </r>
  <r>
    <x v="3"/>
    <d v="2021-12-09T00:00:00"/>
    <s v="Jakkalsputz"/>
    <x v="40"/>
    <x v="38"/>
    <x v="37"/>
    <x v="6"/>
    <x v="7"/>
    <m/>
    <s v="Catfish - Sea Black"/>
    <n v="41"/>
    <n v="1.1000000000000001"/>
    <n v="1.1000000000000001"/>
  </r>
  <r>
    <x v="3"/>
    <d v="2021-12-09T00:00:00"/>
    <s v="Jakkalsputz"/>
    <x v="63"/>
    <x v="59"/>
    <x v="57"/>
    <x v="6"/>
    <x v="8"/>
    <m/>
    <s v="Catfish - Sea Black"/>
    <n v="41"/>
    <n v="1.1000000000000001"/>
    <n v="1.1000000000000001"/>
  </r>
  <r>
    <x v="3"/>
    <d v="2021-12-09T00:00:00"/>
    <s v="Jakkalsputz"/>
    <x v="62"/>
    <x v="58"/>
    <x v="56"/>
    <x v="6"/>
    <x v="8"/>
    <m/>
    <s v="Catfish - Sea Black"/>
    <n v="41"/>
    <n v="1.1000000000000001"/>
    <n v="1.1000000000000001"/>
  </r>
  <r>
    <x v="3"/>
    <d v="2021-12-09T00:00:00"/>
    <s v="Jakkalsputz"/>
    <x v="34"/>
    <x v="3"/>
    <x v="31"/>
    <x v="4"/>
    <x v="4"/>
    <m/>
    <s v="Catfish - Sea Black"/>
    <n v="40"/>
    <n v="1"/>
    <n v="1"/>
  </r>
  <r>
    <x v="3"/>
    <d v="2021-12-09T00:00:00"/>
    <s v="Jakkalsputz"/>
    <x v="57"/>
    <x v="53"/>
    <x v="52"/>
    <x v="6"/>
    <x v="8"/>
    <m/>
    <s v="Guitarfish - Lesser"/>
    <n v="65"/>
    <n v="1"/>
    <n v="1"/>
  </r>
  <r>
    <x v="3"/>
    <d v="2021-12-09T00:00:00"/>
    <s v="Jakkalsputz"/>
    <x v="44"/>
    <x v="42"/>
    <x v="41"/>
    <x v="6"/>
    <x v="7"/>
    <m/>
    <s v="Catfish - Sea Black"/>
    <n v="40"/>
    <n v="1"/>
    <n v="1"/>
  </r>
  <r>
    <x v="3"/>
    <d v="2021-12-09T00:00:00"/>
    <s v="Jakkalsputz"/>
    <x v="34"/>
    <x v="3"/>
    <x v="31"/>
    <x v="4"/>
    <x v="4"/>
    <m/>
    <s v="Catfish - Sea Black"/>
    <n v="40"/>
    <n v="1"/>
    <n v="1"/>
  </r>
  <r>
    <x v="3"/>
    <d v="2021-12-09T00:00:00"/>
    <s v="Jakkalsputz"/>
    <x v="44"/>
    <x v="42"/>
    <x v="41"/>
    <x v="6"/>
    <x v="7"/>
    <m/>
    <s v="Catfish - Sea Black"/>
    <n v="40"/>
    <n v="1"/>
    <n v="1"/>
  </r>
  <r>
    <x v="3"/>
    <d v="2021-12-09T00:00:00"/>
    <s v="Jakkalsputz"/>
    <x v="31"/>
    <x v="30"/>
    <x v="0"/>
    <x v="4"/>
    <x v="4"/>
    <m/>
    <s v="Shark Spotted Gully"/>
    <n v="40"/>
    <n v="0"/>
    <n v="0"/>
  </r>
  <r>
    <x v="3"/>
    <d v="2021-12-09T00:00:00"/>
    <s v="Jakkalsputz"/>
    <x v="55"/>
    <x v="51"/>
    <x v="50"/>
    <x v="2"/>
    <x v="2"/>
    <s v="Kob"/>
    <m/>
    <n v="46"/>
    <n v="1"/>
    <n v="1"/>
  </r>
  <r>
    <x v="3"/>
    <d v="2021-12-09T00:00:00"/>
    <s v="Jakkalsputz"/>
    <x v="36"/>
    <x v="34"/>
    <x v="33"/>
    <x v="0"/>
    <x v="0"/>
    <s v="Kob"/>
    <m/>
    <n v="48"/>
    <n v="1.1000000000000001"/>
    <n v="1.1000000000000001"/>
  </r>
  <r>
    <x v="3"/>
    <d v="2021-12-09T00:00:00"/>
    <s v="Jakkalsputz"/>
    <x v="10"/>
    <x v="10"/>
    <x v="10"/>
    <x v="0"/>
    <x v="0"/>
    <m/>
    <s v="Guitarfish - Lesser"/>
    <n v="68"/>
    <n v="1.1000000000000001"/>
    <n v="1.1000000000000001"/>
  </r>
  <r>
    <x v="3"/>
    <d v="2021-12-09T00:00:00"/>
    <s v="Jakkalsputz"/>
    <x v="65"/>
    <x v="61"/>
    <x v="59"/>
    <x v="6"/>
    <x v="8"/>
    <s v="Kob"/>
    <m/>
    <n v="44"/>
    <n v="0.9"/>
    <n v="0.9"/>
  </r>
  <r>
    <x v="3"/>
    <d v="2021-12-09T00:00:00"/>
    <s v="Jakkalsputz"/>
    <x v="48"/>
    <x v="45"/>
    <x v="44"/>
    <x v="5"/>
    <x v="5"/>
    <m/>
    <s v="Catfish - Sea Black"/>
    <n v="42"/>
    <n v="1.1000000000000001"/>
    <n v="1.1000000000000001"/>
  </r>
  <r>
    <x v="3"/>
    <d v="2021-12-09T00:00:00"/>
    <s v="Jakkalsputz"/>
    <x v="67"/>
    <x v="63"/>
    <x v="61"/>
    <x v="5"/>
    <x v="5"/>
    <m/>
    <s v="Catfish - Sea Black"/>
    <n v="42"/>
    <n v="1.1000000000000001"/>
    <n v="1.1000000000000001"/>
  </r>
  <r>
    <x v="3"/>
    <d v="2021-12-09T00:00:00"/>
    <s v="Jakkalsputz"/>
    <x v="55"/>
    <x v="51"/>
    <x v="50"/>
    <x v="2"/>
    <x v="2"/>
    <s v="Kob"/>
    <m/>
    <n v="44"/>
    <n v="0.9"/>
    <n v="0.9"/>
  </r>
  <r>
    <x v="3"/>
    <d v="2021-12-09T00:00:00"/>
    <s v="Jakkalsputz"/>
    <x v="58"/>
    <x v="54"/>
    <x v="53"/>
    <x v="2"/>
    <x v="9"/>
    <s v="Kob"/>
    <m/>
    <n v="44"/>
    <n v="0.9"/>
    <n v="0.9"/>
  </r>
  <r>
    <x v="3"/>
    <d v="2021-12-09T00:00:00"/>
    <s v="Jakkalsputz"/>
    <x v="12"/>
    <x v="11"/>
    <x v="12"/>
    <x v="3"/>
    <x v="3"/>
    <m/>
    <s v="Shark Spotted Gully"/>
    <n v="67"/>
    <n v="1.1000000000000001"/>
    <n v="1.1000000000000001"/>
  </r>
  <r>
    <x v="3"/>
    <d v="2021-12-09T00:00:00"/>
    <s v="Jakkalsputz"/>
    <x v="5"/>
    <x v="5"/>
    <x v="5"/>
    <x v="4"/>
    <x v="4"/>
    <s v="Kob"/>
    <m/>
    <n v="48"/>
    <n v="1.1000000000000001"/>
    <n v="1.1000000000000001"/>
  </r>
  <r>
    <x v="3"/>
    <d v="2021-12-09T00:00:00"/>
    <s v="Jakkalsputz"/>
    <x v="51"/>
    <x v="48"/>
    <x v="8"/>
    <x v="2"/>
    <x v="2"/>
    <m/>
    <s v="Shark Hound Smooth"/>
    <n v="67"/>
    <n v="0"/>
    <n v="0"/>
  </r>
  <r>
    <x v="3"/>
    <d v="2021-12-09T00:00:00"/>
    <s v="Jakkalsputz"/>
    <x v="29"/>
    <x v="28"/>
    <x v="28"/>
    <x v="7"/>
    <x v="8"/>
    <s v="Kob"/>
    <m/>
    <n v="42"/>
    <n v="0.8"/>
    <n v="0.8"/>
  </r>
  <r>
    <x v="3"/>
    <d v="2021-12-09T00:00:00"/>
    <s v="Jakkalsputz"/>
    <x v="40"/>
    <x v="38"/>
    <x v="37"/>
    <x v="6"/>
    <x v="7"/>
    <m/>
    <s v="Guitarfish - Lesser"/>
    <n v="58"/>
    <n v="0"/>
    <n v="0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  <r>
    <x v="4"/>
    <s v=""/>
    <s v=""/>
    <x v="70"/>
    <x v="65"/>
    <x v="64"/>
    <x v="8"/>
    <x v="10"/>
    <m/>
    <m/>
    <m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PivotTable8" cacheId="0" applyNumberFormats="0" applyBorderFormats="0" applyFontFormats="0" applyPatternFormats="0" applyAlignmentFormats="0" applyWidthHeightFormats="1" dataCaption="Values" updatedVersion="7" minRefreshableVersion="3" showDrill="0" useAutoFormatting="1" colGrandTotals="0" itemPrintTitles="1" createdVersion="4" indent="0" compact="0" compactData="0" multipleFieldFilters="0">
  <location ref="Y5:AF29" firstHeaderRow="1" firstDataRow="2" firstDataCol="5" rowPageCount="2" colPageCount="1"/>
  <pivotFields count="13">
    <pivotField axis="axisPage" compact="0" outline="0" subtotalTop="0" multipleItemSelectionAllowed="1" showAll="0" includeNewItemsInFilter="1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372">
        <item x="70"/>
        <item m="1" x="203"/>
        <item x="52"/>
        <item m="1" x="97"/>
        <item x="62"/>
        <item m="1" x="354"/>
        <item m="1" x="247"/>
        <item m="1" x="178"/>
        <item m="1" x="192"/>
        <item m="1" x="322"/>
        <item m="1" x="233"/>
        <item m="1" x="317"/>
        <item m="1" x="85"/>
        <item m="1" x="198"/>
        <item m="1" x="71"/>
        <item m="1" x="360"/>
        <item m="1" x="338"/>
        <item m="1" x="137"/>
        <item m="1" x="148"/>
        <item m="1" x="237"/>
        <item m="1" x="204"/>
        <item m="1" x="226"/>
        <item m="1" x="234"/>
        <item m="1" x="176"/>
        <item m="1" x="164"/>
        <item m="1" x="242"/>
        <item m="1" x="278"/>
        <item m="1" x="289"/>
        <item m="1" x="266"/>
        <item m="1" x="89"/>
        <item m="1" x="102"/>
        <item m="1" x="297"/>
        <item m="1" x="171"/>
        <item m="1" x="223"/>
        <item m="1" x="78"/>
        <item m="1" x="222"/>
        <item x="56"/>
        <item m="1" x="175"/>
        <item x="7"/>
        <item m="1" x="351"/>
        <item m="1" x="142"/>
        <item m="1" x="361"/>
        <item m="1" x="166"/>
        <item m="1" x="318"/>
        <item x="12"/>
        <item m="1" x="314"/>
        <item m="1" x="336"/>
        <item m="1" x="350"/>
        <item m="1" x="325"/>
        <item m="1" x="281"/>
        <item m="1" x="76"/>
        <item m="1" x="252"/>
        <item m="1" x="243"/>
        <item m="1" x="305"/>
        <item m="1" x="288"/>
        <item m="1" x="123"/>
        <item m="1" x="187"/>
        <item m="1" x="216"/>
        <item m="1" x="259"/>
        <item m="1" x="290"/>
        <item m="1" x="131"/>
        <item x="49"/>
        <item m="1" x="363"/>
        <item m="1" x="149"/>
        <item x="60"/>
        <item m="1" x="179"/>
        <item m="1" x="337"/>
        <item m="1" x="330"/>
        <item m="1" x="236"/>
        <item m="1" x="174"/>
        <item m="1" x="293"/>
        <item m="1" x="274"/>
        <item x="11"/>
        <item x="59"/>
        <item x="51"/>
        <item m="1" x="163"/>
        <item m="1" x="248"/>
        <item m="1" x="249"/>
        <item m="1" x="326"/>
        <item m="1" x="235"/>
        <item m="1" x="111"/>
        <item m="1" x="284"/>
        <item x="13"/>
        <item x="54"/>
        <item m="1" x="197"/>
        <item m="1" x="184"/>
        <item m="1" x="152"/>
        <item m="1" x="75"/>
        <item m="1" x="309"/>
        <item x="37"/>
        <item m="1" x="285"/>
        <item m="1" x="241"/>
        <item m="1" x="267"/>
        <item x="9"/>
        <item x="50"/>
        <item m="1" x="270"/>
        <item x="35"/>
        <item m="1" x="301"/>
        <item m="1" x="217"/>
        <item m="1" x="101"/>
        <item m="1" x="334"/>
        <item x="41"/>
        <item m="1" x="362"/>
        <item m="1" x="347"/>
        <item x="8"/>
        <item x="10"/>
        <item m="1" x="126"/>
        <item m="1" x="253"/>
        <item m="1" x="167"/>
        <item x="27"/>
        <item m="1" x="306"/>
        <item m="1" x="331"/>
        <item m="1" x="132"/>
        <item m="1" x="212"/>
        <item m="1" x="239"/>
        <item m="1" x="302"/>
        <item m="1" x="92"/>
        <item m="1" x="365"/>
        <item m="1" x="156"/>
        <item m="1" x="275"/>
        <item m="1" x="319"/>
        <item m="1" x="127"/>
        <item m="1" x="151"/>
        <item m="1" x="79"/>
        <item m="1" x="80"/>
        <item m="1" x="295"/>
        <item m="1" x="94"/>
        <item m="1" x="213"/>
        <item m="1" x="345"/>
        <item m="1" x="369"/>
        <item m="1" x="282"/>
        <item m="1" x="105"/>
        <item m="1" x="153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m="1" x="332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compact="0" outline="0" subtotalTop="0" showAll="0" defaultSubtotal="0">
      <items count="280">
        <item m="1" x="135"/>
        <item x="57"/>
        <item m="1" x="155"/>
        <item x="47"/>
        <item x="12"/>
        <item m="1" x="182"/>
        <item x="11"/>
        <item m="1" x="81"/>
        <item m="1" x="118"/>
        <item m="1" x="94"/>
        <item m="1" x="192"/>
        <item m="1" x="89"/>
        <item m="1" x="159"/>
        <item x="50"/>
        <item m="1" x="132"/>
        <item x="46"/>
        <item m="1" x="257"/>
        <item m="1" x="226"/>
        <item x="7"/>
        <item m="1" x="189"/>
        <item m="1" x="139"/>
        <item m="1" x="243"/>
        <item m="1" x="120"/>
        <item m="1" x="203"/>
        <item m="1" x="83"/>
        <item m="1" x="161"/>
        <item m="1" x="166"/>
        <item m="1" x="248"/>
        <item m="1" x="167"/>
        <item m="1" x="74"/>
        <item m="1" x="211"/>
        <item m="1" x="246"/>
        <item m="1" x="247"/>
        <item m="1" x="186"/>
        <item m="1" x="185"/>
        <item m="1" x="235"/>
        <item x="26"/>
        <item m="1" x="122"/>
        <item m="1" x="216"/>
        <item m="1" x="72"/>
        <item m="1" x="142"/>
        <item x="9"/>
        <item x="48"/>
        <item m="1" x="201"/>
        <item m="1" x="133"/>
        <item m="1" x="87"/>
        <item m="1" x="178"/>
        <item m="1" x="202"/>
        <item x="51"/>
        <item x="4"/>
        <item m="1" x="102"/>
        <item m="1" x="175"/>
        <item m="1" x="144"/>
        <item m="1" x="168"/>
        <item m="1" x="123"/>
        <item m="1" x="212"/>
        <item m="1" x="225"/>
        <item m="1" x="93"/>
        <item m="1" x="86"/>
        <item m="1" x="180"/>
        <item m="1" x="134"/>
        <item m="1" x="170"/>
        <item m="1" x="158"/>
        <item m="1" x="79"/>
        <item m="1" x="251"/>
        <item m="1" x="240"/>
        <item x="5"/>
        <item x="54"/>
        <item m="1" x="111"/>
        <item m="1" x="157"/>
        <item m="1" x="279"/>
        <item m="1" x="177"/>
        <item m="1" x="255"/>
        <item m="1" x="131"/>
        <item m="1" x="179"/>
        <item m="1" x="105"/>
        <item m="1" x="80"/>
        <item m="1" x="219"/>
        <item m="1" x="130"/>
        <item x="49"/>
        <item m="1" x="69"/>
        <item m="1" x="218"/>
        <item x="28"/>
        <item m="1" x="224"/>
        <item m="1" x="233"/>
        <item x="44"/>
        <item x="34"/>
        <item m="1" x="146"/>
        <item m="1" x="77"/>
        <item x="39"/>
        <item m="1" x="162"/>
        <item x="8"/>
        <item x="10"/>
        <item m="1" x="256"/>
        <item m="1" x="121"/>
        <item m="1" x="249"/>
        <item m="1" x="228"/>
        <item m="1" x="232"/>
        <item m="1" x="183"/>
        <item m="1" x="264"/>
        <item m="1" x="214"/>
        <item m="1" x="117"/>
        <item m="1" x="237"/>
        <item m="1" x="112"/>
        <item m="1" x="252"/>
        <item m="1" x="156"/>
        <item m="1" x="241"/>
        <item m="1" x="268"/>
        <item m="1" x="242"/>
        <item m="1" x="138"/>
        <item m="1" x="213"/>
        <item x="52"/>
        <item m="1" x="266"/>
        <item m="1" x="100"/>
        <item m="1" x="119"/>
        <item m="1" x="259"/>
        <item m="1" x="151"/>
        <item m="1" x="147"/>
        <item m="1" x="270"/>
        <item m="1" x="217"/>
        <item m="1" x="176"/>
        <item m="1" x="115"/>
        <item m="1" x="276"/>
        <item m="1" x="271"/>
        <item m="1" x="92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ubtotalTop="0" showAll="0" sortType="ascending" defaultSubtotal="0">
      <items count="227">
        <item x="64"/>
        <item m="1" x="129"/>
        <item m="1" x="100"/>
        <item m="1" x="191"/>
        <item x="4"/>
        <item m="1" x="178"/>
        <item m="1" x="84"/>
        <item m="1" x="109"/>
        <item x="21"/>
        <item x="63"/>
        <item x="62"/>
        <item m="1" x="120"/>
        <item x="45"/>
        <item x="14"/>
        <item m="1" x="87"/>
        <item m="1" x="164"/>
        <item m="1" x="86"/>
        <item m="1" x="152"/>
        <item x="54"/>
        <item m="1" x="126"/>
        <item x="51"/>
        <item m="1" x="71"/>
        <item m="1" x="207"/>
        <item m="1" x="154"/>
        <item m="1" x="119"/>
        <item m="1" x="131"/>
        <item m="1" x="161"/>
        <item x="33"/>
        <item m="1" x="186"/>
        <item x="37"/>
        <item x="55"/>
        <item m="1" x="127"/>
        <item x="48"/>
        <item m="1" x="179"/>
        <item m="1" x="138"/>
        <item x="30"/>
        <item m="1" x="166"/>
        <item x="29"/>
        <item x="12"/>
        <item x="15"/>
        <item x="20"/>
        <item x="40"/>
        <item x="6"/>
        <item m="1" x="85"/>
        <item m="1" x="223"/>
        <item m="1" x="98"/>
        <item m="1" x="93"/>
        <item m="1" x="163"/>
        <item m="1" x="68"/>
        <item m="1" x="196"/>
        <item m="1" x="174"/>
        <item m="1" x="171"/>
        <item m="1" x="169"/>
        <item x="39"/>
        <item m="1" x="116"/>
        <item m="1" x="217"/>
        <item m="1" x="70"/>
        <item x="17"/>
        <item m="1" x="144"/>
        <item x="52"/>
        <item m="1" x="199"/>
        <item m="1" x="147"/>
        <item m="1" x="75"/>
        <item x="58"/>
        <item m="1" x="187"/>
        <item x="59"/>
        <item m="1" x="168"/>
        <item m="1" x="222"/>
        <item m="1" x="90"/>
        <item m="1" x="96"/>
        <item x="31"/>
        <item x="50"/>
        <item x="28"/>
        <item x="18"/>
        <item m="1" x="106"/>
        <item m="1" x="200"/>
        <item x="24"/>
        <item m="1" x="159"/>
        <item m="1" x="124"/>
        <item m="1" x="113"/>
        <item m="1" x="67"/>
        <item m="1" x="202"/>
        <item m="1" x="209"/>
        <item m="1" x="216"/>
        <item m="1" x="149"/>
        <item m="1" x="155"/>
        <item m="1" x="176"/>
        <item m="1" x="115"/>
        <item m="1" x="213"/>
        <item m="1" x="224"/>
        <item m="1" x="145"/>
        <item m="1" x="160"/>
        <item x="46"/>
        <item m="1" x="151"/>
        <item m="1" x="172"/>
        <item m="1" x="218"/>
        <item m="1" x="226"/>
        <item x="60"/>
        <item m="1" x="74"/>
        <item m="1" x="97"/>
        <item m="1" x="157"/>
        <item m="1" x="184"/>
        <item m="1" x="117"/>
        <item x="10"/>
        <item m="1" x="125"/>
        <item m="1" x="132"/>
        <item m="1" x="114"/>
        <item m="1" x="188"/>
        <item m="1" x="212"/>
        <item m="1" x="189"/>
        <item x="26"/>
        <item x="36"/>
        <item m="1" x="135"/>
        <item x="5"/>
        <item m="1" x="108"/>
        <item m="1" x="79"/>
        <item x="35"/>
        <item m="1" x="94"/>
        <item m="1" x="76"/>
        <item m="1" x="121"/>
        <item x="3"/>
        <item m="1" x="156"/>
        <item m="1" x="82"/>
        <item m="1" x="110"/>
        <item m="1" x="69"/>
        <item x="53"/>
        <item x="32"/>
        <item m="1" x="190"/>
        <item m="1" x="146"/>
        <item m="1" x="167"/>
        <item m="1" x="118"/>
        <item m="1" x="204"/>
        <item m="1" x="214"/>
        <item m="1" x="175"/>
        <item m="1" x="194"/>
        <item x="2"/>
        <item x="16"/>
        <item m="1" x="133"/>
        <item m="1" x="225"/>
        <item x="47"/>
        <item m="1" x="197"/>
        <item x="43"/>
        <item m="1" x="72"/>
        <item m="1" x="185"/>
        <item m="1" x="83"/>
        <item m="1" x="208"/>
        <item m="1" x="193"/>
        <item x="19"/>
        <item m="1" x="81"/>
        <item x="23"/>
        <item m="1" x="142"/>
        <item x="0"/>
        <item m="1" x="104"/>
        <item m="1" x="111"/>
        <item x="7"/>
        <item x="44"/>
        <item x="56"/>
        <item m="1" x="170"/>
        <item m="1" x="128"/>
        <item m="1" x="95"/>
        <item m="1" x="112"/>
        <item m="1" x="80"/>
        <item m="1" x="140"/>
        <item m="1" x="215"/>
        <item m="1" x="205"/>
        <item m="1" x="137"/>
        <item m="1" x="103"/>
        <item m="1" x="195"/>
        <item m="1" x="219"/>
        <item m="1" x="183"/>
        <item x="57"/>
        <item m="1" x="162"/>
        <item m="1" x="203"/>
        <item m="1" x="165"/>
        <item m="1" x="77"/>
        <item m="1" x="206"/>
        <item m="1" x="89"/>
        <item x="8"/>
        <item m="1" x="210"/>
        <item m="1" x="122"/>
        <item m="1" x="66"/>
        <item x="25"/>
        <item m="1" x="136"/>
        <item x="1"/>
        <item m="1" x="182"/>
        <item m="1" x="78"/>
        <item m="1" x="181"/>
        <item x="41"/>
        <item m="1" x="92"/>
        <item m="1" x="148"/>
        <item m="1" x="73"/>
        <item m="1" x="107"/>
        <item m="1" x="201"/>
        <item m="1" x="198"/>
        <item m="1" x="134"/>
        <item m="1" x="211"/>
        <item m="1" x="180"/>
        <item m="1" x="105"/>
        <item x="13"/>
        <item m="1" x="139"/>
        <item x="22"/>
        <item x="42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m="1" x="123"/>
        <item x="9"/>
        <item m="1" x="101"/>
        <item m="1" x="221"/>
        <item x="34"/>
        <item x="49"/>
        <item x="61"/>
        <item m="1" x="158"/>
        <item m="1" x="173"/>
        <item m="1" x="192"/>
        <item x="27"/>
        <item m="1" x="220"/>
        <item m="1" x="102"/>
        <item m="1" x="99"/>
        <item x="65"/>
      </items>
    </pivotField>
    <pivotField axis="axisRow" compact="0" outline="0" subtotalTop="0" showAll="0" sortType="descending" defaultSubtotal="0">
      <items count="14">
        <item x="8"/>
        <item x="1"/>
        <item x="6"/>
        <item x="0"/>
        <item x="2"/>
        <item x="3"/>
        <item x="4"/>
        <item x="5"/>
        <item m="1" x="13"/>
        <item m="1" x="10"/>
        <item m="1" x="11"/>
        <item x="9"/>
        <item m="1" x="12"/>
        <item x="7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compact="0" outline="0" subtotalTop="0" showAll="0" sortType="descending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2"/>
        <item m="1" x="31"/>
        <item m="1" x="18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Page" dataField="1" compact="0" outline="0" subtotalTop="0" multipleItemSelectionAllowed="1" showAll="0" defaultSubtotal="0">
      <items count="7">
        <item m="1" x="5"/>
        <item x="1"/>
        <item h="1" x="0"/>
        <item m="1" x="6"/>
        <item m="1" x="4"/>
        <item m="1" x="3"/>
        <item x="2"/>
      </items>
    </pivotField>
    <pivotField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5">
    <field x="3"/>
    <field x="4"/>
    <field x="5"/>
    <field x="6"/>
    <field x="7"/>
  </rowFields>
  <rowItems count="23">
    <i>
      <x v="64"/>
      <x v="273"/>
      <x v="181"/>
      <x v="2"/>
      <x v="23"/>
    </i>
    <i>
      <x v="165"/>
      <x v="142"/>
      <x v="211"/>
      <x v="5"/>
      <x v="30"/>
    </i>
    <i>
      <x v="344"/>
      <x v="255"/>
      <x v="39"/>
      <x v="4"/>
      <x v="27"/>
    </i>
    <i>
      <x v="364"/>
      <x v="272"/>
      <x v="12"/>
      <x v="7"/>
      <x v="31"/>
    </i>
    <i>
      <x v="353"/>
      <x v="264"/>
      <x v="37"/>
      <x v="5"/>
      <x v="29"/>
    </i>
    <i>
      <x v="345"/>
      <x v="256"/>
      <x v="136"/>
      <x v="4"/>
      <x v="27"/>
    </i>
    <i>
      <x v="357"/>
      <x v="268"/>
      <x v="27"/>
      <x v="5"/>
      <x v="29"/>
    </i>
    <i>
      <x v="152"/>
      <x v="139"/>
      <x v="53"/>
      <x v="5"/>
      <x v="30"/>
    </i>
    <i>
      <x v="192"/>
      <x v="156"/>
      <x v="76"/>
      <x v="4"/>
      <x v="28"/>
    </i>
    <i>
      <x v="38"/>
      <x v="18"/>
      <x v="154"/>
      <x v="1"/>
      <x v="26"/>
    </i>
    <i>
      <x v="82"/>
      <x v="4"/>
      <x v="198"/>
      <x v="1"/>
      <x v="26"/>
    </i>
    <i>
      <x v="360"/>
      <x v="36"/>
      <x v="201"/>
      <x v="7"/>
      <x v="31"/>
    </i>
    <i>
      <x v="346"/>
      <x v="257"/>
      <x v="57"/>
      <x v="4"/>
      <x v="27"/>
    </i>
    <i>
      <x v="354"/>
      <x v="265"/>
      <x v="35"/>
      <x v="5"/>
      <x v="29"/>
    </i>
    <i>
      <x v="101"/>
      <x v="89"/>
      <x v="110"/>
      <x v="5"/>
      <x v="30"/>
    </i>
    <i>
      <x v="349"/>
      <x v="260"/>
      <x v="40"/>
      <x v="4"/>
      <x v="27"/>
    </i>
    <i>
      <x v="2"/>
      <x v="42"/>
      <x v="217"/>
      <x v="7"/>
      <x v="32"/>
    </i>
    <i>
      <x v="4"/>
      <x v="1"/>
      <x v="156"/>
      <x v="2"/>
      <x v="23"/>
    </i>
    <i>
      <x v="343"/>
      <x v="254"/>
      <x v="13"/>
      <x v="4"/>
      <x v="27"/>
    </i>
    <i>
      <x v="365"/>
      <x v="13"/>
      <x v="59"/>
      <x v="7"/>
      <x v="32"/>
    </i>
    <i>
      <x v="96"/>
      <x v="86"/>
      <x v="216"/>
      <x v="5"/>
      <x v="30"/>
    </i>
    <i>
      <x v="179"/>
      <x v="148"/>
      <x v="116"/>
      <x v="6"/>
      <x v="30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0" hier="-1"/>
    <pageField fld="8" hier="-1"/>
  </pageFields>
  <dataFields count="3">
    <dataField name="Count of Edibles" fld="8" subtotal="count" baseField="0" baseItem="0" numFmtId="1"/>
    <dataField name="Sum of kg" fld="11" baseField="0" baseItem="0" numFmtId="165"/>
    <dataField name="Sum of Points" fld="12" baseField="0" baseItem="0" numFmtId="165"/>
  </dataFields>
  <formats count="609">
    <format dxfId="1054">
      <pivotArea field="3" type="button" dataOnly="0" labelOnly="1" outline="0" axis="axisRow" fieldPosition="0"/>
    </format>
    <format dxfId="1053">
      <pivotArea field="4" type="button" dataOnly="0" labelOnly="1" outline="0" axis="axisRow" fieldPosition="1"/>
    </format>
    <format dxfId="1052">
      <pivotArea field="5" type="button" dataOnly="0" labelOnly="1" outline="0" axis="axisRow" fieldPosition="2"/>
    </format>
    <format dxfId="1051">
      <pivotArea field="6" type="button" dataOnly="0" labelOnly="1" outline="0" axis="axisRow" fieldPosition="3"/>
    </format>
    <format dxfId="1050">
      <pivotArea field="3" type="button" dataOnly="0" labelOnly="1" outline="0" axis="axisRow" fieldPosition="0"/>
    </format>
    <format dxfId="1049">
      <pivotArea field="4" type="button" dataOnly="0" labelOnly="1" outline="0" axis="axisRow" fieldPosition="1"/>
    </format>
    <format dxfId="1048">
      <pivotArea field="5" type="button" dataOnly="0" labelOnly="1" outline="0" axis="axisRow" fieldPosition="2"/>
    </format>
    <format dxfId="1047">
      <pivotArea field="6" type="button" dataOnly="0" labelOnly="1" outline="0" axis="axisRow" fieldPosition="3"/>
    </format>
    <format dxfId="104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04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44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043">
      <pivotArea outline="0" fieldPosition="0">
        <references count="1">
          <reference field="4294967294" count="1">
            <x v="0"/>
          </reference>
        </references>
      </pivotArea>
    </format>
    <format dxfId="1042">
      <pivotArea field="3" type="button" dataOnly="0" labelOnly="1" outline="0" axis="axisRow" fieldPosition="0"/>
    </format>
    <format dxfId="1041">
      <pivotArea field="7" type="button" dataOnly="0" labelOnly="1" outline="0" axis="axisRow" fieldPosition="4"/>
    </format>
    <format dxfId="1040">
      <pivotArea field="4" type="button" dataOnly="0" labelOnly="1" outline="0" axis="axisRow" fieldPosition="1"/>
    </format>
    <format dxfId="1039">
      <pivotArea field="5" type="button" dataOnly="0" labelOnly="1" outline="0" axis="axisRow" fieldPosition="2"/>
    </format>
    <format dxfId="1038">
      <pivotArea field="6" type="button" dataOnly="0" labelOnly="1" outline="0" axis="axisRow" fieldPosition="3"/>
    </format>
    <format dxfId="103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036">
      <pivotArea field="3" type="button" dataOnly="0" labelOnly="1" outline="0" axis="axisRow" fieldPosition="0"/>
    </format>
    <format dxfId="1035">
      <pivotArea field="7" type="button" dataOnly="0" labelOnly="1" outline="0" axis="axisRow" fieldPosition="4"/>
    </format>
    <format dxfId="1034">
      <pivotArea field="4" type="button" dataOnly="0" labelOnly="1" outline="0" axis="axisRow" fieldPosition="1"/>
    </format>
    <format dxfId="1033">
      <pivotArea field="5" type="button" dataOnly="0" labelOnly="1" outline="0" axis="axisRow" fieldPosition="2"/>
    </format>
    <format dxfId="1032">
      <pivotArea field="6" type="button" dataOnly="0" labelOnly="1" outline="0" axis="axisRow" fieldPosition="3"/>
    </format>
    <format dxfId="103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030">
      <pivotArea field="3" type="button" dataOnly="0" labelOnly="1" outline="0" axis="axisRow" fieldPosition="0"/>
    </format>
    <format dxfId="1029">
      <pivotArea field="7" type="button" dataOnly="0" labelOnly="1" outline="0" axis="axisRow" fieldPosition="4"/>
    </format>
    <format dxfId="1028">
      <pivotArea field="4" type="button" dataOnly="0" labelOnly="1" outline="0" axis="axisRow" fieldPosition="1"/>
    </format>
    <format dxfId="1027">
      <pivotArea field="5" type="button" dataOnly="0" labelOnly="1" outline="0" axis="axisRow" fieldPosition="2"/>
    </format>
    <format dxfId="1026">
      <pivotArea field="6" type="button" dataOnly="0" labelOnly="1" outline="0" axis="axisRow" fieldPosition="3"/>
    </format>
    <format dxfId="102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024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02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022">
      <pivotArea outline="0" collapsedLevelsAreSubtotals="1" fieldPosition="0">
        <references count="1">
          <reference field="4294967294" count="2" selected="0">
            <x v="1"/>
            <x v="2"/>
          </reference>
        </references>
      </pivotArea>
    </format>
    <format dxfId="1021">
      <pivotArea field="5" type="button" dataOnly="0" labelOnly="1" outline="0" axis="axisRow" fieldPosition="2"/>
    </format>
    <format dxfId="1020">
      <pivotArea outline="0" collapsedLevelsAreSubtotals="1" fieldPosition="0"/>
    </format>
    <format dxfId="1019">
      <pivotArea field="3" type="button" dataOnly="0" labelOnly="1" outline="0" axis="axisRow" fieldPosition="0"/>
    </format>
    <format dxfId="1018">
      <pivotArea field="7" type="button" dataOnly="0" labelOnly="1" outline="0" axis="axisRow" fieldPosition="4"/>
    </format>
    <format dxfId="1017">
      <pivotArea field="4" type="button" dataOnly="0" labelOnly="1" outline="0" axis="axisRow" fieldPosition="1"/>
    </format>
    <format dxfId="1016">
      <pivotArea field="5" type="button" dataOnly="0" labelOnly="1" outline="0" axis="axisRow" fieldPosition="2"/>
    </format>
    <format dxfId="1015">
      <pivotArea field="6" type="button" dataOnly="0" labelOnly="1" outline="0" axis="axisRow" fieldPosition="3"/>
    </format>
    <format dxfId="1014">
      <pivotArea dataOnly="0" labelOnly="1" outline="0" fieldPosition="0">
        <references count="1">
          <reference field="3" count="26">
            <x v="1"/>
            <x v="2"/>
            <x v="6"/>
            <x v="7"/>
            <x v="8"/>
            <x v="14"/>
            <x v="18"/>
            <x v="26"/>
            <x v="34"/>
            <x v="41"/>
            <x v="44"/>
            <x v="46"/>
            <x v="53"/>
            <x v="54"/>
            <x v="55"/>
            <x v="60"/>
            <x v="61"/>
            <x v="70"/>
            <x v="72"/>
            <x v="73"/>
            <x v="74"/>
            <x v="82"/>
            <x v="93"/>
            <x v="97"/>
            <x v="105"/>
            <x v="110"/>
          </reference>
        </references>
      </pivotArea>
    </format>
    <format dxfId="1013">
      <pivotArea dataOnly="0" labelOnly="1" outline="0" fieldPosition="0">
        <references count="1">
          <reference field="3" count="21">
            <x v="9"/>
            <x v="21"/>
            <x v="22"/>
            <x v="24"/>
            <x v="25"/>
            <x v="28"/>
            <x v="29"/>
            <x v="31"/>
            <x v="36"/>
            <x v="47"/>
            <x v="48"/>
            <x v="49"/>
            <x v="52"/>
            <x v="56"/>
            <x v="64"/>
            <x v="68"/>
            <x v="75"/>
            <x v="81"/>
            <x v="89"/>
            <x v="100"/>
            <x v="101"/>
          </reference>
        </references>
      </pivotArea>
    </format>
    <format dxfId="1012">
      <pivotArea dataOnly="0" labelOnly="1" outline="0" fieldPosition="0">
        <references count="1">
          <reference field="3" count="12">
            <x v="3"/>
            <x v="5"/>
            <x v="13"/>
            <x v="15"/>
            <x v="17"/>
            <x v="39"/>
            <x v="40"/>
            <x v="42"/>
            <x v="51"/>
            <x v="58"/>
            <x v="63"/>
            <x v="84"/>
          </reference>
        </references>
      </pivotArea>
    </format>
    <format dxfId="1011">
      <pivotArea dataOnly="0" labelOnly="1" grandRow="1" outline="0" fieldPosition="0"/>
    </format>
    <format dxfId="1010">
      <pivotArea dataOnly="0" labelOnly="1" outline="0" fieldPosition="0">
        <references count="2">
          <reference field="3" count="1" selected="0">
            <x v="53"/>
          </reference>
          <reference field="7" count="1">
            <x v="2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105"/>
          </reference>
          <reference field="7" count="1">
            <x v="11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55"/>
          </reference>
          <reference field="7" count="1">
            <x v="2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34"/>
          </reference>
          <reference field="7" count="1">
            <x v="8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110"/>
          </reference>
          <reference field="7" count="1">
            <x v="6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72"/>
          </reference>
          <reference field="7" count="1">
            <x v="3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70"/>
          </reference>
          <reference field="7" count="1">
            <x v="3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82"/>
          </reference>
          <reference field="7" count="1">
            <x v="3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93"/>
          </reference>
          <reference field="7" count="1">
            <x v="14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97"/>
          </reference>
          <reference field="7" count="1">
            <x v="6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61"/>
          </reference>
          <reference field="7" count="1">
            <x v="1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7"/>
          </reference>
          <reference field="7" count="1">
            <x v="14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2"/>
          </reference>
          <reference field="7" count="1">
            <x v="0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46"/>
          </reference>
          <reference field="7" count="1">
            <x v="6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60"/>
          </reference>
          <reference field="7" count="1">
            <x v="2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41"/>
          </reference>
          <reference field="7" count="1">
            <x v="7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54"/>
          </reference>
          <reference field="7" count="1">
            <x v="2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18"/>
          </reference>
          <reference field="7" count="1">
            <x v="12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73"/>
          </reference>
          <reference field="7" count="1">
            <x v="4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8"/>
          </reference>
          <reference field="7" count="1">
            <x v="14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14"/>
          </reference>
          <reference field="7" count="1">
            <x v="13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26"/>
          </reference>
          <reference field="7" count="1">
            <x v="10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6"/>
          </reference>
          <reference field="7" count="1">
            <x v="14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1"/>
          </reference>
          <reference field="7" count="1">
            <x v="0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74"/>
          </reference>
          <reference field="7" count="1">
            <x v="4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68"/>
          </reference>
          <reference field="7" count="1">
            <x v="1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89"/>
          </reference>
          <reference field="7" count="1">
            <x v="11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28"/>
          </reference>
          <reference field="7" count="1">
            <x v="9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9"/>
          </reference>
          <reference field="7" count="1">
            <x v="14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21"/>
          </reference>
          <reference field="7" count="1">
            <x v="11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29"/>
          </reference>
          <reference field="7" count="1">
            <x v="9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36"/>
          </reference>
          <reference field="7" count="1">
            <x v="8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31"/>
          </reference>
          <reference field="7" count="1">
            <x v="9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22"/>
          </reference>
          <reference field="7" count="1">
            <x v="11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24"/>
          </reference>
          <reference field="7" count="1">
            <x v="10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64"/>
          </reference>
          <reference field="7" count="1">
            <x v="1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49"/>
          </reference>
          <reference field="7" count="1">
            <x v="5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47"/>
          </reference>
          <reference field="7" count="1">
            <x v="5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56"/>
          </reference>
          <reference field="7" count="1">
            <x v="2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75"/>
          </reference>
          <reference field="7" count="1">
            <x v="4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52"/>
          </reference>
          <reference field="7" count="1">
            <x v="2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81"/>
          </reference>
          <reference field="7" count="1">
            <x v="3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100"/>
          </reference>
          <reference field="7" count="1">
            <x v="1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101"/>
          </reference>
          <reference field="7" count="1">
            <x v="2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48"/>
          </reference>
          <reference field="7" count="1">
            <x v="5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42"/>
          </reference>
          <reference field="7" count="1">
            <x v="7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84"/>
          </reference>
          <reference field="7" count="1">
            <x v="7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58"/>
          </reference>
          <reference field="7" count="1">
            <x v="2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15"/>
          </reference>
          <reference field="7" count="1">
            <x v="13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63"/>
          </reference>
          <reference field="7" count="1">
            <x v="1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5"/>
          </reference>
          <reference field="7" count="1">
            <x v="0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39"/>
          </reference>
          <reference field="7" count="1">
            <x v="7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13"/>
          </reference>
          <reference field="7" count="1">
            <x v="13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3"/>
          </reference>
          <reference field="7" count="1">
            <x v="0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40"/>
          </reference>
          <reference field="7" count="1">
            <x v="7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51"/>
          </reference>
          <reference field="7" count="1">
            <x v="2"/>
          </reference>
        </references>
      </pivotArea>
    </format>
    <format dxfId="954">
      <pivotArea dataOnly="0" labelOnly="1" outline="0" fieldPosition="0">
        <references count="3">
          <reference field="3" count="1" selected="0">
            <x v="53"/>
          </reference>
          <reference field="4" count="1">
            <x v="5"/>
          </reference>
          <reference field="7" count="1" selected="0">
            <x v="2"/>
          </reference>
        </references>
      </pivotArea>
    </format>
    <format dxfId="953">
      <pivotArea dataOnly="0" labelOnly="1" outline="0" fieldPosition="0">
        <references count="3">
          <reference field="3" count="1" selected="0">
            <x v="105"/>
          </reference>
          <reference field="4" count="1">
            <x v="92"/>
          </reference>
          <reference field="7" count="1" selected="0">
            <x v="11"/>
          </reference>
        </references>
      </pivotArea>
    </format>
    <format dxfId="952">
      <pivotArea dataOnly="0" labelOnly="1" outline="0" fieldPosition="0">
        <references count="3">
          <reference field="3" count="1" selected="0">
            <x v="44"/>
          </reference>
          <reference field="4" count="1">
            <x v="6"/>
          </reference>
          <reference field="7" count="1" selected="0">
            <x v="6"/>
          </reference>
        </references>
      </pivotArea>
    </format>
    <format dxfId="951">
      <pivotArea dataOnly="0" labelOnly="1" outline="0" fieldPosition="0">
        <references count="3">
          <reference field="3" count="1" selected="0">
            <x v="55"/>
          </reference>
          <reference field="4" count="1">
            <x v="41"/>
          </reference>
          <reference field="7" count="1" selected="0">
            <x v="2"/>
          </reference>
        </references>
      </pivotArea>
    </format>
    <format dxfId="950">
      <pivotArea dataOnly="0" labelOnly="1" outline="0" fieldPosition="0">
        <references count="3">
          <reference field="3" count="1" selected="0">
            <x v="34"/>
          </reference>
          <reference field="4" count="1">
            <x v="55"/>
          </reference>
          <reference field="7" count="1" selected="0">
            <x v="8"/>
          </reference>
        </references>
      </pivotArea>
    </format>
    <format dxfId="949">
      <pivotArea dataOnly="0" labelOnly="1" outline="0" fieldPosition="0">
        <references count="3">
          <reference field="3" count="1" selected="0">
            <x v="110"/>
          </reference>
          <reference field="4" count="1">
            <x v="94"/>
          </reference>
          <reference field="7" count="1" selected="0">
            <x v="6"/>
          </reference>
        </references>
      </pivotArea>
    </format>
    <format dxfId="948">
      <pivotArea dataOnly="0" labelOnly="1" outline="0" fieldPosition="0">
        <references count="3">
          <reference field="3" count="1" selected="0">
            <x v="72"/>
          </reference>
          <reference field="4" count="1">
            <x v="41"/>
          </reference>
          <reference field="7" count="1" selected="0">
            <x v="3"/>
          </reference>
        </references>
      </pivotArea>
    </format>
    <format dxfId="947">
      <pivotArea dataOnly="0" labelOnly="1" outline="0" fieldPosition="0">
        <references count="3">
          <reference field="3" count="1" selected="0">
            <x v="70"/>
          </reference>
          <reference field="4" count="1">
            <x v="74"/>
          </reference>
          <reference field="7" count="1" selected="0">
            <x v="3"/>
          </reference>
        </references>
      </pivotArea>
    </format>
    <format dxfId="946">
      <pivotArea dataOnly="0" labelOnly="1" outline="0" fieldPosition="0">
        <references count="3">
          <reference field="3" count="1" selected="0">
            <x v="82"/>
          </reference>
          <reference field="4" count="1">
            <x v="4"/>
          </reference>
          <reference field="7" count="1" selected="0">
            <x v="3"/>
          </reference>
        </references>
      </pivotArea>
    </format>
    <format dxfId="945">
      <pivotArea dataOnly="0" labelOnly="1" outline="0" fieldPosition="0">
        <references count="3">
          <reference field="3" count="1" selected="0">
            <x v="93"/>
          </reference>
          <reference field="4" count="1">
            <x v="41"/>
          </reference>
          <reference field="7" count="1" selected="0">
            <x v="14"/>
          </reference>
        </references>
      </pivotArea>
    </format>
    <format dxfId="944">
      <pivotArea dataOnly="0" labelOnly="1" outline="0" fieldPosition="0">
        <references count="3">
          <reference field="3" count="1" selected="0">
            <x v="97"/>
          </reference>
          <reference field="4" count="1">
            <x v="87"/>
          </reference>
          <reference field="7" count="1" selected="0">
            <x v="6"/>
          </reference>
        </references>
      </pivotArea>
    </format>
    <format dxfId="943">
      <pivotArea dataOnly="0" labelOnly="1" outline="0" fieldPosition="0">
        <references count="3">
          <reference field="3" count="1" selected="0">
            <x v="61"/>
          </reference>
          <reference field="4" count="1">
            <x v="15"/>
          </reference>
          <reference field="7" count="1" selected="0">
            <x v="1"/>
          </reference>
        </references>
      </pivotArea>
    </format>
    <format dxfId="942">
      <pivotArea dataOnly="0" labelOnly="1" outline="0" fieldPosition="0">
        <references count="3">
          <reference field="3" count="1" selected="0">
            <x v="7"/>
          </reference>
          <reference field="4" count="1">
            <x v="38"/>
          </reference>
          <reference field="7" count="1" selected="0">
            <x v="14"/>
          </reference>
        </references>
      </pivotArea>
    </format>
    <format dxfId="941">
      <pivotArea dataOnly="0" labelOnly="1" outline="0" fieldPosition="0">
        <references count="3">
          <reference field="3" count="1" selected="0">
            <x v="46"/>
          </reference>
          <reference field="4" count="1">
            <x v="24"/>
          </reference>
          <reference field="7" count="1" selected="0">
            <x v="6"/>
          </reference>
        </references>
      </pivotArea>
    </format>
    <format dxfId="940">
      <pivotArea dataOnly="0" labelOnly="1" outline="0" fieldPosition="0">
        <references count="3">
          <reference field="3" count="1" selected="0">
            <x v="60"/>
          </reference>
          <reference field="4" count="1">
            <x v="47"/>
          </reference>
          <reference field="7" count="1" selected="0">
            <x v="2"/>
          </reference>
        </references>
      </pivotArea>
    </format>
    <format dxfId="939">
      <pivotArea dataOnly="0" labelOnly="1" outline="0" fieldPosition="0">
        <references count="3">
          <reference field="3" count="1" selected="0">
            <x v="54"/>
          </reference>
          <reference field="4" count="1">
            <x v="58"/>
          </reference>
          <reference field="7" count="1" selected="0">
            <x v="2"/>
          </reference>
        </references>
      </pivotArea>
    </format>
    <format dxfId="938">
      <pivotArea dataOnly="0" labelOnly="1" outline="0" fieldPosition="0">
        <references count="3">
          <reference field="3" count="1" selected="0">
            <x v="18"/>
          </reference>
          <reference field="4" count="1">
            <x v="75"/>
          </reference>
          <reference field="7" count="1" selected="0">
            <x v="12"/>
          </reference>
        </references>
      </pivotArea>
    </format>
    <format dxfId="937">
      <pivotArea dataOnly="0" labelOnly="1" outline="0" fieldPosition="0">
        <references count="3">
          <reference field="3" count="1" selected="0">
            <x v="73"/>
          </reference>
          <reference field="4" count="1">
            <x v="67"/>
          </reference>
          <reference field="7" count="1" selected="0">
            <x v="4"/>
          </reference>
        </references>
      </pivotArea>
    </format>
    <format dxfId="936">
      <pivotArea dataOnly="0" labelOnly="1" outline="0" fieldPosition="0">
        <references count="3">
          <reference field="3" count="1" selected="0">
            <x v="8"/>
          </reference>
          <reference field="4" count="1">
            <x v="7"/>
          </reference>
          <reference field="7" count="1" selected="0">
            <x v="14"/>
          </reference>
        </references>
      </pivotArea>
    </format>
    <format dxfId="935">
      <pivotArea dataOnly="0" labelOnly="1" outline="0" fieldPosition="0">
        <references count="3">
          <reference field="3" count="1" selected="0">
            <x v="14"/>
          </reference>
          <reference field="4" count="1">
            <x v="30"/>
          </reference>
          <reference field="7" count="1" selected="0">
            <x v="13"/>
          </reference>
        </references>
      </pivotArea>
    </format>
    <format dxfId="934">
      <pivotArea dataOnly="0" labelOnly="1" outline="0" fieldPosition="0">
        <references count="3">
          <reference field="3" count="1" selected="0">
            <x v="26"/>
          </reference>
          <reference field="4" count="1">
            <x v="60"/>
          </reference>
          <reference field="7" count="1" selected="0">
            <x v="10"/>
          </reference>
        </references>
      </pivotArea>
    </format>
    <format dxfId="933">
      <pivotArea dataOnly="0" labelOnly="1" outline="0" fieldPosition="0">
        <references count="3">
          <reference field="3" count="1" selected="0">
            <x v="6"/>
          </reference>
          <reference field="4" count="1">
            <x v="49"/>
          </reference>
          <reference field="7" count="1" selected="0">
            <x v="14"/>
          </reference>
        </references>
      </pivotArea>
    </format>
    <format dxfId="932">
      <pivotArea dataOnly="0" labelOnly="1" outline="0" fieldPosition="0">
        <references count="3">
          <reference field="3" count="1" selected="0">
            <x v="1"/>
          </reference>
          <reference field="4" count="1">
            <x v="43"/>
          </reference>
          <reference field="7" count="1" selected="0">
            <x v="0"/>
          </reference>
        </references>
      </pivotArea>
    </format>
    <format dxfId="931">
      <pivotArea dataOnly="0" labelOnly="1" outline="0" fieldPosition="0">
        <references count="3">
          <reference field="3" count="1" selected="0">
            <x v="74"/>
          </reference>
          <reference field="4" count="1">
            <x v="3"/>
          </reference>
          <reference field="7" count="1" selected="0">
            <x v="4"/>
          </reference>
        </references>
      </pivotArea>
    </format>
    <format dxfId="930">
      <pivotArea dataOnly="0" labelOnly="1" outline="0" fieldPosition="0">
        <references count="3">
          <reference field="3" count="1" selected="0">
            <x v="68"/>
          </reference>
          <reference field="4" count="1">
            <x v="51"/>
          </reference>
          <reference field="7" count="1" selected="0">
            <x v="1"/>
          </reference>
        </references>
      </pivotArea>
    </format>
    <format dxfId="929">
      <pivotArea dataOnly="0" labelOnly="1" outline="0" fieldPosition="0">
        <references count="3">
          <reference field="3" count="1" selected="0">
            <x v="89"/>
          </reference>
          <reference field="4" count="1">
            <x v="82"/>
          </reference>
          <reference field="7" count="1" selected="0">
            <x v="11"/>
          </reference>
        </references>
      </pivotArea>
    </format>
    <format dxfId="928">
      <pivotArea dataOnly="0" labelOnly="1" outline="0" fieldPosition="0">
        <references count="3">
          <reference field="3" count="1" selected="0">
            <x v="28"/>
          </reference>
          <reference field="4" count="1">
            <x v="37"/>
          </reference>
          <reference field="7" count="1" selected="0">
            <x v="9"/>
          </reference>
        </references>
      </pivotArea>
    </format>
    <format dxfId="927">
      <pivotArea dataOnly="0" labelOnly="1" outline="0" fieldPosition="0">
        <references count="3">
          <reference field="3" count="1" selected="0">
            <x v="9"/>
          </reference>
          <reference field="4" count="1">
            <x v="55"/>
          </reference>
          <reference field="7" count="1" selected="0">
            <x v="14"/>
          </reference>
        </references>
      </pivotArea>
    </format>
    <format dxfId="926">
      <pivotArea dataOnly="0" labelOnly="1" outline="0" fieldPosition="0">
        <references count="3">
          <reference field="3" count="1" selected="0">
            <x v="21"/>
          </reference>
          <reference field="4" count="1">
            <x v="0"/>
          </reference>
          <reference field="7" count="1" selected="0">
            <x v="11"/>
          </reference>
        </references>
      </pivotArea>
    </format>
    <format dxfId="925">
      <pivotArea dataOnly="0" labelOnly="1" outline="0" fieldPosition="0">
        <references count="3">
          <reference field="3" count="1" selected="0">
            <x v="29"/>
          </reference>
          <reference field="4" count="1">
            <x v="10"/>
          </reference>
          <reference field="7" count="1" selected="0">
            <x v="9"/>
          </reference>
        </references>
      </pivotArea>
    </format>
    <format dxfId="924">
      <pivotArea dataOnly="0" labelOnly="1" outline="0" fieldPosition="0">
        <references count="3">
          <reference field="3" count="1" selected="0">
            <x v="36"/>
          </reference>
          <reference field="4" count="1">
            <x v="48"/>
          </reference>
          <reference field="7" count="1" selected="0">
            <x v="8"/>
          </reference>
        </references>
      </pivotArea>
    </format>
    <format dxfId="923">
      <pivotArea dataOnly="0" labelOnly="1" outline="0" fieldPosition="0">
        <references count="3">
          <reference field="3" count="1" selected="0">
            <x v="31"/>
          </reference>
          <reference field="4" count="1">
            <x v="68"/>
          </reference>
          <reference field="7" count="1" selected="0">
            <x v="9"/>
          </reference>
        </references>
      </pivotArea>
    </format>
    <format dxfId="922">
      <pivotArea dataOnly="0" labelOnly="1" outline="0" fieldPosition="0">
        <references count="3">
          <reference field="3" count="1" selected="0">
            <x v="22"/>
          </reference>
          <reference field="4" count="1">
            <x v="33"/>
          </reference>
          <reference field="7" count="1" selected="0">
            <x v="11"/>
          </reference>
        </references>
      </pivotArea>
    </format>
    <format dxfId="921">
      <pivotArea dataOnly="0" labelOnly="1" outline="0" fieldPosition="0">
        <references count="3">
          <reference field="3" count="1" selected="0">
            <x v="24"/>
          </reference>
          <reference field="4" count="1">
            <x v="65"/>
          </reference>
          <reference field="7" count="1" selected="0">
            <x v="10"/>
          </reference>
        </references>
      </pivotArea>
    </format>
    <format dxfId="920">
      <pivotArea dataOnly="0" labelOnly="1" outline="0" fieldPosition="0">
        <references count="3">
          <reference field="3" count="1" selected="0">
            <x v="25"/>
          </reference>
          <reference field="4" count="1">
            <x v="35"/>
          </reference>
          <reference field="7" count="1" selected="0">
            <x v="10"/>
          </reference>
        </references>
      </pivotArea>
    </format>
    <format dxfId="919">
      <pivotArea dataOnly="0" labelOnly="1" outline="0" fieldPosition="0">
        <references count="3">
          <reference field="3" count="1" selected="0">
            <x v="49"/>
          </reference>
          <reference field="4" count="1">
            <x v="28"/>
          </reference>
          <reference field="7" count="1" selected="0">
            <x v="5"/>
          </reference>
        </references>
      </pivotArea>
    </format>
    <format dxfId="918">
      <pivotArea dataOnly="0" labelOnly="1" outline="0" fieldPosition="0">
        <references count="3">
          <reference field="3" count="1" selected="0">
            <x v="56"/>
          </reference>
          <reference field="4" count="1">
            <x v="8"/>
          </reference>
          <reference field="7" count="1" selected="0">
            <x v="2"/>
          </reference>
        </references>
      </pivotArea>
    </format>
    <format dxfId="917">
      <pivotArea dataOnly="0" labelOnly="1" outline="0" fieldPosition="0">
        <references count="3">
          <reference field="3" count="1" selected="0">
            <x v="75"/>
          </reference>
          <reference field="4" count="1">
            <x v="57"/>
          </reference>
          <reference field="7" count="1" selected="0">
            <x v="4"/>
          </reference>
        </references>
      </pivotArea>
    </format>
    <format dxfId="916">
      <pivotArea dataOnly="0" labelOnly="1" outline="0" fieldPosition="0">
        <references count="3">
          <reference field="3" count="1" selected="0">
            <x v="52"/>
          </reference>
          <reference field="4" count="1">
            <x v="95"/>
          </reference>
          <reference field="7" count="1" selected="0">
            <x v="2"/>
          </reference>
        </references>
      </pivotArea>
    </format>
    <format dxfId="915">
      <pivotArea dataOnly="0" labelOnly="1" outline="0" fieldPosition="0">
        <references count="3">
          <reference field="3" count="1" selected="0">
            <x v="81"/>
          </reference>
          <reference field="4" count="1">
            <x v="78"/>
          </reference>
          <reference field="7" count="1" selected="0">
            <x v="3"/>
          </reference>
        </references>
      </pivotArea>
    </format>
    <format dxfId="914">
      <pivotArea dataOnly="0" labelOnly="1" outline="0" fieldPosition="0">
        <references count="3">
          <reference field="3" count="1" selected="0">
            <x v="100"/>
          </reference>
          <reference field="4" count="1">
            <x v="88"/>
          </reference>
          <reference field="7" count="1" selected="0">
            <x v="1"/>
          </reference>
        </references>
      </pivotArea>
    </format>
    <format dxfId="913">
      <pivotArea dataOnly="0" labelOnly="1" outline="0" fieldPosition="0">
        <references count="3">
          <reference field="3" count="1" selected="0">
            <x v="101"/>
          </reference>
          <reference field="4" count="1">
            <x v="89"/>
          </reference>
          <reference field="7" count="1" selected="0">
            <x v="2"/>
          </reference>
        </references>
      </pivotArea>
    </format>
    <format dxfId="912">
      <pivotArea dataOnly="0" labelOnly="1" outline="0" fieldPosition="0">
        <references count="3">
          <reference field="3" count="1" selected="0">
            <x v="48"/>
          </reference>
          <reference field="4" count="1">
            <x v="13"/>
          </reference>
          <reference field="7" count="1" selected="0">
            <x v="5"/>
          </reference>
        </references>
      </pivotArea>
    </format>
    <format dxfId="911">
      <pivotArea dataOnly="0" labelOnly="1" outline="0" fieldPosition="0">
        <references count="3">
          <reference field="3" count="1" selected="0">
            <x v="42"/>
          </reference>
          <reference field="4" count="1">
            <x v="32"/>
          </reference>
          <reference field="7" count="1" selected="0">
            <x v="7"/>
          </reference>
        </references>
      </pivotArea>
    </format>
    <format dxfId="910">
      <pivotArea dataOnly="0" labelOnly="1" outline="0" fieldPosition="0">
        <references count="3">
          <reference field="3" count="1" selected="0">
            <x v="84"/>
          </reference>
          <reference field="4" count="1">
            <x v="9"/>
          </reference>
          <reference field="7" count="1" selected="0">
            <x v="7"/>
          </reference>
        </references>
      </pivotArea>
    </format>
    <format dxfId="909">
      <pivotArea dataOnly="0" labelOnly="1" outline="0" fieldPosition="0">
        <references count="3">
          <reference field="3" count="1" selected="0">
            <x v="58"/>
          </reference>
          <reference field="4" count="1">
            <x v="72"/>
          </reference>
          <reference field="7" count="1" selected="0">
            <x v="2"/>
          </reference>
        </references>
      </pivotArea>
    </format>
    <format dxfId="908">
      <pivotArea dataOnly="0" labelOnly="1" outline="0" fieldPosition="0">
        <references count="3">
          <reference field="3" count="1" selected="0">
            <x v="15"/>
          </reference>
          <reference field="4" count="1">
            <x v="41"/>
          </reference>
          <reference field="7" count="1" selected="0">
            <x v="13"/>
          </reference>
        </references>
      </pivotArea>
    </format>
    <format dxfId="907">
      <pivotArea dataOnly="0" labelOnly="1" outline="0" fieldPosition="0">
        <references count="3">
          <reference field="3" count="1" selected="0">
            <x v="17"/>
          </reference>
          <reference field="4" count="1">
            <x v="49"/>
          </reference>
          <reference field="7" count="1" selected="0">
            <x v="12"/>
          </reference>
        </references>
      </pivotArea>
    </format>
    <format dxfId="906">
      <pivotArea dataOnly="0" labelOnly="1" outline="0" fieldPosition="0">
        <references count="3">
          <reference field="3" count="1" selected="0">
            <x v="63"/>
          </reference>
          <reference field="4" count="1">
            <x v="61"/>
          </reference>
          <reference field="7" count="1" selected="0">
            <x v="1"/>
          </reference>
        </references>
      </pivotArea>
    </format>
    <format dxfId="905">
      <pivotArea dataOnly="0" labelOnly="1" outline="0" fieldPosition="0">
        <references count="3">
          <reference field="3" count="1" selected="0">
            <x v="5"/>
          </reference>
          <reference field="4" count="1">
            <x v="55"/>
          </reference>
          <reference field="7" count="1" selected="0">
            <x v="0"/>
          </reference>
        </references>
      </pivotArea>
    </format>
    <format dxfId="904">
      <pivotArea dataOnly="0" labelOnly="1" outline="0" fieldPosition="0">
        <references count="3">
          <reference field="3" count="1" selected="0">
            <x v="39"/>
          </reference>
          <reference field="4" count="1">
            <x v="17"/>
          </reference>
          <reference field="7" count="1" selected="0">
            <x v="7"/>
          </reference>
        </references>
      </pivotArea>
    </format>
    <format dxfId="903">
      <pivotArea dataOnly="0" labelOnly="1" outline="0" fieldPosition="0">
        <references count="3">
          <reference field="3" count="1" selected="0">
            <x v="13"/>
          </reference>
          <reference field="4" count="1">
            <x v="3"/>
          </reference>
          <reference field="7" count="1" selected="0">
            <x v="13"/>
          </reference>
        </references>
      </pivotArea>
    </format>
    <format dxfId="902">
      <pivotArea dataOnly="0" labelOnly="1" outline="0" fieldPosition="0">
        <references count="3">
          <reference field="3" count="1" selected="0">
            <x v="3"/>
          </reference>
          <reference field="4" count="1">
            <x v="34"/>
          </reference>
          <reference field="7" count="1" selected="0">
            <x v="0"/>
          </reference>
        </references>
      </pivotArea>
    </format>
    <format dxfId="901">
      <pivotArea dataOnly="0" labelOnly="1" outline="0" fieldPosition="0">
        <references count="3">
          <reference field="3" count="1" selected="0">
            <x v="40"/>
          </reference>
          <reference field="4" count="1">
            <x v="52"/>
          </reference>
          <reference field="7" count="1" selected="0">
            <x v="7"/>
          </reference>
        </references>
      </pivotArea>
    </format>
    <format dxfId="900">
      <pivotArea dataOnly="0" labelOnly="1" outline="0" fieldPosition="0">
        <references count="3">
          <reference field="3" count="1" selected="0">
            <x v="51"/>
          </reference>
          <reference field="4" count="1">
            <x v="69"/>
          </reference>
          <reference field="7" count="1" selected="0">
            <x v="2"/>
          </reference>
        </references>
      </pivotArea>
    </format>
    <format dxfId="899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5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898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92"/>
          </reference>
          <reference field="5" count="1">
            <x v="103"/>
          </reference>
          <reference field="7" count="1" selected="0">
            <x v="11"/>
          </reference>
        </references>
      </pivotArea>
    </format>
    <format dxfId="897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6"/>
          </reference>
          <reference field="5" count="1">
            <x v="38"/>
          </reference>
          <reference field="7" count="1" selected="0">
            <x v="6"/>
          </reference>
        </references>
      </pivotArea>
    </format>
    <format dxfId="896">
      <pivotArea dataOnly="0" labelOnly="1" outline="0" fieldPosition="0">
        <references count="4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895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55"/>
          </reference>
          <reference field="5" count="1">
            <x v="87"/>
          </reference>
          <reference field="7" count="1" selected="0">
            <x v="8"/>
          </reference>
        </references>
      </pivotArea>
    </format>
    <format dxfId="894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1"/>
          </reference>
          <reference field="5" count="1">
            <x v="208"/>
          </reference>
          <reference field="7" count="1" selected="0">
            <x v="3"/>
          </reference>
        </references>
      </pivotArea>
    </format>
    <format dxfId="893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74"/>
          </reference>
          <reference field="5" count="1">
            <x v="50"/>
          </reference>
          <reference field="7" count="1" selected="0">
            <x v="3"/>
          </reference>
        </references>
      </pivotArea>
    </format>
    <format dxfId="89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"/>
          </reference>
          <reference field="5" count="1">
            <x v="194"/>
          </reference>
          <reference field="7" count="1" selected="0">
            <x v="3"/>
          </reference>
        </references>
      </pivotArea>
    </format>
    <format dxfId="891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41"/>
          </reference>
          <reference field="5" count="1">
            <x v="213"/>
          </reference>
          <reference field="7" count="1" selected="0">
            <x v="14"/>
          </reference>
        </references>
      </pivotArea>
    </format>
    <format dxfId="890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87"/>
          </reference>
          <reference field="5" count="1">
            <x v="55"/>
          </reference>
          <reference field="7" count="1" selected="0">
            <x v="6"/>
          </reference>
        </references>
      </pivotArea>
    </format>
    <format dxfId="889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5"/>
          </reference>
          <reference field="5" count="1">
            <x v="92"/>
          </reference>
          <reference field="7" count="1" selected="0">
            <x v="1"/>
          </reference>
        </references>
      </pivotArea>
    </format>
    <format dxfId="888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38"/>
          </reference>
          <reference field="5" count="1">
            <x v="166"/>
          </reference>
          <reference field="7" count="1" selected="0">
            <x v="14"/>
          </reference>
        </references>
      </pivotArea>
    </format>
    <format dxfId="887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24"/>
          </reference>
          <reference field="5" count="1">
            <x v="224"/>
          </reference>
          <reference field="7" count="1" selected="0">
            <x v="6"/>
          </reference>
        </references>
      </pivotArea>
    </format>
    <format dxfId="886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47"/>
          </reference>
          <reference field="5" count="1">
            <x v="110"/>
          </reference>
          <reference field="7" count="1" selected="0">
            <x v="2"/>
          </reference>
        </references>
      </pivotArea>
    </format>
    <format dxfId="885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58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884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75"/>
          </reference>
          <reference field="5" count="1">
            <x v="206"/>
          </reference>
          <reference field="7" count="1" selected="0">
            <x v="12"/>
          </reference>
        </references>
      </pivotArea>
    </format>
    <format dxfId="883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67"/>
          </reference>
          <reference field="5" count="1">
            <x v="18"/>
          </reference>
          <reference field="7" count="1" selected="0">
            <x v="4"/>
          </reference>
        </references>
      </pivotArea>
    </format>
    <format dxfId="882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7"/>
          </reference>
          <reference field="5" count="1">
            <x v="180"/>
          </reference>
          <reference field="7" count="1" selected="0">
            <x v="14"/>
          </reference>
        </references>
      </pivotArea>
    </format>
    <format dxfId="881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30"/>
          </reference>
          <reference field="5" count="1">
            <x v="52"/>
          </reference>
          <reference field="7" count="1" selected="0">
            <x v="13"/>
          </reference>
        </references>
      </pivotArea>
    </format>
    <format dxfId="88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60"/>
          </reference>
          <reference field="5" count="1">
            <x v="195"/>
          </reference>
          <reference field="7" count="1" selected="0">
            <x v="10"/>
          </reference>
        </references>
      </pivotArea>
    </format>
    <format dxfId="879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49"/>
          </reference>
          <reference field="5" count="1">
            <x v="151"/>
          </reference>
          <reference field="7" count="1" selected="0">
            <x v="14"/>
          </reference>
        </references>
      </pivotArea>
    </format>
    <format dxfId="878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43"/>
          </reference>
          <reference field="5" count="1">
            <x v="133"/>
          </reference>
          <reference field="7" count="1" selected="0">
            <x v="0"/>
          </reference>
        </references>
      </pivotArea>
    </format>
    <format dxfId="877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3"/>
          </reference>
          <reference field="5" count="1">
            <x v="32"/>
          </reference>
          <reference field="7" count="1" selected="0">
            <x v="4"/>
          </reference>
        </references>
      </pivotArea>
    </format>
    <format dxfId="876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51"/>
          </reference>
          <reference field="5" count="1">
            <x v="99"/>
          </reference>
          <reference field="7" count="1" selected="0">
            <x v="1"/>
          </reference>
        </references>
      </pivotArea>
    </format>
    <format dxfId="875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82"/>
          </reference>
          <reference field="5" count="1">
            <x v="111"/>
          </reference>
          <reference field="7" count="1" selected="0">
            <x v="11"/>
          </reference>
        </references>
      </pivotArea>
    </format>
    <format dxfId="874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37"/>
          </reference>
          <reference field="5" count="1">
            <x v="132"/>
          </reference>
          <reference field="7" count="1" selected="0">
            <x v="9"/>
          </reference>
        </references>
      </pivotArea>
    </format>
    <format dxfId="873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5"/>
          </reference>
          <reference field="5" count="1">
            <x v="85"/>
          </reference>
          <reference field="7" count="1" selected="0">
            <x v="14"/>
          </reference>
        </references>
      </pivotArea>
    </format>
    <format dxfId="872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0"/>
          </reference>
          <reference field="5" count="1">
            <x v="145"/>
          </reference>
          <reference field="7" count="1" selected="0">
            <x v="11"/>
          </reference>
        </references>
      </pivotArea>
    </format>
    <format dxfId="871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0"/>
          </reference>
          <reference field="5" count="1">
            <x v="151"/>
          </reference>
          <reference field="7" count="1" selected="0">
            <x v="9"/>
          </reference>
        </references>
      </pivotArea>
    </format>
    <format dxfId="870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48"/>
          </reference>
          <reference field="5" count="1">
            <x v="149"/>
          </reference>
          <reference field="7" count="1" selected="0">
            <x v="8"/>
          </reference>
        </references>
      </pivotArea>
    </format>
    <format dxfId="869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33"/>
          </reference>
          <reference field="5" count="1">
            <x v="56"/>
          </reference>
          <reference field="7" count="1" selected="0">
            <x v="11"/>
          </reference>
        </references>
      </pivotArea>
    </format>
    <format dxfId="868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65"/>
          </reference>
          <reference field="5" count="1">
            <x v="107"/>
          </reference>
          <reference field="7" count="1" selected="0">
            <x v="10"/>
          </reference>
        </references>
      </pivotArea>
    </format>
    <format dxfId="867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35"/>
          </reference>
          <reference field="5" count="1">
            <x v="203"/>
          </reference>
          <reference field="7" count="1" selected="0">
            <x v="10"/>
          </reference>
        </references>
      </pivotArea>
    </format>
    <format dxfId="866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28"/>
          </reference>
          <reference field="5" count="1">
            <x v="211"/>
          </reference>
          <reference field="7" count="1" selected="0">
            <x v="5"/>
          </reference>
        </references>
      </pivotArea>
    </format>
    <format dxfId="865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8"/>
          </reference>
          <reference field="5" count="1">
            <x v="118"/>
          </reference>
          <reference field="7" count="1" selected="0">
            <x v="2"/>
          </reference>
        </references>
      </pivotArea>
    </format>
    <format dxfId="864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57"/>
          </reference>
          <reference field="5" count="1">
            <x v="107"/>
          </reference>
          <reference field="7" count="1" selected="0">
            <x v="4"/>
          </reference>
        </references>
      </pivotArea>
    </format>
    <format dxfId="863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95"/>
          </reference>
          <reference field="5" count="1">
            <x v="5"/>
          </reference>
          <reference field="7" count="1" selected="0">
            <x v="2"/>
          </reference>
        </references>
      </pivotArea>
    </format>
    <format dxfId="862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78"/>
          </reference>
          <reference field="5" count="1">
            <x v="54"/>
          </reference>
          <reference field="7" count="1" selected="0">
            <x v="3"/>
          </reference>
        </references>
      </pivotArea>
    </format>
    <format dxfId="861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88"/>
          </reference>
          <reference field="5" count="1">
            <x v="77"/>
          </reference>
          <reference field="7" count="1" selected="0">
            <x v="1"/>
          </reference>
        </references>
      </pivotArea>
    </format>
    <format dxfId="860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9"/>
          </reference>
          <reference field="5" count="1">
            <x v="110"/>
          </reference>
          <reference field="7" count="1" selected="0">
            <x v="2"/>
          </reference>
        </references>
      </pivotArea>
    </format>
    <format dxfId="859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13"/>
          </reference>
          <reference field="5" count="1">
            <x v="209"/>
          </reference>
          <reference field="7" count="1" selected="0">
            <x v="5"/>
          </reference>
        </references>
      </pivotArea>
    </format>
    <format dxfId="858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32"/>
          </reference>
          <reference field="5" count="1">
            <x v="22"/>
          </reference>
          <reference field="7" count="1" selected="0">
            <x v="7"/>
          </reference>
        </references>
      </pivotArea>
    </format>
    <format dxfId="857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9"/>
          </reference>
          <reference field="5" count="1">
            <x v="69"/>
          </reference>
          <reference field="7" count="1" selected="0">
            <x v="7"/>
          </reference>
        </references>
      </pivotArea>
    </format>
    <format dxfId="856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72"/>
          </reference>
          <reference field="5" count="1">
            <x v="141"/>
          </reference>
          <reference field="7" count="1" selected="0">
            <x v="2"/>
          </reference>
        </references>
      </pivotArea>
    </format>
    <format dxfId="855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41"/>
          </reference>
          <reference field="5" count="1">
            <x v="137"/>
          </reference>
          <reference field="7" count="1" selected="0">
            <x v="13"/>
          </reference>
        </references>
      </pivotArea>
    </format>
    <format dxfId="854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49"/>
          </reference>
          <reference field="5" count="1">
            <x v="81"/>
          </reference>
          <reference field="7" count="1" selected="0">
            <x v="12"/>
          </reference>
        </references>
      </pivotArea>
    </format>
    <format dxfId="85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61"/>
          </reference>
          <reference field="5" count="1">
            <x v="208"/>
          </reference>
          <reference field="7" count="1" selected="0">
            <x v="1"/>
          </reference>
        </references>
      </pivotArea>
    </format>
    <format dxfId="852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55"/>
          </reference>
          <reference field="5" count="1">
            <x v="215"/>
          </reference>
          <reference field="7" count="1" selected="0">
            <x v="0"/>
          </reference>
        </references>
      </pivotArea>
    </format>
    <format dxfId="851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17"/>
          </reference>
          <reference field="5" count="1">
            <x v="32"/>
          </reference>
          <reference field="7" count="1" selected="0">
            <x v="7"/>
          </reference>
        </references>
      </pivotArea>
    </format>
    <format dxfId="850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3"/>
          </reference>
          <reference field="5" count="1">
            <x v="2"/>
          </reference>
          <reference field="7" count="1" selected="0">
            <x v="13"/>
          </reference>
        </references>
      </pivotArea>
    </format>
    <format dxfId="849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34"/>
          </reference>
          <reference field="5" count="1">
            <x v="156"/>
          </reference>
          <reference field="7" count="1" selected="0">
            <x v="0"/>
          </reference>
        </references>
      </pivotArea>
    </format>
    <format dxfId="848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>
            <x v="94"/>
          </reference>
          <reference field="7" count="1" selected="0">
            <x v="7"/>
          </reference>
        </references>
      </pivotArea>
    </format>
    <format dxfId="847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9"/>
          </reference>
          <reference field="5" count="1">
            <x v="5"/>
          </reference>
          <reference field="7" count="1" selected="0">
            <x v="2"/>
          </reference>
        </references>
      </pivotArea>
    </format>
    <format dxfId="84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845">
      <pivotArea field="3" type="button" dataOnly="0" labelOnly="1" outline="0" axis="axisRow" fieldPosition="0"/>
    </format>
    <format dxfId="844">
      <pivotArea field="7" type="button" dataOnly="0" labelOnly="1" outline="0" axis="axisRow" fieldPosition="4"/>
    </format>
    <format dxfId="843">
      <pivotArea field="4" type="button" dataOnly="0" labelOnly="1" outline="0" axis="axisRow" fieldPosition="1"/>
    </format>
    <format dxfId="842">
      <pivotArea field="5" type="button" dataOnly="0" labelOnly="1" outline="0" axis="axisRow" fieldPosition="2"/>
    </format>
    <format dxfId="841">
      <pivotArea field="6" type="button" dataOnly="0" labelOnly="1" outline="0" axis="axisRow" fieldPosition="3"/>
    </format>
    <format dxfId="84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839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83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837">
      <pivotArea field="-2" type="button" dataOnly="0" labelOnly="1" outline="0" axis="axisCol" fieldPosition="0"/>
    </format>
    <format dxfId="8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3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834">
      <pivotArea field="-2" type="button" dataOnly="0" labelOnly="1" outline="0" axis="axisCol" fieldPosition="0"/>
    </format>
    <format dxfId="833">
      <pivotArea type="topRight" dataOnly="0" labelOnly="1" outline="0" fieldPosition="0"/>
    </format>
    <format dxfId="83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31">
      <pivotArea field="4" type="button" dataOnly="0" labelOnly="1" outline="0" axis="axisRow" fieldPosition="1"/>
    </format>
    <format dxfId="830">
      <pivotArea field="5" type="button" dataOnly="0" labelOnly="1" outline="0" axis="axisRow" fieldPosition="2"/>
    </format>
    <format dxfId="829">
      <pivotArea type="all" dataOnly="0" outline="0" fieldPosition="0"/>
    </format>
    <format dxfId="828">
      <pivotArea type="all" dataOnly="0" outline="0" fieldPosition="0"/>
    </format>
    <format dxfId="827">
      <pivotArea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 selected="0">
            <x v="2"/>
          </reference>
        </references>
      </pivotArea>
    </format>
    <format dxfId="826">
      <pivotArea dataOnly="0" labelOnly="1" outline="0" fieldPosition="0">
        <references count="1">
          <reference field="3" count="1">
            <x v="55"/>
          </reference>
        </references>
      </pivotArea>
    </format>
    <format dxfId="825">
      <pivotArea dataOnly="0" labelOnly="1" outline="0" fieldPosition="0">
        <references count="2">
          <reference field="3" count="1" selected="0">
            <x v="55"/>
          </reference>
          <reference field="4" count="1">
            <x v="41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</references>
      </pivotArea>
    </format>
    <format dxfId="823">
      <pivotArea dataOnly="0" labelOnly="1" outline="0" offset="IV6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>
            <x v="3"/>
          </reference>
        </references>
      </pivotArea>
    </format>
    <format dxfId="822">
      <pivotArea dataOnly="0" labelOnly="1"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821">
      <pivotArea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 selected="0">
            <x v="2"/>
          </reference>
        </references>
      </pivotArea>
    </format>
    <format dxfId="820">
      <pivotArea dataOnly="0" labelOnly="1" outline="0" fieldPosition="0">
        <references count="1">
          <reference field="3" count="1">
            <x v="55"/>
          </reference>
        </references>
      </pivotArea>
    </format>
    <format dxfId="819">
      <pivotArea dataOnly="0" labelOnly="1" outline="0" fieldPosition="0">
        <references count="2">
          <reference field="3" count="1" selected="0">
            <x v="55"/>
          </reference>
          <reference field="4" count="1">
            <x v="41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</references>
      </pivotArea>
    </format>
    <format dxfId="817">
      <pivotArea dataOnly="0" labelOnly="1" outline="0" offset="IV6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>
            <x v="3"/>
          </reference>
        </references>
      </pivotArea>
    </format>
    <format dxfId="816">
      <pivotArea dataOnly="0" labelOnly="1"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815">
      <pivotArea type="all" dataOnly="0" outline="0" fieldPosition="0"/>
    </format>
    <format dxfId="814">
      <pivotArea outline="0" collapsedLevelsAreSubtotals="1" fieldPosition="0"/>
    </format>
    <format dxfId="813">
      <pivotArea type="origin" dataOnly="0" labelOnly="1" outline="0" fieldPosition="0"/>
    </format>
    <format dxfId="812">
      <pivotArea field="-2" type="button" dataOnly="0" labelOnly="1" outline="0" axis="axisCol" fieldPosition="0"/>
    </format>
    <format dxfId="811">
      <pivotArea type="topRight" dataOnly="0" labelOnly="1" outline="0" fieldPosition="0"/>
    </format>
    <format dxfId="810">
      <pivotArea field="3" type="button" dataOnly="0" labelOnly="1" outline="0" axis="axisRow" fieldPosition="0"/>
    </format>
    <format dxfId="809">
      <pivotArea field="4" type="button" dataOnly="0" labelOnly="1" outline="0" axis="axisRow" fieldPosition="1"/>
    </format>
    <format dxfId="808">
      <pivotArea field="5" type="button" dataOnly="0" labelOnly="1" outline="0" axis="axisRow" fieldPosition="2"/>
    </format>
    <format dxfId="807">
      <pivotArea field="6" type="button" dataOnly="0" labelOnly="1" outline="0" axis="axisRow" fieldPosition="3"/>
    </format>
    <format dxfId="806">
      <pivotArea field="7" type="button" dataOnly="0" labelOnly="1" outline="0" axis="axisRow" fieldPosition="4"/>
    </format>
    <format dxfId="805">
      <pivotArea dataOnly="0" labelOnly="1" outline="0" fieldPosition="0">
        <references count="1">
          <reference field="3" count="39">
            <x v="2"/>
            <x v="3"/>
            <x v="9"/>
            <x v="14"/>
            <x v="18"/>
            <x v="31"/>
            <x v="34"/>
            <x v="40"/>
            <x v="44"/>
            <x v="50"/>
            <x v="57"/>
            <x v="58"/>
            <x v="79"/>
            <x v="80"/>
            <x v="84"/>
            <x v="86"/>
            <x v="89"/>
            <x v="90"/>
            <x v="100"/>
            <x v="104"/>
            <x v="107"/>
            <x v="110"/>
            <x v="112"/>
            <x v="114"/>
            <x v="121"/>
            <x v="128"/>
            <x v="138"/>
            <x v="148"/>
            <x v="154"/>
            <x v="155"/>
            <x v="160"/>
            <x v="172"/>
            <x v="179"/>
            <x v="188"/>
            <x v="190"/>
            <x v="191"/>
            <x v="194"/>
            <x v="207"/>
            <x v="217"/>
          </reference>
        </references>
      </pivotArea>
    </format>
    <format dxfId="804">
      <pivotArea dataOnly="0" labelOnly="1" outline="0" fieldPosition="0">
        <references count="1">
          <reference field="3" count="5">
            <x v="37"/>
            <x v="101"/>
            <x v="106"/>
            <x v="133"/>
            <x v="149"/>
          </reference>
        </references>
      </pivotArea>
    </format>
    <format dxfId="803">
      <pivotArea dataOnly="0" labelOnly="1" grandRow="1" outline="0" fieldPosition="0"/>
    </format>
    <format dxfId="802">
      <pivotArea dataOnly="0" labelOnly="1" outline="0" fieldPosition="0">
        <references count="2">
          <reference field="3" count="1" selected="0">
            <x v="104"/>
          </reference>
          <reference field="4" count="1">
            <x v="91"/>
          </reference>
        </references>
      </pivotArea>
    </format>
    <format dxfId="801">
      <pivotArea dataOnly="0" labelOnly="1" outline="0" fieldPosition="0">
        <references count="2">
          <reference field="3" count="1" selected="0">
            <x v="155"/>
          </reference>
          <reference field="4" count="1">
            <x v="110"/>
          </reference>
        </references>
      </pivotArea>
    </format>
    <format dxfId="800">
      <pivotArea dataOnly="0" labelOnly="1" outline="0" fieldPosition="0">
        <references count="2">
          <reference field="3" count="1" selected="0">
            <x v="50"/>
          </reference>
          <reference field="4" count="1">
            <x v="31"/>
          </reference>
        </references>
      </pivotArea>
    </format>
    <format dxfId="799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798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797">
      <pivotArea dataOnly="0" labelOnly="1" outline="0" fieldPosition="0">
        <references count="2">
          <reference field="3" count="1" selected="0">
            <x v="172"/>
          </reference>
          <reference field="4" count="1">
            <x v="145"/>
          </reference>
        </references>
      </pivotArea>
    </format>
    <format dxfId="796">
      <pivotArea dataOnly="0" labelOnly="1" outline="0" fieldPosition="0">
        <references count="2">
          <reference field="3" count="1" selected="0">
            <x v="9"/>
          </reference>
          <reference field="4" count="1">
            <x v="55"/>
          </reference>
        </references>
      </pivotArea>
    </format>
    <format dxfId="795">
      <pivotArea dataOnly="0" labelOnly="1" outline="0" fieldPosition="0">
        <references count="2">
          <reference field="3" count="1" selected="0">
            <x v="86"/>
          </reference>
          <reference field="4" count="1">
            <x v="62"/>
          </reference>
        </references>
      </pivotArea>
    </format>
    <format dxfId="794">
      <pivotArea dataOnly="0" labelOnly="1" outline="0" fieldPosition="0">
        <references count="2">
          <reference field="3" count="1" selected="0">
            <x v="114"/>
          </reference>
          <reference field="4" count="1">
            <x v="100"/>
          </reference>
        </references>
      </pivotArea>
    </format>
    <format dxfId="793">
      <pivotArea dataOnly="0" labelOnly="1" outline="0" fieldPosition="0">
        <references count="2">
          <reference field="3" count="1" selected="0">
            <x v="58"/>
          </reference>
          <reference field="4" count="1">
            <x v="72"/>
          </reference>
        </references>
      </pivotArea>
    </format>
    <format dxfId="792">
      <pivotArea dataOnly="0" labelOnly="1" outline="0" fieldPosition="0">
        <references count="2">
          <reference field="3" count="1" selected="0">
            <x v="14"/>
          </reference>
          <reference field="4" count="1">
            <x v="30"/>
          </reference>
        </references>
      </pivotArea>
    </format>
    <format dxfId="791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790">
      <pivotArea dataOnly="0" labelOnly="1" outline="0" fieldPosition="0">
        <references count="2">
          <reference field="3" count="1" selected="0">
            <x v="148"/>
          </reference>
          <reference field="4" count="1">
            <x v="126"/>
          </reference>
        </references>
      </pivotArea>
    </format>
    <format dxfId="789">
      <pivotArea dataOnly="0" labelOnly="1" outline="0" fieldPosition="0">
        <references count="2">
          <reference field="3" count="1" selected="0">
            <x v="128"/>
          </reference>
          <reference field="4" count="1">
            <x v="113"/>
          </reference>
        </references>
      </pivotArea>
    </format>
    <format dxfId="788">
      <pivotArea dataOnly="0" labelOnly="1" outline="0" fieldPosition="0">
        <references count="2">
          <reference field="3" count="1" selected="0">
            <x v="84"/>
          </reference>
          <reference field="4" count="1">
            <x v="9"/>
          </reference>
        </references>
      </pivotArea>
    </format>
    <format dxfId="787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786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785">
      <pivotArea dataOnly="0" labelOnly="1" outline="0" fieldPosition="0">
        <references count="2">
          <reference field="3" count="1" selected="0">
            <x v="18"/>
          </reference>
          <reference field="4" count="1">
            <x v="75"/>
          </reference>
        </references>
      </pivotArea>
    </format>
    <format dxfId="784">
      <pivotArea dataOnly="0" labelOnly="1" outline="0" fieldPosition="0">
        <references count="2">
          <reference field="3" count="1" selected="0">
            <x v="3"/>
          </reference>
          <reference field="4" count="1">
            <x v="34"/>
          </reference>
        </references>
      </pivotArea>
    </format>
    <format dxfId="783">
      <pivotArea dataOnly="0" labelOnly="1" outline="0" fieldPosition="0">
        <references count="2">
          <reference field="3" count="1" selected="0">
            <x v="100"/>
          </reference>
          <reference field="4" count="1">
            <x v="88"/>
          </reference>
        </references>
      </pivotArea>
    </format>
    <format dxfId="782">
      <pivotArea dataOnly="0" labelOnly="1" outline="0" fieldPosition="0">
        <references count="2">
          <reference field="3" count="1" selected="0">
            <x v="44"/>
          </reference>
          <reference field="4" count="1">
            <x v="6"/>
          </reference>
        </references>
      </pivotArea>
    </format>
    <format dxfId="781">
      <pivotArea dataOnly="0" labelOnly="1" outline="0" fieldPosition="0">
        <references count="2">
          <reference field="3" count="1" selected="0">
            <x v="34"/>
          </reference>
          <reference field="4" count="1">
            <x v="55"/>
          </reference>
        </references>
      </pivotArea>
    </format>
    <format dxfId="780">
      <pivotArea dataOnly="0" labelOnly="1" outline="0" fieldPosition="0">
        <references count="2">
          <reference field="3" count="1" selected="0">
            <x v="79"/>
          </reference>
          <reference field="4" count="1">
            <x v="60"/>
          </reference>
        </references>
      </pivotArea>
    </format>
    <format dxfId="779">
      <pivotArea dataOnly="0" labelOnly="1" outline="0" fieldPosition="0">
        <references count="2">
          <reference field="3" count="1" selected="0">
            <x v="2"/>
          </reference>
          <reference field="4" count="1">
            <x v="42"/>
          </reference>
        </references>
      </pivotArea>
    </format>
    <format dxfId="778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777">
      <pivotArea dataOnly="0" labelOnly="1" outline="0" fieldPosition="0">
        <references count="2">
          <reference field="3" count="1" selected="0">
            <x v="194"/>
          </reference>
          <reference field="4" count="1">
            <x v="159"/>
          </reference>
        </references>
      </pivotArea>
    </format>
    <format dxfId="776">
      <pivotArea dataOnly="0" labelOnly="1" outline="0" fieldPosition="0">
        <references count="2">
          <reference field="3" count="1" selected="0">
            <x v="207"/>
          </reference>
          <reference field="4" count="1">
            <x v="136"/>
          </reference>
        </references>
      </pivotArea>
    </format>
    <format dxfId="775">
      <pivotArea dataOnly="0" labelOnly="1" outline="0" fieldPosition="0">
        <references count="2">
          <reference field="3" count="1" selected="0">
            <x v="188"/>
          </reference>
          <reference field="4" count="1">
            <x v="154"/>
          </reference>
        </references>
      </pivotArea>
    </format>
    <format dxfId="774">
      <pivotArea dataOnly="0" labelOnly="1" outline="0" fieldPosition="0">
        <references count="2">
          <reference field="3" count="1" selected="0">
            <x v="107"/>
          </reference>
          <reference field="4" count="1">
            <x v="14"/>
          </reference>
        </references>
      </pivotArea>
    </format>
    <format dxfId="773">
      <pivotArea dataOnly="0" labelOnly="1" outline="0" fieldPosition="0">
        <references count="2">
          <reference field="3" count="1" selected="0">
            <x v="89"/>
          </reference>
          <reference field="4" count="1">
            <x v="82"/>
          </reference>
        </references>
      </pivotArea>
    </format>
    <format dxfId="772">
      <pivotArea dataOnly="0" labelOnly="1" outline="0" fieldPosition="0">
        <references count="2">
          <reference field="3" count="1" selected="0">
            <x v="80"/>
          </reference>
          <reference field="4" count="1">
            <x v="9"/>
          </reference>
        </references>
      </pivotArea>
    </format>
    <format dxfId="771">
      <pivotArea dataOnly="0" labelOnly="1" outline="0" fieldPosition="0">
        <references count="2">
          <reference field="3" count="1" selected="0">
            <x v="112"/>
          </reference>
          <reference field="4" count="1">
            <x v="97"/>
          </reference>
        </references>
      </pivotArea>
    </format>
    <format dxfId="770">
      <pivotArea dataOnly="0" labelOnly="1" outline="0" fieldPosition="0">
        <references count="2">
          <reference field="3" count="1" selected="0">
            <x v="110"/>
          </reference>
          <reference field="4" count="1">
            <x v="94"/>
          </reference>
        </references>
      </pivotArea>
    </format>
    <format dxfId="769">
      <pivotArea dataOnly="0" labelOnly="1" outline="0" fieldPosition="0">
        <references count="2">
          <reference field="3" count="1" selected="0">
            <x v="121"/>
          </reference>
          <reference field="4" count="1">
            <x v="104"/>
          </reference>
        </references>
      </pivotArea>
    </format>
    <format dxfId="768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767">
      <pivotArea dataOnly="0" labelOnly="1" outline="0" fieldPosition="0">
        <references count="2">
          <reference field="3" count="1" selected="0">
            <x v="31"/>
          </reference>
          <reference field="4" count="1">
            <x v="68"/>
          </reference>
        </references>
      </pivotArea>
    </format>
    <format dxfId="766">
      <pivotArea dataOnly="0" labelOnly="1" outline="0" fieldPosition="0">
        <references count="2">
          <reference field="3" count="1" selected="0">
            <x v="90"/>
          </reference>
          <reference field="4" count="1">
            <x v="83"/>
          </reference>
        </references>
      </pivotArea>
    </format>
    <format dxfId="765">
      <pivotArea dataOnly="0" labelOnly="1" outline="0" fieldPosition="0">
        <references count="2">
          <reference field="3" count="1" selected="0">
            <x v="40"/>
          </reference>
          <reference field="4" count="1">
            <x v="52"/>
          </reference>
        </references>
      </pivotArea>
    </format>
    <format dxfId="764">
      <pivotArea dataOnly="0" labelOnly="1" outline="0" fieldPosition="0">
        <references count="2">
          <reference field="3" count="1" selected="0">
            <x v="57"/>
          </reference>
          <reference field="4" count="1">
            <x v="46"/>
          </reference>
        </references>
      </pivotArea>
    </format>
    <format dxfId="763">
      <pivotArea dataOnly="0" labelOnly="1" outline="0" fieldPosition="0">
        <references count="2">
          <reference field="3" count="1" selected="0">
            <x v="101"/>
          </reference>
          <reference field="4" count="1">
            <x v="89"/>
          </reference>
        </references>
      </pivotArea>
    </format>
    <format dxfId="762">
      <pivotArea dataOnly="0" labelOnly="1" outline="0" fieldPosition="0">
        <references count="2">
          <reference field="3" count="1" selected="0">
            <x v="106"/>
          </reference>
          <reference field="4" count="1">
            <x v="93"/>
          </reference>
        </references>
      </pivotArea>
    </format>
    <format dxfId="761">
      <pivotArea dataOnly="0" labelOnly="1" outline="0" fieldPosition="0">
        <references count="2">
          <reference field="3" count="1" selected="0">
            <x v="149"/>
          </reference>
          <reference field="4" count="1">
            <x v="98"/>
          </reference>
        </references>
      </pivotArea>
    </format>
    <format dxfId="760">
      <pivotArea dataOnly="0" labelOnly="1" outline="0" fieldPosition="0">
        <references count="2">
          <reference field="3" count="1" selected="0">
            <x v="133"/>
          </reference>
          <reference field="4" count="1">
            <x v="118"/>
          </reference>
        </references>
      </pivotArea>
    </format>
    <format dxfId="759">
      <pivotArea dataOnly="0" labelOnly="1" outline="0" fieldPosition="0">
        <references count="2">
          <reference field="3" count="1" selected="0">
            <x v="37"/>
          </reference>
          <reference field="4" count="1">
            <x v="16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91"/>
          </reference>
          <reference field="5" count="1">
            <x v="177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10"/>
          </reference>
          <reference field="5" count="1">
            <x v="47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31"/>
          </reference>
          <reference field="5" count="1">
            <x v="52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116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177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172"/>
          </reference>
          <reference field="4" count="1" selected="0">
            <x v="145"/>
          </reference>
          <reference field="5" count="1">
            <x v="66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55"/>
          </reference>
          <reference field="5" count="1">
            <x v="85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62"/>
          </reference>
          <reference field="5" count="1">
            <x v="209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00"/>
          </reference>
          <reference field="5" count="1">
            <x v="185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72"/>
          </reference>
          <reference field="5" count="1">
            <x v="141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6"/>
          </reference>
          <reference field="5" count="1">
            <x v="106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113"/>
          </reference>
          <reference field="5" count="1">
            <x v="185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9"/>
          </reference>
          <reference field="5" count="1">
            <x v="69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116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209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75"/>
          </reference>
          <reference field="5" count="1">
            <x v="206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34"/>
          </reference>
          <reference field="5" count="1">
            <x v="156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88"/>
          </reference>
          <reference field="5" count="1">
            <x v="77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6"/>
          </reference>
          <reference field="5" count="1">
            <x v="38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55"/>
          </reference>
          <reference field="5" count="1">
            <x v="87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60"/>
          </reference>
          <reference field="5" count="1">
            <x v="208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42"/>
          </reference>
          <reference field="5" count="1">
            <x v="217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9"/>
          </reference>
          <reference field="5" count="1">
            <x v="33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136"/>
          </reference>
          <reference field="5" count="1">
            <x v="191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54"/>
          </reference>
          <reference field="5" count="1">
            <x v="86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14"/>
          </reference>
          <reference field="5" count="1">
            <x v="119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82"/>
          </reference>
          <reference field="5" count="1">
            <x v="111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9"/>
          </reference>
          <reference field="5" count="1">
            <x v="216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97"/>
          </reference>
          <reference field="5" count="1">
            <x v="69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94"/>
          </reference>
          <reference field="5" count="1">
            <x v="83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104"/>
          </reference>
          <reference field="5" count="1">
            <x v="164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140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68"/>
          </reference>
          <reference field="5" count="1">
            <x v="197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83"/>
          </reference>
          <reference field="5" count="1">
            <x v="111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52"/>
          </reference>
          <reference field="5" count="1">
            <x v="94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6"/>
          </reference>
          <reference field="5" count="1">
            <x v="141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9"/>
          </reference>
          <reference field="5" count="1">
            <x v="110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93"/>
          </reference>
          <reference field="5" count="1">
            <x v="194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98"/>
          </reference>
          <reference field="5" count="1">
            <x v="95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18"/>
          </reference>
          <reference field="5" count="1">
            <x v="216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714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713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>
            <x v="3"/>
          </reference>
        </references>
      </pivotArea>
    </format>
    <format dxfId="712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>
            <x v="6"/>
          </reference>
        </references>
      </pivotArea>
    </format>
    <format dxfId="711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710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>
            <x v="3"/>
          </reference>
        </references>
      </pivotArea>
    </format>
    <format dxfId="709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>
            <x v="8"/>
          </reference>
        </references>
      </pivotArea>
    </format>
    <format dxfId="708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30"/>
          </reference>
          <reference field="5" count="1" selected="0">
            <x v="52"/>
          </reference>
          <reference field="6" count="1">
            <x v="3"/>
          </reference>
        </references>
      </pivotArea>
    </format>
    <format dxfId="707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>
            <x v="10"/>
          </reference>
        </references>
      </pivotArea>
    </format>
    <format dxfId="706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>
            <x v="8"/>
          </reference>
        </references>
      </pivotArea>
    </format>
    <format dxfId="705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>
            <x v="10"/>
          </reference>
        </references>
      </pivotArea>
    </format>
    <format dxfId="704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>
            <x v="1"/>
          </reference>
        </references>
      </pivotArea>
    </format>
    <format dxfId="703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>
            <x v="7"/>
          </reference>
        </references>
      </pivotArea>
    </format>
    <format dxfId="702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75"/>
          </reference>
          <reference field="5" count="1" selected="0">
            <x v="206"/>
          </reference>
          <reference field="6" count="1">
            <x v="3"/>
          </reference>
        </references>
      </pivotArea>
    </format>
    <format dxfId="701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>
            <x v="1"/>
          </reference>
        </references>
      </pivotArea>
    </format>
    <format dxfId="700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>
            <x v="9"/>
          </reference>
        </references>
      </pivotArea>
    </format>
    <format dxfId="699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6"/>
          </reference>
          <reference field="5" count="1" selected="0">
            <x v="38"/>
          </reference>
          <reference field="6" count="1">
            <x v="3"/>
          </reference>
        </references>
      </pivotArea>
    </format>
    <format dxfId="698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>
            <x v="1"/>
          </reference>
        </references>
      </pivotArea>
    </format>
    <format dxfId="697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>
            <x v="2"/>
          </reference>
        </references>
      </pivotArea>
    </format>
    <format dxfId="69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>
            <x v="7"/>
          </reference>
        </references>
      </pivotArea>
    </format>
    <format dxfId="695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>
            <x v="2"/>
          </reference>
        </references>
      </pivotArea>
    </format>
    <format dxfId="694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>
            <x v="5"/>
          </reference>
        </references>
      </pivotArea>
    </format>
    <format dxfId="693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>
            <x v="1"/>
          </reference>
        </references>
      </pivotArea>
    </format>
    <format dxfId="692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>
            <x v="5"/>
          </reference>
        </references>
      </pivotArea>
    </format>
    <format dxfId="691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>
            <x v="1"/>
          </reference>
        </references>
      </pivotArea>
    </format>
    <format dxfId="690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>
            <x v="8"/>
          </reference>
        </references>
      </pivotArea>
    </format>
    <format dxfId="689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>
            <x v="3"/>
          </reference>
        </references>
      </pivotArea>
    </format>
    <format dxfId="688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>
            <x v="10"/>
          </reference>
        </references>
      </pivotArea>
    </format>
    <format dxfId="687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>
            <x v="3"/>
          </reference>
        </references>
      </pivotArea>
    </format>
    <format dxfId="686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>
            <x v="2"/>
          </reference>
        </references>
      </pivotArea>
    </format>
    <format dxfId="685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>
            <x v="6"/>
          </reference>
        </references>
      </pivotArea>
    </format>
    <format dxfId="684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>
            <x v="1"/>
          </reference>
        </references>
      </pivotArea>
    </format>
    <format dxfId="683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>
            <x v="2"/>
          </reference>
        </references>
      </pivotArea>
    </format>
    <format dxfId="682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>
            <x v="3"/>
          </reference>
        </references>
      </pivotArea>
    </format>
    <format dxfId="68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>
            <x v="1"/>
          </reference>
        </references>
      </pivotArea>
    </format>
    <format dxfId="680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>
            <x v="6"/>
          </reference>
        </references>
      </pivotArea>
    </format>
    <format dxfId="679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>
            <x v="3"/>
          </reference>
        </references>
      </pivotArea>
    </format>
    <format dxfId="678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>
            <x v="2"/>
          </reference>
        </references>
      </pivotArea>
    </format>
    <format dxfId="677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18"/>
          </reference>
          <reference field="5" count="1" selected="0">
            <x v="216"/>
          </reference>
          <reference field="6" count="1">
            <x v="3"/>
          </reference>
        </references>
      </pivotArea>
    </format>
    <format dxfId="67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675">
      <pivotArea dataOnly="0" labelOnly="1" outline="0" fieldPosition="0">
        <references count="5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674">
      <pivotArea dataOnly="0" labelOnly="1" outline="0" fieldPosition="0">
        <references count="5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673">
      <pivotArea dataOnly="0" labelOnly="1" outline="0" fieldPosition="0">
        <references count="5">
          <reference field="3" count="1" selected="0">
            <x v="50"/>
          </reference>
          <reference field="4" count="1" selected="0">
            <x v="31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672">
      <pivotArea dataOnly="0" labelOnly="1" outline="0" fieldPosition="0">
        <references count="5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 selected="0">
            <x v="6"/>
          </reference>
          <reference field="7" count="1">
            <x v="8"/>
          </reference>
        </references>
      </pivotArea>
    </format>
    <format dxfId="671">
      <pivotArea dataOnly="0" labelOnly="1" outline="0" fieldPosition="0">
        <references count="5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670">
      <pivotArea dataOnly="0" labelOnly="1" outline="0" fieldPosition="0">
        <references count="5">
          <reference field="3" count="1" selected="0">
            <x v="172"/>
          </reference>
          <reference field="4" count="1" selected="0">
            <x v="145"/>
          </reference>
          <reference field="5" count="1" selected="0">
            <x v="66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669">
      <pivotArea dataOnly="0" labelOnly="1" outline="0" fieldPosition="0">
        <references count="5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668">
      <pivotArea dataOnly="0" labelOnly="1" outline="0" fieldPosition="0">
        <references count="5">
          <reference field="3" count="1" selected="0">
            <x v="86"/>
          </reference>
          <reference field="4" count="1" selected="0">
            <x v="62"/>
          </reference>
          <reference field="5" count="1" selected="0">
            <x v="209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667">
      <pivotArea dataOnly="0" labelOnly="1" outline="0" fieldPosition="0">
        <references count="5">
          <reference field="3" count="1" selected="0">
            <x v="114"/>
          </reference>
          <reference field="4" count="1" selected="0">
            <x v="100"/>
          </reference>
          <reference field="5" count="1" selected="0">
            <x v="18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666">
      <pivotArea dataOnly="0" labelOnly="1" outline="0" fieldPosition="0">
        <references count="5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665">
      <pivotArea dataOnly="0" labelOnly="1" outline="0" fieldPosition="0">
        <references count="5">
          <reference field="3" count="1" selected="0">
            <x v="14"/>
          </reference>
          <reference field="4" count="1" selected="0">
            <x v="30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664">
      <pivotArea dataOnly="0" labelOnly="1" outline="0" fieldPosition="0">
        <references count="5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 selected="0">
            <x v="10"/>
          </reference>
          <reference field="7" count="1">
            <x v="0"/>
          </reference>
        </references>
      </pivotArea>
    </format>
    <format dxfId="663">
      <pivotArea dataOnly="0" labelOnly="1" outline="0" fieldPosition="0">
        <references count="5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662">
      <pivotArea dataOnly="0" labelOnly="1" outline="0" fieldPosition="0">
        <references count="5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 selected="0">
            <x v="10"/>
          </reference>
          <reference field="7" count="1">
            <x v="3"/>
          </reference>
        </references>
      </pivotArea>
    </format>
    <format dxfId="661">
      <pivotArea dataOnly="0" labelOnly="1" outline="0" fieldPosition="0">
        <references count="5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660">
      <pivotArea dataOnly="0" labelOnly="1" outline="0" fieldPosition="0">
        <references count="5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659">
      <pivotArea dataOnly="0" labelOnly="1" outline="0" fieldPosition="0">
        <references count="5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 selected="0">
            <x v="7"/>
          </reference>
          <reference field="7" count="1">
            <x v="10"/>
          </reference>
        </references>
      </pivotArea>
    </format>
    <format dxfId="658">
      <pivotArea dataOnly="0" labelOnly="1" outline="0" fieldPosition="0">
        <references count="5">
          <reference field="3" count="1" selected="0">
            <x v="18"/>
          </reference>
          <reference field="4" count="1" selected="0">
            <x v="75"/>
          </reference>
          <reference field="5" count="1" selected="0">
            <x v="206"/>
          </reference>
          <reference field="6" count="1" selected="0">
            <x v="3"/>
          </reference>
          <reference field="7" count="1">
            <x v="13"/>
          </reference>
        </references>
      </pivotArea>
    </format>
    <format dxfId="657">
      <pivotArea dataOnly="0" labelOnly="1" outline="0" fieldPosition="0">
        <references count="5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656">
      <pivotArea dataOnly="0" labelOnly="1" outline="0" fieldPosition="0">
        <references count="5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 selected="0">
            <x v="9"/>
          </reference>
          <reference field="7" count="1">
            <x v="1"/>
          </reference>
        </references>
      </pivotArea>
    </format>
    <format dxfId="655">
      <pivotArea dataOnly="0" labelOnly="1" outline="0" fieldPosition="0">
        <references count="5">
          <reference field="3" count="1" selected="0">
            <x v="44"/>
          </reference>
          <reference field="4" count="1" selected="0">
            <x v="6"/>
          </reference>
          <reference field="5" count="1" selected="0">
            <x v="3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654">
      <pivotArea dataOnly="0" labelOnly="1" outline="0" fieldPosition="0">
        <references count="5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653">
      <pivotArea dataOnly="0" labelOnly="1" outline="0" fieldPosition="0">
        <references count="5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652">
      <pivotArea dataOnly="0" labelOnly="1" outline="0" fieldPosition="0">
        <references count="5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 selected="0">
            <x v="7"/>
          </reference>
          <reference field="7" count="1">
            <x v="0"/>
          </reference>
        </references>
      </pivotArea>
    </format>
    <format dxfId="651">
      <pivotArea dataOnly="0" labelOnly="1" outline="0" fieldPosition="0">
        <references count="5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650">
      <pivotArea dataOnly="0" labelOnly="1" outline="0" fieldPosition="0">
        <references count="5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 selected="0">
            <x v="5"/>
          </reference>
          <reference field="7" count="1">
            <x v="3"/>
          </reference>
        </references>
      </pivotArea>
    </format>
    <format dxfId="649">
      <pivotArea dataOnly="0" labelOnly="1" outline="0" fieldPosition="0">
        <references count="5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648">
      <pivotArea dataOnly="0" labelOnly="1" outline="0" fieldPosition="0">
        <references count="5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647">
      <pivotArea dataOnly="0" labelOnly="1" outline="0" fieldPosition="0">
        <references count="5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646">
      <pivotArea dataOnly="0" labelOnly="1" outline="0" fieldPosition="0">
        <references count="5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 selected="0">
            <x v="8"/>
          </reference>
          <reference field="7" count="1">
            <x v="11"/>
          </reference>
        </references>
      </pivotArea>
    </format>
    <format dxfId="645">
      <pivotArea dataOnly="0" labelOnly="1" outline="0" fieldPosition="0">
        <references count="5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644">
      <pivotArea dataOnly="0" labelOnly="1" outline="0" fieldPosition="0">
        <references count="5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 selected="0">
            <x v="10"/>
          </reference>
          <reference field="7" count="1">
            <x v="7"/>
          </reference>
        </references>
      </pivotArea>
    </format>
    <format dxfId="643">
      <pivotArea dataOnly="0" labelOnly="1" outline="0" fieldPosition="0">
        <references count="5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642">
      <pivotArea dataOnly="0" labelOnly="1" outline="0" fieldPosition="0">
        <references count="5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 selected="0">
            <x v="2"/>
          </reference>
          <reference field="7" count="1">
            <x v="6"/>
          </reference>
        </references>
      </pivotArea>
    </format>
    <format dxfId="641">
      <pivotArea dataOnly="0" labelOnly="1" outline="0" fieldPosition="0">
        <references count="5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 selected="0">
            <x v="6"/>
          </reference>
          <reference field="7" count="1">
            <x v="14"/>
          </reference>
        </references>
      </pivotArea>
    </format>
    <format dxfId="640">
      <pivotArea dataOnly="0" labelOnly="1" outline="0" fieldPosition="0">
        <references count="5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 selected="0">
            <x v="1"/>
          </reference>
          <reference field="7" count="1">
            <x v="9"/>
          </reference>
        </references>
      </pivotArea>
    </format>
    <format dxfId="639">
      <pivotArea dataOnly="0" labelOnly="1" outline="0" fieldPosition="0">
        <references count="5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 selected="0">
            <x v="2"/>
          </reference>
          <reference field="7" count="1">
            <x v="11"/>
          </reference>
        </references>
      </pivotArea>
    </format>
    <format dxfId="638">
      <pivotArea dataOnly="0" labelOnly="1" outline="0" fieldPosition="0">
        <references count="5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637">
      <pivotArea dataOnly="0" labelOnly="1" outline="0" fieldPosition="0">
        <references count="5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 selected="0">
            <x v="1"/>
          </reference>
          <reference field="7" count="1">
            <x v="2"/>
          </reference>
        </references>
      </pivotArea>
    </format>
    <format dxfId="636">
      <pivotArea dataOnly="0" labelOnly="1" outline="0" fieldPosition="0">
        <references count="5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 selected="0">
            <x v="6"/>
          </reference>
          <reference field="7" count="1">
            <x v="2"/>
          </reference>
        </references>
      </pivotArea>
    </format>
    <format dxfId="635">
      <pivotArea dataOnly="0" labelOnly="1" outline="0" fieldPosition="0">
        <references count="5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634">
      <pivotArea dataOnly="0" labelOnly="1" outline="0" fieldPosition="0">
        <references count="5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633">
      <pivotArea dataOnly="0" labelOnly="1" outline="0" fieldPosition="0">
        <references count="5">
          <reference field="3" count="1" selected="0">
            <x v="133"/>
          </reference>
          <reference field="4" count="1" selected="0">
            <x v="118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632">
      <pivotArea dataOnly="0" labelOnly="1" outline="0" fieldPosition="0">
        <references count="5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63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630">
      <pivotArea type="all" dataOnly="0" outline="0" fieldPosition="0"/>
    </format>
    <format dxfId="629">
      <pivotArea outline="0" collapsedLevelsAreSubtotals="1" fieldPosition="0"/>
    </format>
    <format dxfId="628">
      <pivotArea type="origin" dataOnly="0" labelOnly="1" outline="0" fieldPosition="0"/>
    </format>
    <format dxfId="627">
      <pivotArea field="-2" type="button" dataOnly="0" labelOnly="1" outline="0" axis="axisCol" fieldPosition="0"/>
    </format>
    <format dxfId="626">
      <pivotArea type="topRight" dataOnly="0" labelOnly="1" outline="0" fieldPosition="0"/>
    </format>
    <format dxfId="625">
      <pivotArea field="3" type="button" dataOnly="0" labelOnly="1" outline="0" axis="axisRow" fieldPosition="0"/>
    </format>
    <format dxfId="624">
      <pivotArea field="4" type="button" dataOnly="0" labelOnly="1" outline="0" axis="axisRow" fieldPosition="1"/>
    </format>
    <format dxfId="623">
      <pivotArea field="5" type="button" dataOnly="0" labelOnly="1" outline="0" axis="axisRow" fieldPosition="2"/>
    </format>
    <format dxfId="622">
      <pivotArea field="6" type="button" dataOnly="0" labelOnly="1" outline="0" axis="axisRow" fieldPosition="3"/>
    </format>
    <format dxfId="621">
      <pivotArea field="7" type="button" dataOnly="0" labelOnly="1" outline="0" axis="axisRow" fieldPosition="4"/>
    </format>
    <format dxfId="620">
      <pivotArea dataOnly="0" labelOnly="1" outline="0" fieldPosition="0">
        <references count="1">
          <reference field="3" count="39">
            <x v="2"/>
            <x v="3"/>
            <x v="9"/>
            <x v="14"/>
            <x v="18"/>
            <x v="31"/>
            <x v="34"/>
            <x v="40"/>
            <x v="44"/>
            <x v="50"/>
            <x v="57"/>
            <x v="58"/>
            <x v="79"/>
            <x v="80"/>
            <x v="84"/>
            <x v="86"/>
            <x v="89"/>
            <x v="90"/>
            <x v="100"/>
            <x v="104"/>
            <x v="107"/>
            <x v="110"/>
            <x v="112"/>
            <x v="114"/>
            <x v="121"/>
            <x v="128"/>
            <x v="138"/>
            <x v="148"/>
            <x v="154"/>
            <x v="155"/>
            <x v="160"/>
            <x v="172"/>
            <x v="179"/>
            <x v="188"/>
            <x v="190"/>
            <x v="191"/>
            <x v="194"/>
            <x v="207"/>
            <x v="217"/>
          </reference>
        </references>
      </pivotArea>
    </format>
    <format dxfId="619">
      <pivotArea dataOnly="0" labelOnly="1" outline="0" fieldPosition="0">
        <references count="1">
          <reference field="3" count="5">
            <x v="37"/>
            <x v="101"/>
            <x v="106"/>
            <x v="133"/>
            <x v="149"/>
          </reference>
        </references>
      </pivotArea>
    </format>
    <format dxfId="618">
      <pivotArea dataOnly="0" labelOnly="1" grandRow="1" outline="0" fieldPosition="0"/>
    </format>
    <format dxfId="617">
      <pivotArea dataOnly="0" labelOnly="1" outline="0" fieldPosition="0">
        <references count="2">
          <reference field="3" count="1" selected="0">
            <x v="104"/>
          </reference>
          <reference field="4" count="1">
            <x v="91"/>
          </reference>
        </references>
      </pivotArea>
    </format>
    <format dxfId="616">
      <pivotArea dataOnly="0" labelOnly="1" outline="0" fieldPosition="0">
        <references count="2">
          <reference field="3" count="1" selected="0">
            <x v="155"/>
          </reference>
          <reference field="4" count="1">
            <x v="110"/>
          </reference>
        </references>
      </pivotArea>
    </format>
    <format dxfId="615">
      <pivotArea dataOnly="0" labelOnly="1" outline="0" fieldPosition="0">
        <references count="2">
          <reference field="3" count="1" selected="0">
            <x v="50"/>
          </reference>
          <reference field="4" count="1">
            <x v="31"/>
          </reference>
        </references>
      </pivotArea>
    </format>
    <format dxfId="614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613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612">
      <pivotArea dataOnly="0" labelOnly="1" outline="0" fieldPosition="0">
        <references count="2">
          <reference field="3" count="1" selected="0">
            <x v="172"/>
          </reference>
          <reference field="4" count="1">
            <x v="145"/>
          </reference>
        </references>
      </pivotArea>
    </format>
    <format dxfId="611">
      <pivotArea dataOnly="0" labelOnly="1" outline="0" fieldPosition="0">
        <references count="2">
          <reference field="3" count="1" selected="0">
            <x v="9"/>
          </reference>
          <reference field="4" count="1">
            <x v="55"/>
          </reference>
        </references>
      </pivotArea>
    </format>
    <format dxfId="610">
      <pivotArea dataOnly="0" labelOnly="1" outline="0" fieldPosition="0">
        <references count="2">
          <reference field="3" count="1" selected="0">
            <x v="86"/>
          </reference>
          <reference field="4" count="1">
            <x v="62"/>
          </reference>
        </references>
      </pivotArea>
    </format>
    <format dxfId="609">
      <pivotArea dataOnly="0" labelOnly="1" outline="0" fieldPosition="0">
        <references count="2">
          <reference field="3" count="1" selected="0">
            <x v="114"/>
          </reference>
          <reference field="4" count="1">
            <x v="100"/>
          </reference>
        </references>
      </pivotArea>
    </format>
    <format dxfId="608">
      <pivotArea dataOnly="0" labelOnly="1" outline="0" fieldPosition="0">
        <references count="2">
          <reference field="3" count="1" selected="0">
            <x v="58"/>
          </reference>
          <reference field="4" count="1">
            <x v="72"/>
          </reference>
        </references>
      </pivotArea>
    </format>
    <format dxfId="607">
      <pivotArea dataOnly="0" labelOnly="1" outline="0" fieldPosition="0">
        <references count="2">
          <reference field="3" count="1" selected="0">
            <x v="14"/>
          </reference>
          <reference field="4" count="1">
            <x v="30"/>
          </reference>
        </references>
      </pivotArea>
    </format>
    <format dxfId="606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605">
      <pivotArea dataOnly="0" labelOnly="1" outline="0" fieldPosition="0">
        <references count="2">
          <reference field="3" count="1" selected="0">
            <x v="148"/>
          </reference>
          <reference field="4" count="1">
            <x v="126"/>
          </reference>
        </references>
      </pivotArea>
    </format>
    <format dxfId="604">
      <pivotArea dataOnly="0" labelOnly="1" outline="0" fieldPosition="0">
        <references count="2">
          <reference field="3" count="1" selected="0">
            <x v="128"/>
          </reference>
          <reference field="4" count="1">
            <x v="113"/>
          </reference>
        </references>
      </pivotArea>
    </format>
    <format dxfId="603">
      <pivotArea dataOnly="0" labelOnly="1" outline="0" fieldPosition="0">
        <references count="2">
          <reference field="3" count="1" selected="0">
            <x v="84"/>
          </reference>
          <reference field="4" count="1">
            <x v="9"/>
          </reference>
        </references>
      </pivotArea>
    </format>
    <format dxfId="602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601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600">
      <pivotArea dataOnly="0" labelOnly="1" outline="0" fieldPosition="0">
        <references count="2">
          <reference field="3" count="1" selected="0">
            <x v="18"/>
          </reference>
          <reference field="4" count="1">
            <x v="75"/>
          </reference>
        </references>
      </pivotArea>
    </format>
    <format dxfId="599">
      <pivotArea dataOnly="0" labelOnly="1" outline="0" fieldPosition="0">
        <references count="2">
          <reference field="3" count="1" selected="0">
            <x v="3"/>
          </reference>
          <reference field="4" count="1">
            <x v="34"/>
          </reference>
        </references>
      </pivotArea>
    </format>
    <format dxfId="598">
      <pivotArea dataOnly="0" labelOnly="1" outline="0" fieldPosition="0">
        <references count="2">
          <reference field="3" count="1" selected="0">
            <x v="100"/>
          </reference>
          <reference field="4" count="1">
            <x v="88"/>
          </reference>
        </references>
      </pivotArea>
    </format>
    <format dxfId="597">
      <pivotArea dataOnly="0" labelOnly="1" outline="0" fieldPosition="0">
        <references count="2">
          <reference field="3" count="1" selected="0">
            <x v="44"/>
          </reference>
          <reference field="4" count="1">
            <x v="6"/>
          </reference>
        </references>
      </pivotArea>
    </format>
    <format dxfId="596">
      <pivotArea dataOnly="0" labelOnly="1" outline="0" fieldPosition="0">
        <references count="2">
          <reference field="3" count="1" selected="0">
            <x v="34"/>
          </reference>
          <reference field="4" count="1">
            <x v="55"/>
          </reference>
        </references>
      </pivotArea>
    </format>
    <format dxfId="595">
      <pivotArea dataOnly="0" labelOnly="1" outline="0" fieldPosition="0">
        <references count="2">
          <reference field="3" count="1" selected="0">
            <x v="79"/>
          </reference>
          <reference field="4" count="1">
            <x v="60"/>
          </reference>
        </references>
      </pivotArea>
    </format>
    <format dxfId="594">
      <pivotArea dataOnly="0" labelOnly="1" outline="0" fieldPosition="0">
        <references count="2">
          <reference field="3" count="1" selected="0">
            <x v="2"/>
          </reference>
          <reference field="4" count="1">
            <x v="42"/>
          </reference>
        </references>
      </pivotArea>
    </format>
    <format dxfId="593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592">
      <pivotArea dataOnly="0" labelOnly="1" outline="0" fieldPosition="0">
        <references count="2">
          <reference field="3" count="1" selected="0">
            <x v="194"/>
          </reference>
          <reference field="4" count="1">
            <x v="159"/>
          </reference>
        </references>
      </pivotArea>
    </format>
    <format dxfId="591">
      <pivotArea dataOnly="0" labelOnly="1" outline="0" fieldPosition="0">
        <references count="2">
          <reference field="3" count="1" selected="0">
            <x v="207"/>
          </reference>
          <reference field="4" count="1">
            <x v="136"/>
          </reference>
        </references>
      </pivotArea>
    </format>
    <format dxfId="590">
      <pivotArea dataOnly="0" labelOnly="1" outline="0" fieldPosition="0">
        <references count="2">
          <reference field="3" count="1" selected="0">
            <x v="188"/>
          </reference>
          <reference field="4" count="1">
            <x v="154"/>
          </reference>
        </references>
      </pivotArea>
    </format>
    <format dxfId="589">
      <pivotArea dataOnly="0" labelOnly="1" outline="0" fieldPosition="0">
        <references count="2">
          <reference field="3" count="1" selected="0">
            <x v="107"/>
          </reference>
          <reference field="4" count="1">
            <x v="14"/>
          </reference>
        </references>
      </pivotArea>
    </format>
    <format dxfId="588">
      <pivotArea dataOnly="0" labelOnly="1" outline="0" fieldPosition="0">
        <references count="2">
          <reference field="3" count="1" selected="0">
            <x v="89"/>
          </reference>
          <reference field="4" count="1">
            <x v="82"/>
          </reference>
        </references>
      </pivotArea>
    </format>
    <format dxfId="587">
      <pivotArea dataOnly="0" labelOnly="1" outline="0" fieldPosition="0">
        <references count="2">
          <reference field="3" count="1" selected="0">
            <x v="80"/>
          </reference>
          <reference field="4" count="1">
            <x v="9"/>
          </reference>
        </references>
      </pivotArea>
    </format>
    <format dxfId="586">
      <pivotArea dataOnly="0" labelOnly="1" outline="0" fieldPosition="0">
        <references count="2">
          <reference field="3" count="1" selected="0">
            <x v="112"/>
          </reference>
          <reference field="4" count="1">
            <x v="97"/>
          </reference>
        </references>
      </pivotArea>
    </format>
    <format dxfId="585">
      <pivotArea dataOnly="0" labelOnly="1" outline="0" fieldPosition="0">
        <references count="2">
          <reference field="3" count="1" selected="0">
            <x v="110"/>
          </reference>
          <reference field="4" count="1">
            <x v="94"/>
          </reference>
        </references>
      </pivotArea>
    </format>
    <format dxfId="584">
      <pivotArea dataOnly="0" labelOnly="1" outline="0" fieldPosition="0">
        <references count="2">
          <reference field="3" count="1" selected="0">
            <x v="121"/>
          </reference>
          <reference field="4" count="1">
            <x v="104"/>
          </reference>
        </references>
      </pivotArea>
    </format>
    <format dxfId="583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582">
      <pivotArea dataOnly="0" labelOnly="1" outline="0" fieldPosition="0">
        <references count="2">
          <reference field="3" count="1" selected="0">
            <x v="31"/>
          </reference>
          <reference field="4" count="1">
            <x v="68"/>
          </reference>
        </references>
      </pivotArea>
    </format>
    <format dxfId="581">
      <pivotArea dataOnly="0" labelOnly="1" outline="0" fieldPosition="0">
        <references count="2">
          <reference field="3" count="1" selected="0">
            <x v="90"/>
          </reference>
          <reference field="4" count="1">
            <x v="83"/>
          </reference>
        </references>
      </pivotArea>
    </format>
    <format dxfId="580">
      <pivotArea dataOnly="0" labelOnly="1" outline="0" fieldPosition="0">
        <references count="2">
          <reference field="3" count="1" selected="0">
            <x v="40"/>
          </reference>
          <reference field="4" count="1">
            <x v="52"/>
          </reference>
        </references>
      </pivotArea>
    </format>
    <format dxfId="579">
      <pivotArea dataOnly="0" labelOnly="1" outline="0" fieldPosition="0">
        <references count="2">
          <reference field="3" count="1" selected="0">
            <x v="57"/>
          </reference>
          <reference field="4" count="1">
            <x v="46"/>
          </reference>
        </references>
      </pivotArea>
    </format>
    <format dxfId="578">
      <pivotArea dataOnly="0" labelOnly="1" outline="0" fieldPosition="0">
        <references count="2">
          <reference field="3" count="1" selected="0">
            <x v="101"/>
          </reference>
          <reference field="4" count="1">
            <x v="89"/>
          </reference>
        </references>
      </pivotArea>
    </format>
    <format dxfId="577">
      <pivotArea dataOnly="0" labelOnly="1" outline="0" fieldPosition="0">
        <references count="2">
          <reference field="3" count="1" selected="0">
            <x v="106"/>
          </reference>
          <reference field="4" count="1">
            <x v="93"/>
          </reference>
        </references>
      </pivotArea>
    </format>
    <format dxfId="576">
      <pivotArea dataOnly="0" labelOnly="1" outline="0" fieldPosition="0">
        <references count="2">
          <reference field="3" count="1" selected="0">
            <x v="149"/>
          </reference>
          <reference field="4" count="1">
            <x v="98"/>
          </reference>
        </references>
      </pivotArea>
    </format>
    <format dxfId="575">
      <pivotArea dataOnly="0" labelOnly="1" outline="0" fieldPosition="0">
        <references count="2">
          <reference field="3" count="1" selected="0">
            <x v="133"/>
          </reference>
          <reference field="4" count="1">
            <x v="118"/>
          </reference>
        </references>
      </pivotArea>
    </format>
    <format dxfId="574">
      <pivotArea dataOnly="0" labelOnly="1" outline="0" fieldPosition="0">
        <references count="2">
          <reference field="3" count="1" selected="0">
            <x v="37"/>
          </reference>
          <reference field="4" count="1">
            <x v="16"/>
          </reference>
        </references>
      </pivotArea>
    </format>
    <format dxfId="573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91"/>
          </reference>
          <reference field="5" count="1">
            <x v="177"/>
          </reference>
        </references>
      </pivotArea>
    </format>
    <format dxfId="572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10"/>
          </reference>
          <reference field="5" count="1">
            <x v="47"/>
          </reference>
        </references>
      </pivotArea>
    </format>
    <format dxfId="571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31"/>
          </reference>
          <reference field="5" count="1">
            <x v="52"/>
          </reference>
        </references>
      </pivotArea>
    </format>
    <format dxfId="570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116"/>
          </reference>
        </references>
      </pivotArea>
    </format>
    <format dxfId="569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177"/>
          </reference>
        </references>
      </pivotArea>
    </format>
    <format dxfId="568">
      <pivotArea dataOnly="0" labelOnly="1" outline="0" fieldPosition="0">
        <references count="3">
          <reference field="3" count="1" selected="0">
            <x v="172"/>
          </reference>
          <reference field="4" count="1" selected="0">
            <x v="145"/>
          </reference>
          <reference field="5" count="1">
            <x v="66"/>
          </reference>
        </references>
      </pivotArea>
    </format>
    <format dxfId="567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55"/>
          </reference>
          <reference field="5" count="1">
            <x v="85"/>
          </reference>
        </references>
      </pivotArea>
    </format>
    <format dxfId="566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62"/>
          </reference>
          <reference field="5" count="1">
            <x v="209"/>
          </reference>
        </references>
      </pivotArea>
    </format>
    <format dxfId="565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00"/>
          </reference>
          <reference field="5" count="1">
            <x v="185"/>
          </reference>
        </references>
      </pivotArea>
    </format>
    <format dxfId="564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72"/>
          </reference>
          <reference field="5" count="1">
            <x v="141"/>
          </reference>
        </references>
      </pivotArea>
    </format>
    <format dxfId="563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562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561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6"/>
          </reference>
          <reference field="5" count="1">
            <x v="106"/>
          </reference>
        </references>
      </pivotArea>
    </format>
    <format dxfId="560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113"/>
          </reference>
          <reference field="5" count="1">
            <x v="185"/>
          </reference>
        </references>
      </pivotArea>
    </format>
    <format dxfId="559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9"/>
          </reference>
          <reference field="5" count="1">
            <x v="69"/>
          </reference>
        </references>
      </pivotArea>
    </format>
    <format dxfId="558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116"/>
          </reference>
        </references>
      </pivotArea>
    </format>
    <format dxfId="557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209"/>
          </reference>
        </references>
      </pivotArea>
    </format>
    <format dxfId="556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75"/>
          </reference>
          <reference field="5" count="1">
            <x v="206"/>
          </reference>
        </references>
      </pivotArea>
    </format>
    <format dxfId="555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34"/>
          </reference>
          <reference field="5" count="1">
            <x v="156"/>
          </reference>
        </references>
      </pivotArea>
    </format>
    <format dxfId="554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88"/>
          </reference>
          <reference field="5" count="1">
            <x v="77"/>
          </reference>
        </references>
      </pivotArea>
    </format>
    <format dxfId="553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6"/>
          </reference>
          <reference field="5" count="1">
            <x v="38"/>
          </reference>
        </references>
      </pivotArea>
    </format>
    <format dxfId="552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55"/>
          </reference>
          <reference field="5" count="1">
            <x v="87"/>
          </reference>
        </references>
      </pivotArea>
    </format>
    <format dxfId="551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60"/>
          </reference>
          <reference field="5" count="1">
            <x v="208"/>
          </reference>
        </references>
      </pivotArea>
    </format>
    <format dxfId="550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42"/>
          </reference>
          <reference field="5" count="1">
            <x v="217"/>
          </reference>
        </references>
      </pivotArea>
    </format>
    <format dxfId="549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548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9"/>
          </reference>
          <reference field="5" count="1">
            <x v="33"/>
          </reference>
        </references>
      </pivotArea>
    </format>
    <format dxfId="547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136"/>
          </reference>
          <reference field="5" count="1">
            <x v="191"/>
          </reference>
        </references>
      </pivotArea>
    </format>
    <format dxfId="546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54"/>
          </reference>
          <reference field="5" count="1">
            <x v="86"/>
          </reference>
        </references>
      </pivotArea>
    </format>
    <format dxfId="545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14"/>
          </reference>
          <reference field="5" count="1">
            <x v="119"/>
          </reference>
        </references>
      </pivotArea>
    </format>
    <format dxfId="544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82"/>
          </reference>
          <reference field="5" count="1">
            <x v="111"/>
          </reference>
        </references>
      </pivotArea>
    </format>
    <format dxfId="54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9"/>
          </reference>
          <reference field="5" count="1">
            <x v="216"/>
          </reference>
        </references>
      </pivotArea>
    </format>
    <format dxfId="542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97"/>
          </reference>
          <reference field="5" count="1">
            <x v="69"/>
          </reference>
        </references>
      </pivotArea>
    </format>
    <format dxfId="541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94"/>
          </reference>
          <reference field="5" count="1">
            <x v="83"/>
          </reference>
        </references>
      </pivotArea>
    </format>
    <format dxfId="540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104"/>
          </reference>
          <reference field="5" count="1">
            <x v="164"/>
          </reference>
        </references>
      </pivotArea>
    </format>
    <format dxfId="539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140"/>
          </reference>
        </references>
      </pivotArea>
    </format>
    <format dxfId="538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68"/>
          </reference>
          <reference field="5" count="1">
            <x v="197"/>
          </reference>
        </references>
      </pivotArea>
    </format>
    <format dxfId="537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83"/>
          </reference>
          <reference field="5" count="1">
            <x v="111"/>
          </reference>
        </references>
      </pivotArea>
    </format>
    <format dxfId="536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52"/>
          </reference>
          <reference field="5" count="1">
            <x v="94"/>
          </reference>
        </references>
      </pivotArea>
    </format>
    <format dxfId="535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6"/>
          </reference>
          <reference field="5" count="1">
            <x v="141"/>
          </reference>
        </references>
      </pivotArea>
    </format>
    <format dxfId="534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9"/>
          </reference>
          <reference field="5" count="1">
            <x v="110"/>
          </reference>
        </references>
      </pivotArea>
    </format>
    <format dxfId="533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93"/>
          </reference>
          <reference field="5" count="1">
            <x v="194"/>
          </reference>
        </references>
      </pivotArea>
    </format>
    <format dxfId="532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98"/>
          </reference>
          <reference field="5" count="1">
            <x v="95"/>
          </reference>
        </references>
      </pivotArea>
    </format>
    <format dxfId="531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18"/>
          </reference>
          <reference field="5" count="1">
            <x v="216"/>
          </reference>
        </references>
      </pivotArea>
    </format>
    <format dxfId="530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>
            <x v="3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>
            <x v="6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>
            <x v="3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>
            <x v="8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30"/>
          </reference>
          <reference field="5" count="1" selected="0">
            <x v="52"/>
          </reference>
          <reference field="6" count="1">
            <x v="3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>
            <x v="10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>
            <x v="8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>
            <x v="10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>
            <x v="1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>
            <x v="7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75"/>
          </reference>
          <reference field="5" count="1" selected="0">
            <x v="206"/>
          </reference>
          <reference field="6" count="1">
            <x v="3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>
            <x v="1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>
            <x v="9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6"/>
          </reference>
          <reference field="5" count="1" selected="0">
            <x v="38"/>
          </reference>
          <reference field="6" count="1">
            <x v="3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>
            <x v="1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>
            <x v="2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>
            <x v="7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>
            <x v="2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>
            <x v="5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>
            <x v="1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>
            <x v="5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>
            <x v="1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>
            <x v="8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>
            <x v="3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>
            <x v="10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>
            <x v="3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>
            <x v="2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>
            <x v="6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>
            <x v="1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>
            <x v="2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>
            <x v="3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>
            <x v="1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>
            <x v="6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>
            <x v="3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>
            <x v="2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18"/>
          </reference>
          <reference field="5" count="1" selected="0">
            <x v="216"/>
          </reference>
          <reference field="6" count="1">
            <x v="3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490">
      <pivotArea dataOnly="0" labelOnly="1" outline="0" fieldPosition="0">
        <references count="5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489">
      <pivotArea dataOnly="0" labelOnly="1" outline="0" fieldPosition="0">
        <references count="5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488">
      <pivotArea dataOnly="0" labelOnly="1" outline="0" fieldPosition="0">
        <references count="5">
          <reference field="3" count="1" selected="0">
            <x v="50"/>
          </reference>
          <reference field="4" count="1" selected="0">
            <x v="31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487">
      <pivotArea dataOnly="0" labelOnly="1" outline="0" fieldPosition="0">
        <references count="5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 selected="0">
            <x v="6"/>
          </reference>
          <reference field="7" count="1">
            <x v="8"/>
          </reference>
        </references>
      </pivotArea>
    </format>
    <format dxfId="486">
      <pivotArea dataOnly="0" labelOnly="1" outline="0" fieldPosition="0">
        <references count="5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485">
      <pivotArea dataOnly="0" labelOnly="1" outline="0" fieldPosition="0">
        <references count="5">
          <reference field="3" count="1" selected="0">
            <x v="172"/>
          </reference>
          <reference field="4" count="1" selected="0">
            <x v="145"/>
          </reference>
          <reference field="5" count="1" selected="0">
            <x v="66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484">
      <pivotArea dataOnly="0" labelOnly="1" outline="0" fieldPosition="0">
        <references count="5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483">
      <pivotArea dataOnly="0" labelOnly="1" outline="0" fieldPosition="0">
        <references count="5">
          <reference field="3" count="1" selected="0">
            <x v="86"/>
          </reference>
          <reference field="4" count="1" selected="0">
            <x v="62"/>
          </reference>
          <reference field="5" count="1" selected="0">
            <x v="209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482">
      <pivotArea dataOnly="0" labelOnly="1" outline="0" fieldPosition="0">
        <references count="5">
          <reference field="3" count="1" selected="0">
            <x v="114"/>
          </reference>
          <reference field="4" count="1" selected="0">
            <x v="100"/>
          </reference>
          <reference field="5" count="1" selected="0">
            <x v="18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481">
      <pivotArea dataOnly="0" labelOnly="1" outline="0" fieldPosition="0">
        <references count="5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480">
      <pivotArea dataOnly="0" labelOnly="1" outline="0" fieldPosition="0">
        <references count="5">
          <reference field="3" count="1" selected="0">
            <x v="14"/>
          </reference>
          <reference field="4" count="1" selected="0">
            <x v="30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479">
      <pivotArea dataOnly="0" labelOnly="1" outline="0" fieldPosition="0">
        <references count="5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 selected="0">
            <x v="10"/>
          </reference>
          <reference field="7" count="1">
            <x v="0"/>
          </reference>
        </references>
      </pivotArea>
    </format>
    <format dxfId="478">
      <pivotArea dataOnly="0" labelOnly="1" outline="0" fieldPosition="0">
        <references count="5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477">
      <pivotArea dataOnly="0" labelOnly="1" outline="0" fieldPosition="0">
        <references count="5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 selected="0">
            <x v="10"/>
          </reference>
          <reference field="7" count="1">
            <x v="3"/>
          </reference>
        </references>
      </pivotArea>
    </format>
    <format dxfId="476">
      <pivotArea dataOnly="0" labelOnly="1" outline="0" fieldPosition="0">
        <references count="5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475">
      <pivotArea dataOnly="0" labelOnly="1" outline="0" fieldPosition="0">
        <references count="5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474">
      <pivotArea dataOnly="0" labelOnly="1" outline="0" fieldPosition="0">
        <references count="5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 selected="0">
            <x v="7"/>
          </reference>
          <reference field="7" count="1">
            <x v="10"/>
          </reference>
        </references>
      </pivotArea>
    </format>
    <format dxfId="473">
      <pivotArea dataOnly="0" labelOnly="1" outline="0" fieldPosition="0">
        <references count="5">
          <reference field="3" count="1" selected="0">
            <x v="18"/>
          </reference>
          <reference field="4" count="1" selected="0">
            <x v="75"/>
          </reference>
          <reference field="5" count="1" selected="0">
            <x v="206"/>
          </reference>
          <reference field="6" count="1" selected="0">
            <x v="3"/>
          </reference>
          <reference field="7" count="1">
            <x v="13"/>
          </reference>
        </references>
      </pivotArea>
    </format>
    <format dxfId="472">
      <pivotArea dataOnly="0" labelOnly="1" outline="0" fieldPosition="0">
        <references count="5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471">
      <pivotArea dataOnly="0" labelOnly="1" outline="0" fieldPosition="0">
        <references count="5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 selected="0">
            <x v="9"/>
          </reference>
          <reference field="7" count="1">
            <x v="1"/>
          </reference>
        </references>
      </pivotArea>
    </format>
    <format dxfId="470">
      <pivotArea dataOnly="0" labelOnly="1" outline="0" fieldPosition="0">
        <references count="5">
          <reference field="3" count="1" selected="0">
            <x v="44"/>
          </reference>
          <reference field="4" count="1" selected="0">
            <x v="6"/>
          </reference>
          <reference field="5" count="1" selected="0">
            <x v="3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469">
      <pivotArea dataOnly="0" labelOnly="1" outline="0" fieldPosition="0">
        <references count="5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468">
      <pivotArea dataOnly="0" labelOnly="1" outline="0" fieldPosition="0">
        <references count="5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467">
      <pivotArea dataOnly="0" labelOnly="1" outline="0" fieldPosition="0">
        <references count="5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 selected="0">
            <x v="7"/>
          </reference>
          <reference field="7" count="1">
            <x v="0"/>
          </reference>
        </references>
      </pivotArea>
    </format>
    <format dxfId="466">
      <pivotArea dataOnly="0" labelOnly="1" outline="0" fieldPosition="0">
        <references count="5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465">
      <pivotArea dataOnly="0" labelOnly="1" outline="0" fieldPosition="0">
        <references count="5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 selected="0">
            <x v="5"/>
          </reference>
          <reference field="7" count="1">
            <x v="3"/>
          </reference>
        </references>
      </pivotArea>
    </format>
    <format dxfId="464">
      <pivotArea dataOnly="0" labelOnly="1" outline="0" fieldPosition="0">
        <references count="5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463">
      <pivotArea dataOnly="0" labelOnly="1" outline="0" fieldPosition="0">
        <references count="5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462">
      <pivotArea dataOnly="0" labelOnly="1" outline="0" fieldPosition="0">
        <references count="5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461">
      <pivotArea dataOnly="0" labelOnly="1" outline="0" fieldPosition="0">
        <references count="5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 selected="0">
            <x v="8"/>
          </reference>
          <reference field="7" count="1">
            <x v="11"/>
          </reference>
        </references>
      </pivotArea>
    </format>
    <format dxfId="460">
      <pivotArea dataOnly="0" labelOnly="1" outline="0" fieldPosition="0">
        <references count="5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459">
      <pivotArea dataOnly="0" labelOnly="1" outline="0" fieldPosition="0">
        <references count="5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 selected="0">
            <x v="10"/>
          </reference>
          <reference field="7" count="1">
            <x v="7"/>
          </reference>
        </references>
      </pivotArea>
    </format>
    <format dxfId="458">
      <pivotArea dataOnly="0" labelOnly="1" outline="0" fieldPosition="0">
        <references count="5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457">
      <pivotArea dataOnly="0" labelOnly="1" outline="0" fieldPosition="0">
        <references count="5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 selected="0">
            <x v="2"/>
          </reference>
          <reference field="7" count="1">
            <x v="6"/>
          </reference>
        </references>
      </pivotArea>
    </format>
    <format dxfId="456">
      <pivotArea dataOnly="0" labelOnly="1" outline="0" fieldPosition="0">
        <references count="5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 selected="0">
            <x v="6"/>
          </reference>
          <reference field="7" count="1">
            <x v="14"/>
          </reference>
        </references>
      </pivotArea>
    </format>
    <format dxfId="455">
      <pivotArea dataOnly="0" labelOnly="1" outline="0" fieldPosition="0">
        <references count="5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 selected="0">
            <x v="1"/>
          </reference>
          <reference field="7" count="1">
            <x v="9"/>
          </reference>
        </references>
      </pivotArea>
    </format>
    <format dxfId="454">
      <pivotArea dataOnly="0" labelOnly="1" outline="0" fieldPosition="0">
        <references count="5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 selected="0">
            <x v="2"/>
          </reference>
          <reference field="7" count="1">
            <x v="11"/>
          </reference>
        </references>
      </pivotArea>
    </format>
    <format dxfId="453">
      <pivotArea dataOnly="0" labelOnly="1" outline="0" fieldPosition="0">
        <references count="5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452">
      <pivotArea dataOnly="0" labelOnly="1" outline="0" fieldPosition="0">
        <references count="5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 selected="0">
            <x v="1"/>
          </reference>
          <reference field="7" count="1">
            <x v="2"/>
          </reference>
        </references>
      </pivotArea>
    </format>
    <format dxfId="451">
      <pivotArea dataOnly="0" labelOnly="1" outline="0" fieldPosition="0">
        <references count="5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 selected="0">
            <x v="6"/>
          </reference>
          <reference field="7" count="1">
            <x v="2"/>
          </reference>
        </references>
      </pivotArea>
    </format>
    <format dxfId="450">
      <pivotArea dataOnly="0" labelOnly="1" outline="0" fieldPosition="0">
        <references count="5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449">
      <pivotArea dataOnly="0" labelOnly="1" outline="0" fieldPosition="0">
        <references count="5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448">
      <pivotArea dataOnly="0" labelOnly="1" outline="0" fieldPosition="0">
        <references count="5">
          <reference field="3" count="1" selected="0">
            <x v="133"/>
          </reference>
          <reference field="4" count="1" selected="0">
            <x v="118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447">
      <pivotArea dataOnly="0" labelOnly="1" outline="0" fieldPosition="0">
        <references count="5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44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PivotTable7" cacheId="0" applyNumberFormats="0" applyBorderFormats="0" applyFontFormats="0" applyPatternFormats="0" applyAlignmentFormats="0" applyWidthHeightFormats="1" dataCaption="Values" updatedVersion="7" minRefreshableVersion="3" showDrill="0" useAutoFormatting="1" colGrandTotals="0" itemPrintTitles="1" createdVersion="4" indent="0" compact="0" compactData="0" multipleFieldFilters="0">
  <location ref="N5:U77" firstHeaderRow="1" firstDataRow="2" firstDataCol="5" rowPageCount="2" colPageCount="1"/>
  <pivotFields count="13">
    <pivotField axis="axisPage" compact="0" outline="0" subtotalTop="0" multipleItemSelectionAllowed="1" showAll="0" includeNewItemsInFilter="1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372">
        <item x="70"/>
        <item m="1" x="203"/>
        <item x="52"/>
        <item m="1" x="97"/>
        <item x="62"/>
        <item m="1" x="354"/>
        <item m="1" x="247"/>
        <item m="1" x="178"/>
        <item m="1" x="192"/>
        <item m="1" x="322"/>
        <item m="1" x="233"/>
        <item m="1" x="317"/>
        <item m="1" x="85"/>
        <item m="1" x="198"/>
        <item m="1" x="71"/>
        <item m="1" x="360"/>
        <item m="1" x="338"/>
        <item m="1" x="137"/>
        <item m="1" x="148"/>
        <item m="1" x="237"/>
        <item m="1" x="204"/>
        <item m="1" x="226"/>
        <item m="1" x="234"/>
        <item m="1" x="176"/>
        <item m="1" x="164"/>
        <item m="1" x="242"/>
        <item m="1" x="278"/>
        <item m="1" x="289"/>
        <item m="1" x="266"/>
        <item m="1" x="89"/>
        <item m="1" x="102"/>
        <item m="1" x="297"/>
        <item m="1" x="171"/>
        <item m="1" x="223"/>
        <item m="1" x="78"/>
        <item m="1" x="222"/>
        <item x="56"/>
        <item m="1" x="175"/>
        <item x="7"/>
        <item m="1" x="351"/>
        <item m="1" x="142"/>
        <item m="1" x="361"/>
        <item m="1" x="166"/>
        <item m="1" x="318"/>
        <item x="12"/>
        <item m="1" x="314"/>
        <item m="1" x="336"/>
        <item m="1" x="350"/>
        <item m="1" x="325"/>
        <item m="1" x="281"/>
        <item m="1" x="76"/>
        <item m="1" x="252"/>
        <item m="1" x="243"/>
        <item m="1" x="305"/>
        <item m="1" x="288"/>
        <item m="1" x="123"/>
        <item m="1" x="187"/>
        <item m="1" x="216"/>
        <item m="1" x="259"/>
        <item m="1" x="290"/>
        <item m="1" x="131"/>
        <item x="49"/>
        <item m="1" x="363"/>
        <item m="1" x="149"/>
        <item x="60"/>
        <item m="1" x="179"/>
        <item m="1" x="337"/>
        <item m="1" x="330"/>
        <item m="1" x="236"/>
        <item m="1" x="174"/>
        <item m="1" x="293"/>
        <item m="1" x="274"/>
        <item x="11"/>
        <item x="59"/>
        <item x="51"/>
        <item m="1" x="163"/>
        <item m="1" x="248"/>
        <item m="1" x="249"/>
        <item m="1" x="326"/>
        <item m="1" x="235"/>
        <item m="1" x="111"/>
        <item m="1" x="284"/>
        <item x="13"/>
        <item x="54"/>
        <item m="1" x="197"/>
        <item m="1" x="184"/>
        <item m="1" x="152"/>
        <item m="1" x="75"/>
        <item m="1" x="309"/>
        <item x="37"/>
        <item m="1" x="285"/>
        <item m="1" x="241"/>
        <item m="1" x="267"/>
        <item x="9"/>
        <item x="50"/>
        <item m="1" x="270"/>
        <item x="35"/>
        <item m="1" x="301"/>
        <item m="1" x="217"/>
        <item m="1" x="101"/>
        <item m="1" x="334"/>
        <item x="41"/>
        <item m="1" x="362"/>
        <item m="1" x="347"/>
        <item x="8"/>
        <item x="10"/>
        <item m="1" x="126"/>
        <item m="1" x="253"/>
        <item m="1" x="167"/>
        <item x="27"/>
        <item m="1" x="306"/>
        <item m="1" x="331"/>
        <item m="1" x="132"/>
        <item m="1" x="212"/>
        <item m="1" x="239"/>
        <item m="1" x="302"/>
        <item m="1" x="92"/>
        <item m="1" x="365"/>
        <item m="1" x="156"/>
        <item m="1" x="275"/>
        <item m="1" x="319"/>
        <item m="1" x="127"/>
        <item m="1" x="151"/>
        <item m="1" x="79"/>
        <item m="1" x="80"/>
        <item m="1" x="295"/>
        <item m="1" x="94"/>
        <item m="1" x="213"/>
        <item m="1" x="345"/>
        <item m="1" x="369"/>
        <item m="1" x="282"/>
        <item m="1" x="105"/>
        <item m="1" x="153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m="1" x="332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compact="0" outline="0" subtotalTop="0" showAll="0" defaultSubtotal="0">
      <items count="280">
        <item m="1" x="135"/>
        <item x="57"/>
        <item m="1" x="155"/>
        <item x="47"/>
        <item x="12"/>
        <item m="1" x="182"/>
        <item x="11"/>
        <item m="1" x="81"/>
        <item m="1" x="118"/>
        <item m="1" x="94"/>
        <item m="1" x="192"/>
        <item m="1" x="89"/>
        <item m="1" x="159"/>
        <item x="50"/>
        <item m="1" x="132"/>
        <item x="46"/>
        <item m="1" x="257"/>
        <item m="1" x="226"/>
        <item x="7"/>
        <item m="1" x="189"/>
        <item m="1" x="139"/>
        <item m="1" x="243"/>
        <item m="1" x="120"/>
        <item m="1" x="203"/>
        <item m="1" x="83"/>
        <item m="1" x="161"/>
        <item m="1" x="166"/>
        <item m="1" x="248"/>
        <item m="1" x="167"/>
        <item m="1" x="74"/>
        <item m="1" x="211"/>
        <item m="1" x="246"/>
        <item m="1" x="247"/>
        <item m="1" x="186"/>
        <item m="1" x="185"/>
        <item m="1" x="235"/>
        <item x="26"/>
        <item m="1" x="122"/>
        <item m="1" x="216"/>
        <item m="1" x="72"/>
        <item m="1" x="142"/>
        <item x="9"/>
        <item x="48"/>
        <item m="1" x="201"/>
        <item m="1" x="133"/>
        <item m="1" x="87"/>
        <item m="1" x="178"/>
        <item m="1" x="202"/>
        <item x="51"/>
        <item x="4"/>
        <item m="1" x="102"/>
        <item m="1" x="175"/>
        <item m="1" x="144"/>
        <item m="1" x="168"/>
        <item m="1" x="123"/>
        <item m="1" x="212"/>
        <item m="1" x="225"/>
        <item m="1" x="93"/>
        <item m="1" x="86"/>
        <item m="1" x="180"/>
        <item m="1" x="134"/>
        <item m="1" x="170"/>
        <item m="1" x="158"/>
        <item m="1" x="79"/>
        <item m="1" x="251"/>
        <item m="1" x="240"/>
        <item x="5"/>
        <item x="54"/>
        <item m="1" x="111"/>
        <item m="1" x="157"/>
        <item m="1" x="279"/>
        <item m="1" x="177"/>
        <item m="1" x="255"/>
        <item m="1" x="131"/>
        <item m="1" x="179"/>
        <item m="1" x="105"/>
        <item m="1" x="80"/>
        <item m="1" x="219"/>
        <item m="1" x="130"/>
        <item x="49"/>
        <item m="1" x="69"/>
        <item m="1" x="218"/>
        <item x="28"/>
        <item m="1" x="224"/>
        <item m="1" x="233"/>
        <item x="44"/>
        <item x="34"/>
        <item m="1" x="146"/>
        <item m="1" x="77"/>
        <item x="39"/>
        <item m="1" x="162"/>
        <item x="8"/>
        <item x="10"/>
        <item m="1" x="256"/>
        <item m="1" x="121"/>
        <item m="1" x="249"/>
        <item m="1" x="228"/>
        <item m="1" x="232"/>
        <item m="1" x="183"/>
        <item m="1" x="264"/>
        <item m="1" x="214"/>
        <item m="1" x="117"/>
        <item m="1" x="237"/>
        <item m="1" x="112"/>
        <item m="1" x="252"/>
        <item m="1" x="156"/>
        <item m="1" x="241"/>
        <item m="1" x="268"/>
        <item m="1" x="242"/>
        <item m="1" x="138"/>
        <item m="1" x="213"/>
        <item x="52"/>
        <item m="1" x="266"/>
        <item m="1" x="100"/>
        <item m="1" x="119"/>
        <item m="1" x="259"/>
        <item m="1" x="151"/>
        <item m="1" x="147"/>
        <item m="1" x="270"/>
        <item m="1" x="217"/>
        <item m="1" x="176"/>
        <item m="1" x="115"/>
        <item m="1" x="276"/>
        <item m="1" x="271"/>
        <item m="1" x="92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ubtotalTop="0" showAll="0" sortType="ascending" defaultSubtotal="0">
      <items count="227">
        <item x="64"/>
        <item m="1" x="129"/>
        <item m="1" x="100"/>
        <item m="1" x="191"/>
        <item x="4"/>
        <item m="1" x="178"/>
        <item m="1" x="84"/>
        <item m="1" x="109"/>
        <item x="21"/>
        <item x="63"/>
        <item x="62"/>
        <item m="1" x="120"/>
        <item x="45"/>
        <item x="14"/>
        <item m="1" x="87"/>
        <item m="1" x="164"/>
        <item m="1" x="86"/>
        <item m="1" x="152"/>
        <item x="54"/>
        <item m="1" x="126"/>
        <item x="51"/>
        <item m="1" x="71"/>
        <item m="1" x="207"/>
        <item m="1" x="154"/>
        <item m="1" x="119"/>
        <item m="1" x="131"/>
        <item m="1" x="161"/>
        <item x="33"/>
        <item m="1" x="186"/>
        <item x="37"/>
        <item x="55"/>
        <item m="1" x="127"/>
        <item x="48"/>
        <item m="1" x="179"/>
        <item m="1" x="138"/>
        <item x="30"/>
        <item m="1" x="166"/>
        <item x="29"/>
        <item x="12"/>
        <item x="15"/>
        <item x="20"/>
        <item x="40"/>
        <item x="6"/>
        <item m="1" x="85"/>
        <item m="1" x="223"/>
        <item m="1" x="98"/>
        <item m="1" x="93"/>
        <item m="1" x="163"/>
        <item m="1" x="68"/>
        <item m="1" x="196"/>
        <item m="1" x="174"/>
        <item m="1" x="171"/>
        <item m="1" x="169"/>
        <item x="39"/>
        <item m="1" x="116"/>
        <item m="1" x="217"/>
        <item m="1" x="70"/>
        <item x="17"/>
        <item m="1" x="144"/>
        <item x="52"/>
        <item m="1" x="199"/>
        <item m="1" x="147"/>
        <item m="1" x="75"/>
        <item x="58"/>
        <item m="1" x="187"/>
        <item x="59"/>
        <item m="1" x="168"/>
        <item m="1" x="222"/>
        <item m="1" x="90"/>
        <item m="1" x="96"/>
        <item x="31"/>
        <item x="50"/>
        <item x="28"/>
        <item x="18"/>
        <item m="1" x="106"/>
        <item m="1" x="200"/>
        <item x="24"/>
        <item m="1" x="159"/>
        <item m="1" x="124"/>
        <item m="1" x="113"/>
        <item m="1" x="67"/>
        <item m="1" x="202"/>
        <item m="1" x="209"/>
        <item m="1" x="216"/>
        <item m="1" x="149"/>
        <item m="1" x="155"/>
        <item m="1" x="176"/>
        <item m="1" x="115"/>
        <item m="1" x="213"/>
        <item m="1" x="224"/>
        <item m="1" x="145"/>
        <item m="1" x="160"/>
        <item x="46"/>
        <item m="1" x="151"/>
        <item m="1" x="172"/>
        <item m="1" x="218"/>
        <item m="1" x="226"/>
        <item x="60"/>
        <item m="1" x="74"/>
        <item m="1" x="97"/>
        <item m="1" x="157"/>
        <item m="1" x="184"/>
        <item m="1" x="117"/>
        <item x="10"/>
        <item m="1" x="125"/>
        <item m="1" x="132"/>
        <item m="1" x="114"/>
        <item m="1" x="188"/>
        <item m="1" x="212"/>
        <item m="1" x="189"/>
        <item x="26"/>
        <item x="36"/>
        <item m="1" x="135"/>
        <item x="5"/>
        <item m="1" x="108"/>
        <item m="1" x="79"/>
        <item x="35"/>
        <item m="1" x="94"/>
        <item m="1" x="76"/>
        <item m="1" x="121"/>
        <item x="3"/>
        <item m="1" x="156"/>
        <item m="1" x="82"/>
        <item m="1" x="110"/>
        <item m="1" x="69"/>
        <item x="53"/>
        <item x="32"/>
        <item m="1" x="190"/>
        <item m="1" x="146"/>
        <item m="1" x="167"/>
        <item m="1" x="118"/>
        <item m="1" x="204"/>
        <item m="1" x="214"/>
        <item m="1" x="175"/>
        <item m="1" x="194"/>
        <item x="2"/>
        <item x="16"/>
        <item m="1" x="133"/>
        <item m="1" x="225"/>
        <item x="47"/>
        <item m="1" x="197"/>
        <item x="43"/>
        <item m="1" x="72"/>
        <item m="1" x="185"/>
        <item m="1" x="83"/>
        <item m="1" x="208"/>
        <item m="1" x="193"/>
        <item x="19"/>
        <item m="1" x="81"/>
        <item x="23"/>
        <item m="1" x="142"/>
        <item x="0"/>
        <item m="1" x="104"/>
        <item m="1" x="111"/>
        <item x="7"/>
        <item x="44"/>
        <item x="56"/>
        <item m="1" x="170"/>
        <item m="1" x="128"/>
        <item m="1" x="95"/>
        <item m="1" x="112"/>
        <item m="1" x="80"/>
        <item m="1" x="140"/>
        <item m="1" x="215"/>
        <item m="1" x="205"/>
        <item m="1" x="137"/>
        <item m="1" x="103"/>
        <item m="1" x="195"/>
        <item m="1" x="219"/>
        <item m="1" x="183"/>
        <item x="57"/>
        <item m="1" x="162"/>
        <item m="1" x="203"/>
        <item m="1" x="165"/>
        <item m="1" x="77"/>
        <item m="1" x="206"/>
        <item m="1" x="89"/>
        <item x="8"/>
        <item m="1" x="210"/>
        <item m="1" x="122"/>
        <item m="1" x="66"/>
        <item x="25"/>
        <item m="1" x="136"/>
        <item x="1"/>
        <item m="1" x="182"/>
        <item m="1" x="78"/>
        <item m="1" x="181"/>
        <item x="41"/>
        <item m="1" x="92"/>
        <item m="1" x="148"/>
        <item m="1" x="73"/>
        <item m="1" x="107"/>
        <item m="1" x="201"/>
        <item m="1" x="198"/>
        <item m="1" x="134"/>
        <item m="1" x="211"/>
        <item m="1" x="180"/>
        <item m="1" x="105"/>
        <item x="13"/>
        <item m="1" x="139"/>
        <item x="22"/>
        <item x="42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m="1" x="123"/>
        <item x="9"/>
        <item m="1" x="101"/>
        <item m="1" x="221"/>
        <item x="34"/>
        <item x="49"/>
        <item x="61"/>
        <item m="1" x="158"/>
        <item m="1" x="173"/>
        <item m="1" x="192"/>
        <item x="27"/>
        <item m="1" x="220"/>
        <item m="1" x="102"/>
        <item m="1" x="99"/>
        <item x="65"/>
      </items>
    </pivotField>
    <pivotField axis="axisRow" compact="0" outline="0" subtotalTop="0" showAll="0" sortType="descending" defaultSubtotal="0">
      <items count="14">
        <item x="8"/>
        <item x="1"/>
        <item x="6"/>
        <item x="0"/>
        <item x="2"/>
        <item x="3"/>
        <item x="4"/>
        <item x="5"/>
        <item m="1" x="13"/>
        <item m="1" x="10"/>
        <item m="1" x="11"/>
        <item x="9"/>
        <item m="1" x="12"/>
        <item x="7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compact="0" outline="0" subtotalTop="0" showAll="0" sortType="descending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2"/>
        <item m="1" x="31"/>
        <item m="1" x="18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compact="0" outline="0" subtotalTop="0" showAll="0" defaultSubtotal="0"/>
    <pivotField axis="axisPage" dataField="1" compact="0" outline="0" subtotalTop="0" multipleItemSelectionAllowed="1" showAll="0" defaultSubtotal="0">
      <items count="15">
        <item x="6"/>
        <item x="2"/>
        <item m="1" x="14"/>
        <item x="11"/>
        <item x="3"/>
        <item x="1"/>
        <item h="1" x="5"/>
        <item x="7"/>
        <item x="0"/>
        <item x="9"/>
        <item x="12"/>
        <item x="8"/>
        <item x="4"/>
        <item x="10"/>
        <item h="1" x="13"/>
      </items>
    </pivotField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5">
    <field x="3"/>
    <field x="4"/>
    <field x="5"/>
    <field x="6"/>
    <field x="7"/>
  </rowFields>
  <rowItems count="71">
    <i>
      <x v="342"/>
      <x v="253"/>
      <x v="42"/>
      <x v="3"/>
      <x v="25"/>
    </i>
    <i>
      <x v="93"/>
      <x v="41"/>
      <x v="213"/>
      <x v="3"/>
      <x v="26"/>
    </i>
    <i>
      <x v="44"/>
      <x v="6"/>
      <x v="38"/>
      <x v="3"/>
      <x v="26"/>
    </i>
    <i>
      <x v="72"/>
      <x v="41"/>
      <x v="208"/>
      <x v="1"/>
      <x v="26"/>
    </i>
    <i>
      <x v="82"/>
      <x v="4"/>
      <x v="198"/>
      <x v="1"/>
      <x v="26"/>
    </i>
    <i>
      <x v="38"/>
      <x v="18"/>
      <x v="154"/>
      <x v="1"/>
      <x v="26"/>
    </i>
    <i>
      <x v="371"/>
      <x v="279"/>
      <x v="9"/>
      <x v="13"/>
      <x v="24"/>
    </i>
    <i>
      <x v="350"/>
      <x v="261"/>
      <x v="200"/>
      <x v="3"/>
      <x v="28"/>
    </i>
    <i>
      <x v="338"/>
      <x v="251"/>
      <x v="135"/>
      <x v="3"/>
      <x v="25"/>
    </i>
    <i>
      <x v="340"/>
      <x v="49"/>
      <x v="4"/>
      <x v="3"/>
      <x v="25"/>
    </i>
    <i>
      <x v="336"/>
      <x v="249"/>
      <x v="151"/>
      <x v="3"/>
      <x v="25"/>
    </i>
    <i>
      <x v="4"/>
      <x v="1"/>
      <x v="156"/>
      <x v="2"/>
      <x v="23"/>
    </i>
    <i>
      <x v="341"/>
      <x v="66"/>
      <x v="113"/>
      <x v="3"/>
      <x v="25"/>
    </i>
    <i>
      <x v="337"/>
      <x v="250"/>
      <x v="183"/>
      <x v="3"/>
      <x v="25"/>
    </i>
    <i>
      <x v="104"/>
      <x v="91"/>
      <x v="177"/>
      <x v="1"/>
      <x v="26"/>
    </i>
    <i>
      <x v="345"/>
      <x v="256"/>
      <x v="136"/>
      <x v="4"/>
      <x v="27"/>
    </i>
    <i>
      <x v="346"/>
      <x v="257"/>
      <x v="57"/>
      <x v="4"/>
      <x v="27"/>
    </i>
    <i>
      <x v="2"/>
      <x v="42"/>
      <x v="217"/>
      <x v="7"/>
      <x v="32"/>
    </i>
    <i>
      <x v="339"/>
      <x v="252"/>
      <x v="120"/>
      <x v="3"/>
      <x v="25"/>
    </i>
    <i>
      <x v="64"/>
      <x v="273"/>
      <x v="181"/>
      <x v="2"/>
      <x v="23"/>
    </i>
    <i>
      <x v="192"/>
      <x v="156"/>
      <x v="76"/>
      <x v="4"/>
      <x v="28"/>
    </i>
    <i>
      <x v="74"/>
      <x v="3"/>
      <x v="32"/>
      <x v="7"/>
      <x v="32"/>
    </i>
    <i>
      <x v="335"/>
      <x v="224"/>
      <x v="10"/>
      <x v="13"/>
      <x v="24"/>
    </i>
    <i>
      <x v="347"/>
      <x v="258"/>
      <x v="73"/>
      <x v="4"/>
      <x v="27"/>
    </i>
    <i>
      <x v="83"/>
      <x v="79"/>
      <x v="20"/>
      <x v="7"/>
      <x v="32"/>
    </i>
    <i>
      <x v="348"/>
      <x v="259"/>
      <x v="147"/>
      <x v="4"/>
      <x v="27"/>
    </i>
    <i>
      <x v="295"/>
      <x v="262"/>
      <x v="177"/>
      <x v="4"/>
      <x v="28"/>
    </i>
    <i>
      <x v="349"/>
      <x v="260"/>
      <x v="40"/>
      <x v="4"/>
      <x v="27"/>
    </i>
    <i>
      <x v="109"/>
      <x v="36"/>
      <x v="110"/>
      <x v="4"/>
      <x v="28"/>
    </i>
    <i>
      <x v="105"/>
      <x v="92"/>
      <x v="103"/>
      <x v="1"/>
      <x v="26"/>
    </i>
    <i>
      <x v="165"/>
      <x v="142"/>
      <x v="211"/>
      <x v="5"/>
      <x v="30"/>
    </i>
    <i>
      <x v="141"/>
      <x v="111"/>
      <x v="71"/>
      <x v="2"/>
      <x v="23"/>
    </i>
    <i>
      <x v="369"/>
      <x v="277"/>
      <x v="97"/>
      <x v="13"/>
      <x v="24"/>
    </i>
    <i>
      <x v="362"/>
      <x v="271"/>
      <x v="154"/>
      <x v="7"/>
      <x v="31"/>
    </i>
    <i>
      <x v="290"/>
      <x v="220"/>
      <x v="181"/>
      <x v="4"/>
      <x v="28"/>
    </i>
    <i>
      <x v="265"/>
      <x v="36"/>
      <x v="71"/>
      <x v="7"/>
      <x v="32"/>
    </i>
    <i>
      <x v="270"/>
      <x v="207"/>
      <x v="30"/>
      <x v="2"/>
      <x v="23"/>
    </i>
    <i>
      <x v="356"/>
      <x v="267"/>
      <x v="126"/>
      <x v="5"/>
      <x v="29"/>
    </i>
    <i>
      <x v="344"/>
      <x v="255"/>
      <x v="39"/>
      <x v="4"/>
      <x v="27"/>
    </i>
    <i>
      <x v="294"/>
      <x v="222"/>
      <x v="149"/>
      <x v="4"/>
      <x v="28"/>
    </i>
    <i>
      <x v="365"/>
      <x v="13"/>
      <x v="59"/>
      <x v="7"/>
      <x v="32"/>
    </i>
    <i>
      <x v="357"/>
      <x v="268"/>
      <x v="27"/>
      <x v="5"/>
      <x v="29"/>
    </i>
    <i>
      <x v="363"/>
      <x v="85"/>
      <x v="155"/>
      <x v="7"/>
      <x v="31"/>
    </i>
    <i>
      <x v="191"/>
      <x v="155"/>
      <x v="8"/>
      <x v="4"/>
      <x v="28"/>
    </i>
    <i>
      <x v="370"/>
      <x v="278"/>
      <x v="218"/>
      <x v="13"/>
      <x v="24"/>
    </i>
    <i>
      <x v="61"/>
      <x v="15"/>
      <x v="92"/>
      <x v="7"/>
      <x v="32"/>
    </i>
    <i>
      <x v="361"/>
      <x v="235"/>
      <x v="141"/>
      <x v="7"/>
      <x v="31"/>
    </i>
    <i>
      <x v="351"/>
      <x v="263"/>
      <x v="222"/>
      <x v="5"/>
      <x v="29"/>
    </i>
    <i>
      <x v="364"/>
      <x v="272"/>
      <x v="12"/>
      <x v="7"/>
      <x v="31"/>
    </i>
    <i>
      <x v="101"/>
      <x v="89"/>
      <x v="110"/>
      <x v="5"/>
      <x v="30"/>
    </i>
    <i>
      <x v="316"/>
      <x v="234"/>
      <x v="29"/>
      <x v="5"/>
      <x v="30"/>
    </i>
    <i>
      <x v="366"/>
      <x v="274"/>
      <x v="170"/>
      <x v="13"/>
      <x v="24"/>
    </i>
    <i>
      <x v="152"/>
      <x v="139"/>
      <x v="53"/>
      <x v="5"/>
      <x v="30"/>
    </i>
    <i>
      <x v="367"/>
      <x v="275"/>
      <x v="63"/>
      <x v="13"/>
      <x v="24"/>
    </i>
    <i>
      <x v="73"/>
      <x v="67"/>
      <x v="18"/>
      <x v="2"/>
      <x v="23"/>
    </i>
    <i>
      <x v="353"/>
      <x v="264"/>
      <x v="37"/>
      <x v="5"/>
      <x v="29"/>
    </i>
    <i>
      <x v="36"/>
      <x v="48"/>
      <x v="149"/>
      <x v="2"/>
      <x v="23"/>
    </i>
    <i>
      <x v="179"/>
      <x v="148"/>
      <x v="116"/>
      <x v="6"/>
      <x v="30"/>
    </i>
    <i>
      <x v="343"/>
      <x v="254"/>
      <x v="13"/>
      <x v="4"/>
      <x v="27"/>
    </i>
    <i>
      <x v="352"/>
      <x v="82"/>
      <x v="72"/>
      <x v="5"/>
      <x v="29"/>
    </i>
    <i>
      <x v="89"/>
      <x v="82"/>
      <x v="111"/>
      <x v="5"/>
      <x v="30"/>
    </i>
    <i>
      <x v="355"/>
      <x v="266"/>
      <x v="70"/>
      <x v="5"/>
      <x v="29"/>
    </i>
    <i>
      <x v="368"/>
      <x v="276"/>
      <x v="65"/>
      <x v="13"/>
      <x v="24"/>
    </i>
    <i>
      <x v="94"/>
      <x v="3"/>
      <x v="139"/>
      <x v="7"/>
      <x v="32"/>
    </i>
    <i>
      <x v="360"/>
      <x v="36"/>
      <x v="201"/>
      <x v="7"/>
      <x v="31"/>
    </i>
    <i>
      <x v="358"/>
      <x v="269"/>
      <x v="41"/>
      <x v="7"/>
      <x v="31"/>
    </i>
    <i>
      <x v="96"/>
      <x v="86"/>
      <x v="216"/>
      <x v="5"/>
      <x v="30"/>
    </i>
    <i>
      <x v="354"/>
      <x v="265"/>
      <x v="35"/>
      <x v="5"/>
      <x v="29"/>
    </i>
    <i>
      <x v="303"/>
      <x v="227"/>
      <x v="125"/>
      <x v="2"/>
      <x v="23"/>
    </i>
    <i>
      <x v="359"/>
      <x v="270"/>
      <x v="187"/>
      <x v="7"/>
      <x v="3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0" hier="-1"/>
    <pageField fld="9" hier="-1"/>
  </pageFields>
  <dataFields count="3">
    <dataField name="Count of Inedibles" fld="9" subtotal="count" baseField="0" baseItem="0"/>
    <dataField name="Sum of kg" fld="11" baseField="0" baseItem="0" numFmtId="165"/>
    <dataField name="Sum of Points" fld="12" baseField="0" baseItem="0" numFmtId="165"/>
  </dataFields>
  <formats count="405">
    <format dxfId="1459">
      <pivotArea field="3" type="button" dataOnly="0" labelOnly="1" outline="0" axis="axisRow" fieldPosition="0"/>
    </format>
    <format dxfId="1458">
      <pivotArea field="4" type="button" dataOnly="0" labelOnly="1" outline="0" axis="axisRow" fieldPosition="1"/>
    </format>
    <format dxfId="1457">
      <pivotArea field="5" type="button" dataOnly="0" labelOnly="1" outline="0" axis="axisRow" fieldPosition="2"/>
    </format>
    <format dxfId="1456">
      <pivotArea field="6" type="button" dataOnly="0" labelOnly="1" outline="0" axis="axisRow" fieldPosition="3"/>
    </format>
    <format dxfId="1455">
      <pivotArea field="3" type="button" dataOnly="0" labelOnly="1" outline="0" axis="axisRow" fieldPosition="0"/>
    </format>
    <format dxfId="1454">
      <pivotArea field="4" type="button" dataOnly="0" labelOnly="1" outline="0" axis="axisRow" fieldPosition="1"/>
    </format>
    <format dxfId="1453">
      <pivotArea field="5" type="button" dataOnly="0" labelOnly="1" outline="0" axis="axisRow" fieldPosition="2"/>
    </format>
    <format dxfId="1452">
      <pivotArea field="6" type="button" dataOnly="0" labelOnly="1" outline="0" axis="axisRow" fieldPosition="3"/>
    </format>
    <format dxfId="145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5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49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448">
      <pivotArea field="3" type="button" dataOnly="0" labelOnly="1" outline="0" axis="axisRow" fieldPosition="0"/>
    </format>
    <format dxfId="1447">
      <pivotArea field="7" type="button" dataOnly="0" labelOnly="1" outline="0" axis="axisRow" fieldPosition="4"/>
    </format>
    <format dxfId="1446">
      <pivotArea field="4" type="button" dataOnly="0" labelOnly="1" outline="0" axis="axisRow" fieldPosition="1"/>
    </format>
    <format dxfId="1445">
      <pivotArea field="5" type="button" dataOnly="0" labelOnly="1" outline="0" axis="axisRow" fieldPosition="2"/>
    </format>
    <format dxfId="1444">
      <pivotArea field="6" type="button" dataOnly="0" labelOnly="1" outline="0" axis="axisRow" fieldPosition="3"/>
    </format>
    <format dxfId="1443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42">
      <pivotArea field="3" type="button" dataOnly="0" labelOnly="1" outline="0" axis="axisRow" fieldPosition="0"/>
    </format>
    <format dxfId="1441">
      <pivotArea field="7" type="button" dataOnly="0" labelOnly="1" outline="0" axis="axisRow" fieldPosition="4"/>
    </format>
    <format dxfId="1440">
      <pivotArea field="4" type="button" dataOnly="0" labelOnly="1" outline="0" axis="axisRow" fieldPosition="1"/>
    </format>
    <format dxfId="1439">
      <pivotArea field="5" type="button" dataOnly="0" labelOnly="1" outline="0" axis="axisRow" fieldPosition="2"/>
    </format>
    <format dxfId="1438">
      <pivotArea field="6" type="button" dataOnly="0" labelOnly="1" outline="0" axis="axisRow" fieldPosition="3"/>
    </format>
    <format dxfId="143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36">
      <pivotArea field="3" type="button" dataOnly="0" labelOnly="1" outline="0" axis="axisRow" fieldPosition="0"/>
    </format>
    <format dxfId="1435">
      <pivotArea field="7" type="button" dataOnly="0" labelOnly="1" outline="0" axis="axisRow" fieldPosition="4"/>
    </format>
    <format dxfId="1434">
      <pivotArea field="4" type="button" dataOnly="0" labelOnly="1" outline="0" axis="axisRow" fieldPosition="1"/>
    </format>
    <format dxfId="1433">
      <pivotArea field="5" type="button" dataOnly="0" labelOnly="1" outline="0" axis="axisRow" fieldPosition="2"/>
    </format>
    <format dxfId="1432">
      <pivotArea field="6" type="button" dataOnly="0" labelOnly="1" outline="0" axis="axisRow" fieldPosition="3"/>
    </format>
    <format dxfId="143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30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42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428">
      <pivotArea outline="0" collapsedLevelsAreSubtotals="1" fieldPosition="0">
        <references count="1">
          <reference field="4294967294" count="2" selected="0">
            <x v="1"/>
            <x v="2"/>
          </reference>
        </references>
      </pivotArea>
    </format>
    <format dxfId="1427">
      <pivotArea field="5" type="button" dataOnly="0" labelOnly="1" outline="0" axis="axisRow" fieldPosition="2"/>
    </format>
    <format dxfId="1426">
      <pivotArea outline="0" collapsedLevelsAreSubtotals="1" fieldPosition="0"/>
    </format>
    <format dxfId="1425">
      <pivotArea field="3" type="button" dataOnly="0" labelOnly="1" outline="0" axis="axisRow" fieldPosition="0"/>
    </format>
    <format dxfId="1424">
      <pivotArea field="7" type="button" dataOnly="0" labelOnly="1" outline="0" axis="axisRow" fieldPosition="4"/>
    </format>
    <format dxfId="1423">
      <pivotArea field="4" type="button" dataOnly="0" labelOnly="1" outline="0" axis="axisRow" fieldPosition="1"/>
    </format>
    <format dxfId="1422">
      <pivotArea field="5" type="button" dataOnly="0" labelOnly="1" outline="0" axis="axisRow" fieldPosition="2"/>
    </format>
    <format dxfId="1421">
      <pivotArea field="6" type="button" dataOnly="0" labelOnly="1" outline="0" axis="axisRow" fieldPosition="3"/>
    </format>
    <format dxfId="1420">
      <pivotArea dataOnly="0" labelOnly="1" outline="0" fieldPosition="0">
        <references count="1">
          <reference field="3" count="26">
            <x v="1"/>
            <x v="2"/>
            <x v="6"/>
            <x v="7"/>
            <x v="8"/>
            <x v="14"/>
            <x v="18"/>
            <x v="26"/>
            <x v="34"/>
            <x v="41"/>
            <x v="44"/>
            <x v="46"/>
            <x v="53"/>
            <x v="54"/>
            <x v="55"/>
            <x v="60"/>
            <x v="61"/>
            <x v="70"/>
            <x v="72"/>
            <x v="73"/>
            <x v="74"/>
            <x v="82"/>
            <x v="93"/>
            <x v="97"/>
            <x v="105"/>
            <x v="110"/>
          </reference>
        </references>
      </pivotArea>
    </format>
    <format dxfId="1419">
      <pivotArea dataOnly="0" labelOnly="1" outline="0" fieldPosition="0">
        <references count="1">
          <reference field="3" count="21">
            <x v="9"/>
            <x v="21"/>
            <x v="22"/>
            <x v="24"/>
            <x v="25"/>
            <x v="28"/>
            <x v="29"/>
            <x v="31"/>
            <x v="36"/>
            <x v="47"/>
            <x v="48"/>
            <x v="49"/>
            <x v="52"/>
            <x v="56"/>
            <x v="64"/>
            <x v="68"/>
            <x v="75"/>
            <x v="81"/>
            <x v="89"/>
            <x v="100"/>
            <x v="101"/>
          </reference>
        </references>
      </pivotArea>
    </format>
    <format dxfId="1418">
      <pivotArea dataOnly="0" labelOnly="1" outline="0" fieldPosition="0">
        <references count="1">
          <reference field="3" count="12">
            <x v="3"/>
            <x v="5"/>
            <x v="13"/>
            <x v="15"/>
            <x v="17"/>
            <x v="39"/>
            <x v="40"/>
            <x v="42"/>
            <x v="51"/>
            <x v="58"/>
            <x v="63"/>
            <x v="84"/>
          </reference>
        </references>
      </pivotArea>
    </format>
    <format dxfId="1417">
      <pivotArea dataOnly="0" labelOnly="1" grandRow="1" outline="0" fieldPosition="0"/>
    </format>
    <format dxfId="1416">
      <pivotArea dataOnly="0" labelOnly="1" outline="0" fieldPosition="0">
        <references count="2">
          <reference field="3" count="1" selected="0">
            <x v="53"/>
          </reference>
          <reference field="7" count="1">
            <x v="2"/>
          </reference>
        </references>
      </pivotArea>
    </format>
    <format dxfId="1415">
      <pivotArea dataOnly="0" labelOnly="1" outline="0" fieldPosition="0">
        <references count="2">
          <reference field="3" count="1" selected="0">
            <x v="105"/>
          </reference>
          <reference field="7" count="1">
            <x v="11"/>
          </reference>
        </references>
      </pivotArea>
    </format>
    <format dxfId="1414">
      <pivotArea dataOnly="0" labelOnly="1" outline="0" fieldPosition="0">
        <references count="2">
          <reference field="3" count="1" selected="0">
            <x v="55"/>
          </reference>
          <reference field="7" count="1">
            <x v="2"/>
          </reference>
        </references>
      </pivotArea>
    </format>
    <format dxfId="1413">
      <pivotArea dataOnly="0" labelOnly="1" outline="0" fieldPosition="0">
        <references count="2">
          <reference field="3" count="1" selected="0">
            <x v="34"/>
          </reference>
          <reference field="7" count="1">
            <x v="8"/>
          </reference>
        </references>
      </pivotArea>
    </format>
    <format dxfId="1412">
      <pivotArea dataOnly="0" labelOnly="1" outline="0" fieldPosition="0">
        <references count="2">
          <reference field="3" count="1" selected="0">
            <x v="110"/>
          </reference>
          <reference field="7" count="1">
            <x v="6"/>
          </reference>
        </references>
      </pivotArea>
    </format>
    <format dxfId="1411">
      <pivotArea dataOnly="0" labelOnly="1" outline="0" fieldPosition="0">
        <references count="2">
          <reference field="3" count="1" selected="0">
            <x v="72"/>
          </reference>
          <reference field="7" count="1">
            <x v="3"/>
          </reference>
        </references>
      </pivotArea>
    </format>
    <format dxfId="1410">
      <pivotArea dataOnly="0" labelOnly="1" outline="0" fieldPosition="0">
        <references count="2">
          <reference field="3" count="1" selected="0">
            <x v="70"/>
          </reference>
          <reference field="7" count="1">
            <x v="3"/>
          </reference>
        </references>
      </pivotArea>
    </format>
    <format dxfId="1409">
      <pivotArea dataOnly="0" labelOnly="1" outline="0" fieldPosition="0">
        <references count="2">
          <reference field="3" count="1" selected="0">
            <x v="82"/>
          </reference>
          <reference field="7" count="1">
            <x v="3"/>
          </reference>
        </references>
      </pivotArea>
    </format>
    <format dxfId="1408">
      <pivotArea dataOnly="0" labelOnly="1" outline="0" fieldPosition="0">
        <references count="2">
          <reference field="3" count="1" selected="0">
            <x v="93"/>
          </reference>
          <reference field="7" count="1">
            <x v="14"/>
          </reference>
        </references>
      </pivotArea>
    </format>
    <format dxfId="1407">
      <pivotArea dataOnly="0" labelOnly="1" outline="0" fieldPosition="0">
        <references count="2">
          <reference field="3" count="1" selected="0">
            <x v="97"/>
          </reference>
          <reference field="7" count="1">
            <x v="6"/>
          </reference>
        </references>
      </pivotArea>
    </format>
    <format dxfId="1406">
      <pivotArea dataOnly="0" labelOnly="1" outline="0" fieldPosition="0">
        <references count="2">
          <reference field="3" count="1" selected="0">
            <x v="61"/>
          </reference>
          <reference field="7" count="1">
            <x v="1"/>
          </reference>
        </references>
      </pivotArea>
    </format>
    <format dxfId="1405">
      <pivotArea dataOnly="0" labelOnly="1" outline="0" fieldPosition="0">
        <references count="2">
          <reference field="3" count="1" selected="0">
            <x v="7"/>
          </reference>
          <reference field="7" count="1">
            <x v="14"/>
          </reference>
        </references>
      </pivotArea>
    </format>
    <format dxfId="1404">
      <pivotArea dataOnly="0" labelOnly="1" outline="0" fieldPosition="0">
        <references count="2">
          <reference field="3" count="1" selected="0">
            <x v="2"/>
          </reference>
          <reference field="7" count="1">
            <x v="0"/>
          </reference>
        </references>
      </pivotArea>
    </format>
    <format dxfId="1403">
      <pivotArea dataOnly="0" labelOnly="1" outline="0" fieldPosition="0">
        <references count="2">
          <reference field="3" count="1" selected="0">
            <x v="46"/>
          </reference>
          <reference field="7" count="1">
            <x v="6"/>
          </reference>
        </references>
      </pivotArea>
    </format>
    <format dxfId="1402">
      <pivotArea dataOnly="0" labelOnly="1" outline="0" fieldPosition="0">
        <references count="2">
          <reference field="3" count="1" selected="0">
            <x v="60"/>
          </reference>
          <reference field="7" count="1">
            <x v="2"/>
          </reference>
        </references>
      </pivotArea>
    </format>
    <format dxfId="1401">
      <pivotArea dataOnly="0" labelOnly="1" outline="0" fieldPosition="0">
        <references count="2">
          <reference field="3" count="1" selected="0">
            <x v="41"/>
          </reference>
          <reference field="7" count="1">
            <x v="7"/>
          </reference>
        </references>
      </pivotArea>
    </format>
    <format dxfId="1400">
      <pivotArea dataOnly="0" labelOnly="1" outline="0" fieldPosition="0">
        <references count="2">
          <reference field="3" count="1" selected="0">
            <x v="54"/>
          </reference>
          <reference field="7" count="1">
            <x v="2"/>
          </reference>
        </references>
      </pivotArea>
    </format>
    <format dxfId="1399">
      <pivotArea dataOnly="0" labelOnly="1" outline="0" fieldPosition="0">
        <references count="2">
          <reference field="3" count="1" selected="0">
            <x v="18"/>
          </reference>
          <reference field="7" count="1">
            <x v="12"/>
          </reference>
        </references>
      </pivotArea>
    </format>
    <format dxfId="1398">
      <pivotArea dataOnly="0" labelOnly="1" outline="0" fieldPosition="0">
        <references count="2">
          <reference field="3" count="1" selected="0">
            <x v="73"/>
          </reference>
          <reference field="7" count="1">
            <x v="4"/>
          </reference>
        </references>
      </pivotArea>
    </format>
    <format dxfId="1397">
      <pivotArea dataOnly="0" labelOnly="1" outline="0" fieldPosition="0">
        <references count="2">
          <reference field="3" count="1" selected="0">
            <x v="8"/>
          </reference>
          <reference field="7" count="1">
            <x v="14"/>
          </reference>
        </references>
      </pivotArea>
    </format>
    <format dxfId="1396">
      <pivotArea dataOnly="0" labelOnly="1" outline="0" fieldPosition="0">
        <references count="2">
          <reference field="3" count="1" selected="0">
            <x v="14"/>
          </reference>
          <reference field="7" count="1">
            <x v="13"/>
          </reference>
        </references>
      </pivotArea>
    </format>
    <format dxfId="1395">
      <pivotArea dataOnly="0" labelOnly="1" outline="0" fieldPosition="0">
        <references count="2">
          <reference field="3" count="1" selected="0">
            <x v="26"/>
          </reference>
          <reference field="7" count="1">
            <x v="10"/>
          </reference>
        </references>
      </pivotArea>
    </format>
    <format dxfId="1394">
      <pivotArea dataOnly="0" labelOnly="1" outline="0" fieldPosition="0">
        <references count="2">
          <reference field="3" count="1" selected="0">
            <x v="6"/>
          </reference>
          <reference field="7" count="1">
            <x v="14"/>
          </reference>
        </references>
      </pivotArea>
    </format>
    <format dxfId="1393">
      <pivotArea dataOnly="0" labelOnly="1" outline="0" fieldPosition="0">
        <references count="2">
          <reference field="3" count="1" selected="0">
            <x v="1"/>
          </reference>
          <reference field="7" count="1">
            <x v="0"/>
          </reference>
        </references>
      </pivotArea>
    </format>
    <format dxfId="1392">
      <pivotArea dataOnly="0" labelOnly="1" outline="0" fieldPosition="0">
        <references count="2">
          <reference field="3" count="1" selected="0">
            <x v="74"/>
          </reference>
          <reference field="7" count="1">
            <x v="4"/>
          </reference>
        </references>
      </pivotArea>
    </format>
    <format dxfId="1391">
      <pivotArea dataOnly="0" labelOnly="1" outline="0" fieldPosition="0">
        <references count="2">
          <reference field="3" count="1" selected="0">
            <x v="68"/>
          </reference>
          <reference field="7" count="1">
            <x v="1"/>
          </reference>
        </references>
      </pivotArea>
    </format>
    <format dxfId="1390">
      <pivotArea dataOnly="0" labelOnly="1" outline="0" fieldPosition="0">
        <references count="2">
          <reference field="3" count="1" selected="0">
            <x v="89"/>
          </reference>
          <reference field="7" count="1">
            <x v="11"/>
          </reference>
        </references>
      </pivotArea>
    </format>
    <format dxfId="1389">
      <pivotArea dataOnly="0" labelOnly="1" outline="0" fieldPosition="0">
        <references count="2">
          <reference field="3" count="1" selected="0">
            <x v="28"/>
          </reference>
          <reference field="7" count="1">
            <x v="9"/>
          </reference>
        </references>
      </pivotArea>
    </format>
    <format dxfId="1388">
      <pivotArea dataOnly="0" labelOnly="1" outline="0" fieldPosition="0">
        <references count="2">
          <reference field="3" count="1" selected="0">
            <x v="9"/>
          </reference>
          <reference field="7" count="1">
            <x v="14"/>
          </reference>
        </references>
      </pivotArea>
    </format>
    <format dxfId="1387">
      <pivotArea dataOnly="0" labelOnly="1" outline="0" fieldPosition="0">
        <references count="2">
          <reference field="3" count="1" selected="0">
            <x v="21"/>
          </reference>
          <reference field="7" count="1">
            <x v="11"/>
          </reference>
        </references>
      </pivotArea>
    </format>
    <format dxfId="1386">
      <pivotArea dataOnly="0" labelOnly="1" outline="0" fieldPosition="0">
        <references count="2">
          <reference field="3" count="1" selected="0">
            <x v="29"/>
          </reference>
          <reference field="7" count="1">
            <x v="9"/>
          </reference>
        </references>
      </pivotArea>
    </format>
    <format dxfId="1385">
      <pivotArea dataOnly="0" labelOnly="1" outline="0" fieldPosition="0">
        <references count="2">
          <reference field="3" count="1" selected="0">
            <x v="36"/>
          </reference>
          <reference field="7" count="1">
            <x v="8"/>
          </reference>
        </references>
      </pivotArea>
    </format>
    <format dxfId="1384">
      <pivotArea dataOnly="0" labelOnly="1" outline="0" fieldPosition="0">
        <references count="2">
          <reference field="3" count="1" selected="0">
            <x v="31"/>
          </reference>
          <reference field="7" count="1">
            <x v="9"/>
          </reference>
        </references>
      </pivotArea>
    </format>
    <format dxfId="1383">
      <pivotArea dataOnly="0" labelOnly="1" outline="0" fieldPosition="0">
        <references count="2">
          <reference field="3" count="1" selected="0">
            <x v="22"/>
          </reference>
          <reference field="7" count="1">
            <x v="11"/>
          </reference>
        </references>
      </pivotArea>
    </format>
    <format dxfId="1382">
      <pivotArea dataOnly="0" labelOnly="1" outline="0" fieldPosition="0">
        <references count="2">
          <reference field="3" count="1" selected="0">
            <x v="24"/>
          </reference>
          <reference field="7" count="1">
            <x v="10"/>
          </reference>
        </references>
      </pivotArea>
    </format>
    <format dxfId="1381">
      <pivotArea dataOnly="0" labelOnly="1" outline="0" fieldPosition="0">
        <references count="2">
          <reference field="3" count="1" selected="0">
            <x v="64"/>
          </reference>
          <reference field="7" count="1">
            <x v="1"/>
          </reference>
        </references>
      </pivotArea>
    </format>
    <format dxfId="1380">
      <pivotArea dataOnly="0" labelOnly="1" outline="0" fieldPosition="0">
        <references count="2">
          <reference field="3" count="1" selected="0">
            <x v="49"/>
          </reference>
          <reference field="7" count="1">
            <x v="5"/>
          </reference>
        </references>
      </pivotArea>
    </format>
    <format dxfId="1379">
      <pivotArea dataOnly="0" labelOnly="1" outline="0" fieldPosition="0">
        <references count="2">
          <reference field="3" count="1" selected="0">
            <x v="47"/>
          </reference>
          <reference field="7" count="1">
            <x v="5"/>
          </reference>
        </references>
      </pivotArea>
    </format>
    <format dxfId="1378">
      <pivotArea dataOnly="0" labelOnly="1" outline="0" fieldPosition="0">
        <references count="2">
          <reference field="3" count="1" selected="0">
            <x v="56"/>
          </reference>
          <reference field="7" count="1">
            <x v="2"/>
          </reference>
        </references>
      </pivotArea>
    </format>
    <format dxfId="1377">
      <pivotArea dataOnly="0" labelOnly="1" outline="0" fieldPosition="0">
        <references count="2">
          <reference field="3" count="1" selected="0">
            <x v="75"/>
          </reference>
          <reference field="7" count="1">
            <x v="4"/>
          </reference>
        </references>
      </pivotArea>
    </format>
    <format dxfId="1376">
      <pivotArea dataOnly="0" labelOnly="1" outline="0" fieldPosition="0">
        <references count="2">
          <reference field="3" count="1" selected="0">
            <x v="52"/>
          </reference>
          <reference field="7" count="1">
            <x v="2"/>
          </reference>
        </references>
      </pivotArea>
    </format>
    <format dxfId="1375">
      <pivotArea dataOnly="0" labelOnly="1" outline="0" fieldPosition="0">
        <references count="2">
          <reference field="3" count="1" selected="0">
            <x v="81"/>
          </reference>
          <reference field="7" count="1">
            <x v="3"/>
          </reference>
        </references>
      </pivotArea>
    </format>
    <format dxfId="1374">
      <pivotArea dataOnly="0" labelOnly="1" outline="0" fieldPosition="0">
        <references count="2">
          <reference field="3" count="1" selected="0">
            <x v="100"/>
          </reference>
          <reference field="7" count="1">
            <x v="1"/>
          </reference>
        </references>
      </pivotArea>
    </format>
    <format dxfId="1373">
      <pivotArea dataOnly="0" labelOnly="1" outline="0" fieldPosition="0">
        <references count="2">
          <reference field="3" count="1" selected="0">
            <x v="101"/>
          </reference>
          <reference field="7" count="1">
            <x v="2"/>
          </reference>
        </references>
      </pivotArea>
    </format>
    <format dxfId="1372">
      <pivotArea dataOnly="0" labelOnly="1" outline="0" fieldPosition="0">
        <references count="2">
          <reference field="3" count="1" selected="0">
            <x v="48"/>
          </reference>
          <reference field="7" count="1">
            <x v="5"/>
          </reference>
        </references>
      </pivotArea>
    </format>
    <format dxfId="1371">
      <pivotArea dataOnly="0" labelOnly="1" outline="0" fieldPosition="0">
        <references count="2">
          <reference field="3" count="1" selected="0">
            <x v="42"/>
          </reference>
          <reference field="7" count="1">
            <x v="7"/>
          </reference>
        </references>
      </pivotArea>
    </format>
    <format dxfId="1370">
      <pivotArea dataOnly="0" labelOnly="1" outline="0" fieldPosition="0">
        <references count="2">
          <reference field="3" count="1" selected="0">
            <x v="84"/>
          </reference>
          <reference field="7" count="1">
            <x v="7"/>
          </reference>
        </references>
      </pivotArea>
    </format>
    <format dxfId="1369">
      <pivotArea dataOnly="0" labelOnly="1" outline="0" fieldPosition="0">
        <references count="2">
          <reference field="3" count="1" selected="0">
            <x v="58"/>
          </reference>
          <reference field="7" count="1">
            <x v="2"/>
          </reference>
        </references>
      </pivotArea>
    </format>
    <format dxfId="1368">
      <pivotArea dataOnly="0" labelOnly="1" outline="0" fieldPosition="0">
        <references count="2">
          <reference field="3" count="1" selected="0">
            <x v="15"/>
          </reference>
          <reference field="7" count="1">
            <x v="13"/>
          </reference>
        </references>
      </pivotArea>
    </format>
    <format dxfId="1367">
      <pivotArea dataOnly="0" labelOnly="1" outline="0" fieldPosition="0">
        <references count="2">
          <reference field="3" count="1" selected="0">
            <x v="63"/>
          </reference>
          <reference field="7" count="1">
            <x v="1"/>
          </reference>
        </references>
      </pivotArea>
    </format>
    <format dxfId="1366">
      <pivotArea dataOnly="0" labelOnly="1" outline="0" fieldPosition="0">
        <references count="2">
          <reference field="3" count="1" selected="0">
            <x v="5"/>
          </reference>
          <reference field="7" count="1">
            <x v="0"/>
          </reference>
        </references>
      </pivotArea>
    </format>
    <format dxfId="1365">
      <pivotArea dataOnly="0" labelOnly="1" outline="0" fieldPosition="0">
        <references count="2">
          <reference field="3" count="1" selected="0">
            <x v="39"/>
          </reference>
          <reference field="7" count="1">
            <x v="7"/>
          </reference>
        </references>
      </pivotArea>
    </format>
    <format dxfId="1364">
      <pivotArea dataOnly="0" labelOnly="1" outline="0" fieldPosition="0">
        <references count="2">
          <reference field="3" count="1" selected="0">
            <x v="13"/>
          </reference>
          <reference field="7" count="1">
            <x v="13"/>
          </reference>
        </references>
      </pivotArea>
    </format>
    <format dxfId="1363">
      <pivotArea dataOnly="0" labelOnly="1" outline="0" fieldPosition="0">
        <references count="2">
          <reference field="3" count="1" selected="0">
            <x v="3"/>
          </reference>
          <reference field="7" count="1">
            <x v="0"/>
          </reference>
        </references>
      </pivotArea>
    </format>
    <format dxfId="1362">
      <pivotArea dataOnly="0" labelOnly="1" outline="0" fieldPosition="0">
        <references count="2">
          <reference field="3" count="1" selected="0">
            <x v="40"/>
          </reference>
          <reference field="7" count="1">
            <x v="7"/>
          </reference>
        </references>
      </pivotArea>
    </format>
    <format dxfId="1361">
      <pivotArea dataOnly="0" labelOnly="1" outline="0" fieldPosition="0">
        <references count="2">
          <reference field="3" count="1" selected="0">
            <x v="51"/>
          </reference>
          <reference field="7" count="1">
            <x v="2"/>
          </reference>
        </references>
      </pivotArea>
    </format>
    <format dxfId="1360">
      <pivotArea dataOnly="0" labelOnly="1" outline="0" fieldPosition="0">
        <references count="3">
          <reference field="3" count="1" selected="0">
            <x v="53"/>
          </reference>
          <reference field="4" count="1">
            <x v="5"/>
          </reference>
          <reference field="7" count="1" selected="0">
            <x v="2"/>
          </reference>
        </references>
      </pivotArea>
    </format>
    <format dxfId="1359">
      <pivotArea dataOnly="0" labelOnly="1" outline="0" fieldPosition="0">
        <references count="3">
          <reference field="3" count="1" selected="0">
            <x v="105"/>
          </reference>
          <reference field="4" count="1">
            <x v="92"/>
          </reference>
          <reference field="7" count="1" selected="0">
            <x v="11"/>
          </reference>
        </references>
      </pivotArea>
    </format>
    <format dxfId="1358">
      <pivotArea dataOnly="0" labelOnly="1" outline="0" fieldPosition="0">
        <references count="3">
          <reference field="3" count="1" selected="0">
            <x v="44"/>
          </reference>
          <reference field="4" count="1">
            <x v="6"/>
          </reference>
          <reference field="7" count="1" selected="0">
            <x v="6"/>
          </reference>
        </references>
      </pivotArea>
    </format>
    <format dxfId="1357">
      <pivotArea dataOnly="0" labelOnly="1" outline="0" fieldPosition="0">
        <references count="3">
          <reference field="3" count="1" selected="0">
            <x v="55"/>
          </reference>
          <reference field="4" count="1">
            <x v="41"/>
          </reference>
          <reference field="7" count="1" selected="0">
            <x v="2"/>
          </reference>
        </references>
      </pivotArea>
    </format>
    <format dxfId="1356">
      <pivotArea dataOnly="0" labelOnly="1" outline="0" fieldPosition="0">
        <references count="3">
          <reference field="3" count="1" selected="0">
            <x v="34"/>
          </reference>
          <reference field="4" count="1">
            <x v="55"/>
          </reference>
          <reference field="7" count="1" selected="0">
            <x v="8"/>
          </reference>
        </references>
      </pivotArea>
    </format>
    <format dxfId="1355">
      <pivotArea dataOnly="0" labelOnly="1" outline="0" fieldPosition="0">
        <references count="3">
          <reference field="3" count="1" selected="0">
            <x v="110"/>
          </reference>
          <reference field="4" count="1">
            <x v="94"/>
          </reference>
          <reference field="7" count="1" selected="0">
            <x v="6"/>
          </reference>
        </references>
      </pivotArea>
    </format>
    <format dxfId="1354">
      <pivotArea dataOnly="0" labelOnly="1" outline="0" fieldPosition="0">
        <references count="3">
          <reference field="3" count="1" selected="0">
            <x v="72"/>
          </reference>
          <reference field="4" count="1">
            <x v="41"/>
          </reference>
          <reference field="7" count="1" selected="0">
            <x v="3"/>
          </reference>
        </references>
      </pivotArea>
    </format>
    <format dxfId="1353">
      <pivotArea dataOnly="0" labelOnly="1" outline="0" fieldPosition="0">
        <references count="3">
          <reference field="3" count="1" selected="0">
            <x v="70"/>
          </reference>
          <reference field="4" count="1">
            <x v="74"/>
          </reference>
          <reference field="7" count="1" selected="0">
            <x v="3"/>
          </reference>
        </references>
      </pivotArea>
    </format>
    <format dxfId="1352">
      <pivotArea dataOnly="0" labelOnly="1" outline="0" fieldPosition="0">
        <references count="3">
          <reference field="3" count="1" selected="0">
            <x v="82"/>
          </reference>
          <reference field="4" count="1">
            <x v="4"/>
          </reference>
          <reference field="7" count="1" selected="0">
            <x v="3"/>
          </reference>
        </references>
      </pivotArea>
    </format>
    <format dxfId="1351">
      <pivotArea dataOnly="0" labelOnly="1" outline="0" fieldPosition="0">
        <references count="3">
          <reference field="3" count="1" selected="0">
            <x v="93"/>
          </reference>
          <reference field="4" count="1">
            <x v="41"/>
          </reference>
          <reference field="7" count="1" selected="0">
            <x v="14"/>
          </reference>
        </references>
      </pivotArea>
    </format>
    <format dxfId="1350">
      <pivotArea dataOnly="0" labelOnly="1" outline="0" fieldPosition="0">
        <references count="3">
          <reference field="3" count="1" selected="0">
            <x v="97"/>
          </reference>
          <reference field="4" count="1">
            <x v="87"/>
          </reference>
          <reference field="7" count="1" selected="0">
            <x v="6"/>
          </reference>
        </references>
      </pivotArea>
    </format>
    <format dxfId="1349">
      <pivotArea dataOnly="0" labelOnly="1" outline="0" fieldPosition="0">
        <references count="3">
          <reference field="3" count="1" selected="0">
            <x v="61"/>
          </reference>
          <reference field="4" count="1">
            <x v="15"/>
          </reference>
          <reference field="7" count="1" selected="0">
            <x v="1"/>
          </reference>
        </references>
      </pivotArea>
    </format>
    <format dxfId="1348">
      <pivotArea dataOnly="0" labelOnly="1" outline="0" fieldPosition="0">
        <references count="3">
          <reference field="3" count="1" selected="0">
            <x v="7"/>
          </reference>
          <reference field="4" count="1">
            <x v="38"/>
          </reference>
          <reference field="7" count="1" selected="0">
            <x v="14"/>
          </reference>
        </references>
      </pivotArea>
    </format>
    <format dxfId="1347">
      <pivotArea dataOnly="0" labelOnly="1" outline="0" fieldPosition="0">
        <references count="3">
          <reference field="3" count="1" selected="0">
            <x v="46"/>
          </reference>
          <reference field="4" count="1">
            <x v="24"/>
          </reference>
          <reference field="7" count="1" selected="0">
            <x v="6"/>
          </reference>
        </references>
      </pivotArea>
    </format>
    <format dxfId="1346">
      <pivotArea dataOnly="0" labelOnly="1" outline="0" fieldPosition="0">
        <references count="3">
          <reference field="3" count="1" selected="0">
            <x v="60"/>
          </reference>
          <reference field="4" count="1">
            <x v="47"/>
          </reference>
          <reference field="7" count="1" selected="0">
            <x v="2"/>
          </reference>
        </references>
      </pivotArea>
    </format>
    <format dxfId="1345">
      <pivotArea dataOnly="0" labelOnly="1" outline="0" fieldPosition="0">
        <references count="3">
          <reference field="3" count="1" selected="0">
            <x v="54"/>
          </reference>
          <reference field="4" count="1">
            <x v="58"/>
          </reference>
          <reference field="7" count="1" selected="0">
            <x v="2"/>
          </reference>
        </references>
      </pivotArea>
    </format>
    <format dxfId="1344">
      <pivotArea dataOnly="0" labelOnly="1" outline="0" fieldPosition="0">
        <references count="3">
          <reference field="3" count="1" selected="0">
            <x v="18"/>
          </reference>
          <reference field="4" count="1">
            <x v="75"/>
          </reference>
          <reference field="7" count="1" selected="0">
            <x v="12"/>
          </reference>
        </references>
      </pivotArea>
    </format>
    <format dxfId="1343">
      <pivotArea dataOnly="0" labelOnly="1" outline="0" fieldPosition="0">
        <references count="3">
          <reference field="3" count="1" selected="0">
            <x v="73"/>
          </reference>
          <reference field="4" count="1">
            <x v="67"/>
          </reference>
          <reference field="7" count="1" selected="0">
            <x v="4"/>
          </reference>
        </references>
      </pivotArea>
    </format>
    <format dxfId="1342">
      <pivotArea dataOnly="0" labelOnly="1" outline="0" fieldPosition="0">
        <references count="3">
          <reference field="3" count="1" selected="0">
            <x v="8"/>
          </reference>
          <reference field="4" count="1">
            <x v="7"/>
          </reference>
          <reference field="7" count="1" selected="0">
            <x v="14"/>
          </reference>
        </references>
      </pivotArea>
    </format>
    <format dxfId="1341">
      <pivotArea dataOnly="0" labelOnly="1" outline="0" fieldPosition="0">
        <references count="3">
          <reference field="3" count="1" selected="0">
            <x v="14"/>
          </reference>
          <reference field="4" count="1">
            <x v="30"/>
          </reference>
          <reference field="7" count="1" selected="0">
            <x v="13"/>
          </reference>
        </references>
      </pivotArea>
    </format>
    <format dxfId="1340">
      <pivotArea dataOnly="0" labelOnly="1" outline="0" fieldPosition="0">
        <references count="3">
          <reference field="3" count="1" selected="0">
            <x v="26"/>
          </reference>
          <reference field="4" count="1">
            <x v="60"/>
          </reference>
          <reference field="7" count="1" selected="0">
            <x v="10"/>
          </reference>
        </references>
      </pivotArea>
    </format>
    <format dxfId="1339">
      <pivotArea dataOnly="0" labelOnly="1" outline="0" fieldPosition="0">
        <references count="3">
          <reference field="3" count="1" selected="0">
            <x v="6"/>
          </reference>
          <reference field="4" count="1">
            <x v="49"/>
          </reference>
          <reference field="7" count="1" selected="0">
            <x v="14"/>
          </reference>
        </references>
      </pivotArea>
    </format>
    <format dxfId="1338">
      <pivotArea dataOnly="0" labelOnly="1" outline="0" fieldPosition="0">
        <references count="3">
          <reference field="3" count="1" selected="0">
            <x v="1"/>
          </reference>
          <reference field="4" count="1">
            <x v="43"/>
          </reference>
          <reference field="7" count="1" selected="0">
            <x v="0"/>
          </reference>
        </references>
      </pivotArea>
    </format>
    <format dxfId="1337">
      <pivotArea dataOnly="0" labelOnly="1" outline="0" fieldPosition="0">
        <references count="3">
          <reference field="3" count="1" selected="0">
            <x v="74"/>
          </reference>
          <reference field="4" count="1">
            <x v="3"/>
          </reference>
          <reference field="7" count="1" selected="0">
            <x v="4"/>
          </reference>
        </references>
      </pivotArea>
    </format>
    <format dxfId="1336">
      <pivotArea dataOnly="0" labelOnly="1" outline="0" fieldPosition="0">
        <references count="3">
          <reference field="3" count="1" selected="0">
            <x v="68"/>
          </reference>
          <reference field="4" count="1">
            <x v="51"/>
          </reference>
          <reference field="7" count="1" selected="0">
            <x v="1"/>
          </reference>
        </references>
      </pivotArea>
    </format>
    <format dxfId="1335">
      <pivotArea dataOnly="0" labelOnly="1" outline="0" fieldPosition="0">
        <references count="3">
          <reference field="3" count="1" selected="0">
            <x v="89"/>
          </reference>
          <reference field="4" count="1">
            <x v="82"/>
          </reference>
          <reference field="7" count="1" selected="0">
            <x v="11"/>
          </reference>
        </references>
      </pivotArea>
    </format>
    <format dxfId="1334">
      <pivotArea dataOnly="0" labelOnly="1" outline="0" fieldPosition="0">
        <references count="3">
          <reference field="3" count="1" selected="0">
            <x v="28"/>
          </reference>
          <reference field="4" count="1">
            <x v="37"/>
          </reference>
          <reference field="7" count="1" selected="0">
            <x v="9"/>
          </reference>
        </references>
      </pivotArea>
    </format>
    <format dxfId="1333">
      <pivotArea dataOnly="0" labelOnly="1" outline="0" fieldPosition="0">
        <references count="3">
          <reference field="3" count="1" selected="0">
            <x v="9"/>
          </reference>
          <reference field="4" count="1">
            <x v="55"/>
          </reference>
          <reference field="7" count="1" selected="0">
            <x v="14"/>
          </reference>
        </references>
      </pivotArea>
    </format>
    <format dxfId="1332">
      <pivotArea dataOnly="0" labelOnly="1" outline="0" fieldPosition="0">
        <references count="3">
          <reference field="3" count="1" selected="0">
            <x v="21"/>
          </reference>
          <reference field="4" count="1">
            <x v="0"/>
          </reference>
          <reference field="7" count="1" selected="0">
            <x v="11"/>
          </reference>
        </references>
      </pivotArea>
    </format>
    <format dxfId="1331">
      <pivotArea dataOnly="0" labelOnly="1" outline="0" fieldPosition="0">
        <references count="3">
          <reference field="3" count="1" selected="0">
            <x v="29"/>
          </reference>
          <reference field="4" count="1">
            <x v="10"/>
          </reference>
          <reference field="7" count="1" selected="0">
            <x v="9"/>
          </reference>
        </references>
      </pivotArea>
    </format>
    <format dxfId="1330">
      <pivotArea dataOnly="0" labelOnly="1" outline="0" fieldPosition="0">
        <references count="3">
          <reference field="3" count="1" selected="0">
            <x v="36"/>
          </reference>
          <reference field="4" count="1">
            <x v="48"/>
          </reference>
          <reference field="7" count="1" selected="0">
            <x v="8"/>
          </reference>
        </references>
      </pivotArea>
    </format>
    <format dxfId="1329">
      <pivotArea dataOnly="0" labelOnly="1" outline="0" fieldPosition="0">
        <references count="3">
          <reference field="3" count="1" selected="0">
            <x v="31"/>
          </reference>
          <reference field="4" count="1">
            <x v="68"/>
          </reference>
          <reference field="7" count="1" selected="0">
            <x v="9"/>
          </reference>
        </references>
      </pivotArea>
    </format>
    <format dxfId="1328">
      <pivotArea dataOnly="0" labelOnly="1" outline="0" fieldPosition="0">
        <references count="3">
          <reference field="3" count="1" selected="0">
            <x v="22"/>
          </reference>
          <reference field="4" count="1">
            <x v="33"/>
          </reference>
          <reference field="7" count="1" selected="0">
            <x v="11"/>
          </reference>
        </references>
      </pivotArea>
    </format>
    <format dxfId="1327">
      <pivotArea dataOnly="0" labelOnly="1" outline="0" fieldPosition="0">
        <references count="3">
          <reference field="3" count="1" selected="0">
            <x v="24"/>
          </reference>
          <reference field="4" count="1">
            <x v="65"/>
          </reference>
          <reference field="7" count="1" selected="0">
            <x v="10"/>
          </reference>
        </references>
      </pivotArea>
    </format>
    <format dxfId="1326">
      <pivotArea dataOnly="0" labelOnly="1" outline="0" fieldPosition="0">
        <references count="3">
          <reference field="3" count="1" selected="0">
            <x v="25"/>
          </reference>
          <reference field="4" count="1">
            <x v="35"/>
          </reference>
          <reference field="7" count="1" selected="0">
            <x v="10"/>
          </reference>
        </references>
      </pivotArea>
    </format>
    <format dxfId="1325">
      <pivotArea dataOnly="0" labelOnly="1" outline="0" fieldPosition="0">
        <references count="3">
          <reference field="3" count="1" selected="0">
            <x v="49"/>
          </reference>
          <reference field="4" count="1">
            <x v="28"/>
          </reference>
          <reference field="7" count="1" selected="0">
            <x v="5"/>
          </reference>
        </references>
      </pivotArea>
    </format>
    <format dxfId="1324">
      <pivotArea dataOnly="0" labelOnly="1" outline="0" fieldPosition="0">
        <references count="3">
          <reference field="3" count="1" selected="0">
            <x v="56"/>
          </reference>
          <reference field="4" count="1">
            <x v="8"/>
          </reference>
          <reference field="7" count="1" selected="0">
            <x v="2"/>
          </reference>
        </references>
      </pivotArea>
    </format>
    <format dxfId="1323">
      <pivotArea dataOnly="0" labelOnly="1" outline="0" fieldPosition="0">
        <references count="3">
          <reference field="3" count="1" selected="0">
            <x v="75"/>
          </reference>
          <reference field="4" count="1">
            <x v="57"/>
          </reference>
          <reference field="7" count="1" selected="0">
            <x v="4"/>
          </reference>
        </references>
      </pivotArea>
    </format>
    <format dxfId="1322">
      <pivotArea dataOnly="0" labelOnly="1" outline="0" fieldPosition="0">
        <references count="3">
          <reference field="3" count="1" selected="0">
            <x v="52"/>
          </reference>
          <reference field="4" count="1">
            <x v="95"/>
          </reference>
          <reference field="7" count="1" selected="0">
            <x v="2"/>
          </reference>
        </references>
      </pivotArea>
    </format>
    <format dxfId="1321">
      <pivotArea dataOnly="0" labelOnly="1" outline="0" fieldPosition="0">
        <references count="3">
          <reference field="3" count="1" selected="0">
            <x v="81"/>
          </reference>
          <reference field="4" count="1">
            <x v="78"/>
          </reference>
          <reference field="7" count="1" selected="0">
            <x v="3"/>
          </reference>
        </references>
      </pivotArea>
    </format>
    <format dxfId="1320">
      <pivotArea dataOnly="0" labelOnly="1" outline="0" fieldPosition="0">
        <references count="3">
          <reference field="3" count="1" selected="0">
            <x v="100"/>
          </reference>
          <reference field="4" count="1">
            <x v="88"/>
          </reference>
          <reference field="7" count="1" selected="0">
            <x v="1"/>
          </reference>
        </references>
      </pivotArea>
    </format>
    <format dxfId="1319">
      <pivotArea dataOnly="0" labelOnly="1" outline="0" fieldPosition="0">
        <references count="3">
          <reference field="3" count="1" selected="0">
            <x v="101"/>
          </reference>
          <reference field="4" count="1">
            <x v="89"/>
          </reference>
          <reference field="7" count="1" selected="0">
            <x v="2"/>
          </reference>
        </references>
      </pivotArea>
    </format>
    <format dxfId="1318">
      <pivotArea dataOnly="0" labelOnly="1" outline="0" fieldPosition="0">
        <references count="3">
          <reference field="3" count="1" selected="0">
            <x v="48"/>
          </reference>
          <reference field="4" count="1">
            <x v="13"/>
          </reference>
          <reference field="7" count="1" selected="0">
            <x v="5"/>
          </reference>
        </references>
      </pivotArea>
    </format>
    <format dxfId="1317">
      <pivotArea dataOnly="0" labelOnly="1" outline="0" fieldPosition="0">
        <references count="3">
          <reference field="3" count="1" selected="0">
            <x v="42"/>
          </reference>
          <reference field="4" count="1">
            <x v="32"/>
          </reference>
          <reference field="7" count="1" selected="0">
            <x v="7"/>
          </reference>
        </references>
      </pivotArea>
    </format>
    <format dxfId="1316">
      <pivotArea dataOnly="0" labelOnly="1" outline="0" fieldPosition="0">
        <references count="3">
          <reference field="3" count="1" selected="0">
            <x v="84"/>
          </reference>
          <reference field="4" count="1">
            <x v="9"/>
          </reference>
          <reference field="7" count="1" selected="0">
            <x v="7"/>
          </reference>
        </references>
      </pivotArea>
    </format>
    <format dxfId="1315">
      <pivotArea dataOnly="0" labelOnly="1" outline="0" fieldPosition="0">
        <references count="3">
          <reference field="3" count="1" selected="0">
            <x v="58"/>
          </reference>
          <reference field="4" count="1">
            <x v="72"/>
          </reference>
          <reference field="7" count="1" selected="0">
            <x v="2"/>
          </reference>
        </references>
      </pivotArea>
    </format>
    <format dxfId="1314">
      <pivotArea dataOnly="0" labelOnly="1" outline="0" fieldPosition="0">
        <references count="3">
          <reference field="3" count="1" selected="0">
            <x v="15"/>
          </reference>
          <reference field="4" count="1">
            <x v="41"/>
          </reference>
          <reference field="7" count="1" selected="0">
            <x v="13"/>
          </reference>
        </references>
      </pivotArea>
    </format>
    <format dxfId="1313">
      <pivotArea dataOnly="0" labelOnly="1" outline="0" fieldPosition="0">
        <references count="3">
          <reference field="3" count="1" selected="0">
            <x v="17"/>
          </reference>
          <reference field="4" count="1">
            <x v="49"/>
          </reference>
          <reference field="7" count="1" selected="0">
            <x v="12"/>
          </reference>
        </references>
      </pivotArea>
    </format>
    <format dxfId="1312">
      <pivotArea dataOnly="0" labelOnly="1" outline="0" fieldPosition="0">
        <references count="3">
          <reference field="3" count="1" selected="0">
            <x v="63"/>
          </reference>
          <reference field="4" count="1">
            <x v="61"/>
          </reference>
          <reference field="7" count="1" selected="0">
            <x v="1"/>
          </reference>
        </references>
      </pivotArea>
    </format>
    <format dxfId="1311">
      <pivotArea dataOnly="0" labelOnly="1" outline="0" fieldPosition="0">
        <references count="3">
          <reference field="3" count="1" selected="0">
            <x v="5"/>
          </reference>
          <reference field="4" count="1">
            <x v="55"/>
          </reference>
          <reference field="7" count="1" selected="0">
            <x v="0"/>
          </reference>
        </references>
      </pivotArea>
    </format>
    <format dxfId="1310">
      <pivotArea dataOnly="0" labelOnly="1" outline="0" fieldPosition="0">
        <references count="3">
          <reference field="3" count="1" selected="0">
            <x v="39"/>
          </reference>
          <reference field="4" count="1">
            <x v="17"/>
          </reference>
          <reference field="7" count="1" selected="0">
            <x v="7"/>
          </reference>
        </references>
      </pivotArea>
    </format>
    <format dxfId="1309">
      <pivotArea dataOnly="0" labelOnly="1" outline="0" fieldPosition="0">
        <references count="3">
          <reference field="3" count="1" selected="0">
            <x v="13"/>
          </reference>
          <reference field="4" count="1">
            <x v="3"/>
          </reference>
          <reference field="7" count="1" selected="0">
            <x v="13"/>
          </reference>
        </references>
      </pivotArea>
    </format>
    <format dxfId="1308">
      <pivotArea dataOnly="0" labelOnly="1" outline="0" fieldPosition="0">
        <references count="3">
          <reference field="3" count="1" selected="0">
            <x v="3"/>
          </reference>
          <reference field="4" count="1">
            <x v="34"/>
          </reference>
          <reference field="7" count="1" selected="0">
            <x v="0"/>
          </reference>
        </references>
      </pivotArea>
    </format>
    <format dxfId="1307">
      <pivotArea dataOnly="0" labelOnly="1" outline="0" fieldPosition="0">
        <references count="3">
          <reference field="3" count="1" selected="0">
            <x v="40"/>
          </reference>
          <reference field="4" count="1">
            <x v="52"/>
          </reference>
          <reference field="7" count="1" selected="0">
            <x v="7"/>
          </reference>
        </references>
      </pivotArea>
    </format>
    <format dxfId="1306">
      <pivotArea dataOnly="0" labelOnly="1" outline="0" fieldPosition="0">
        <references count="3">
          <reference field="3" count="1" selected="0">
            <x v="51"/>
          </reference>
          <reference field="4" count="1">
            <x v="69"/>
          </reference>
          <reference field="7" count="1" selected="0">
            <x v="2"/>
          </reference>
        </references>
      </pivotArea>
    </format>
    <format dxfId="1305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5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1304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92"/>
          </reference>
          <reference field="5" count="1">
            <x v="103"/>
          </reference>
          <reference field="7" count="1" selected="0">
            <x v="11"/>
          </reference>
        </references>
      </pivotArea>
    </format>
    <format dxfId="1303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6"/>
          </reference>
          <reference field="5" count="1">
            <x v="38"/>
          </reference>
          <reference field="7" count="1" selected="0">
            <x v="6"/>
          </reference>
        </references>
      </pivotArea>
    </format>
    <format dxfId="1302">
      <pivotArea dataOnly="0" labelOnly="1" outline="0" fieldPosition="0">
        <references count="4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1301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55"/>
          </reference>
          <reference field="5" count="1">
            <x v="87"/>
          </reference>
          <reference field="7" count="1" selected="0">
            <x v="8"/>
          </reference>
        </references>
      </pivotArea>
    </format>
    <format dxfId="1300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1"/>
          </reference>
          <reference field="5" count="1">
            <x v="208"/>
          </reference>
          <reference field="7" count="1" selected="0">
            <x v="3"/>
          </reference>
        </references>
      </pivotArea>
    </format>
    <format dxfId="1299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74"/>
          </reference>
          <reference field="5" count="1">
            <x v="50"/>
          </reference>
          <reference field="7" count="1" selected="0">
            <x v="3"/>
          </reference>
        </references>
      </pivotArea>
    </format>
    <format dxfId="1298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"/>
          </reference>
          <reference field="5" count="1">
            <x v="194"/>
          </reference>
          <reference field="7" count="1" selected="0">
            <x v="3"/>
          </reference>
        </references>
      </pivotArea>
    </format>
    <format dxfId="1297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41"/>
          </reference>
          <reference field="5" count="1">
            <x v="213"/>
          </reference>
          <reference field="7" count="1" selected="0">
            <x v="14"/>
          </reference>
        </references>
      </pivotArea>
    </format>
    <format dxfId="1296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87"/>
          </reference>
          <reference field="5" count="1">
            <x v="55"/>
          </reference>
          <reference field="7" count="1" selected="0">
            <x v="6"/>
          </reference>
        </references>
      </pivotArea>
    </format>
    <format dxfId="1295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5"/>
          </reference>
          <reference field="5" count="1">
            <x v="92"/>
          </reference>
          <reference field="7" count="1" selected="0">
            <x v="1"/>
          </reference>
        </references>
      </pivotArea>
    </format>
    <format dxfId="1294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38"/>
          </reference>
          <reference field="5" count="1">
            <x v="166"/>
          </reference>
          <reference field="7" count="1" selected="0">
            <x v="14"/>
          </reference>
        </references>
      </pivotArea>
    </format>
    <format dxfId="1293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24"/>
          </reference>
          <reference field="5" count="1">
            <x v="224"/>
          </reference>
          <reference field="7" count="1" selected="0">
            <x v="6"/>
          </reference>
        </references>
      </pivotArea>
    </format>
    <format dxfId="1292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47"/>
          </reference>
          <reference field="5" count="1">
            <x v="110"/>
          </reference>
          <reference field="7" count="1" selected="0">
            <x v="2"/>
          </reference>
        </references>
      </pivotArea>
    </format>
    <format dxfId="1291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58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1290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75"/>
          </reference>
          <reference field="5" count="1">
            <x v="206"/>
          </reference>
          <reference field="7" count="1" selected="0">
            <x v="12"/>
          </reference>
        </references>
      </pivotArea>
    </format>
    <format dxfId="1289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67"/>
          </reference>
          <reference field="5" count="1">
            <x v="18"/>
          </reference>
          <reference field="7" count="1" selected="0">
            <x v="4"/>
          </reference>
        </references>
      </pivotArea>
    </format>
    <format dxfId="1288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7"/>
          </reference>
          <reference field="5" count="1">
            <x v="180"/>
          </reference>
          <reference field="7" count="1" selected="0">
            <x v="14"/>
          </reference>
        </references>
      </pivotArea>
    </format>
    <format dxfId="1287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30"/>
          </reference>
          <reference field="5" count="1">
            <x v="52"/>
          </reference>
          <reference field="7" count="1" selected="0">
            <x v="13"/>
          </reference>
        </references>
      </pivotArea>
    </format>
    <format dxfId="1286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60"/>
          </reference>
          <reference field="5" count="1">
            <x v="195"/>
          </reference>
          <reference field="7" count="1" selected="0">
            <x v="10"/>
          </reference>
        </references>
      </pivotArea>
    </format>
    <format dxfId="1285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49"/>
          </reference>
          <reference field="5" count="1">
            <x v="151"/>
          </reference>
          <reference field="7" count="1" selected="0">
            <x v="14"/>
          </reference>
        </references>
      </pivotArea>
    </format>
    <format dxfId="1284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43"/>
          </reference>
          <reference field="5" count="1">
            <x v="133"/>
          </reference>
          <reference field="7" count="1" selected="0">
            <x v="0"/>
          </reference>
        </references>
      </pivotArea>
    </format>
    <format dxfId="1283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3"/>
          </reference>
          <reference field="5" count="1">
            <x v="32"/>
          </reference>
          <reference field="7" count="1" selected="0">
            <x v="4"/>
          </reference>
        </references>
      </pivotArea>
    </format>
    <format dxfId="1282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51"/>
          </reference>
          <reference field="5" count="1">
            <x v="99"/>
          </reference>
          <reference field="7" count="1" selected="0">
            <x v="1"/>
          </reference>
        </references>
      </pivotArea>
    </format>
    <format dxfId="1281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82"/>
          </reference>
          <reference field="5" count="1">
            <x v="111"/>
          </reference>
          <reference field="7" count="1" selected="0">
            <x v="11"/>
          </reference>
        </references>
      </pivotArea>
    </format>
    <format dxfId="1280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37"/>
          </reference>
          <reference field="5" count="1">
            <x v="132"/>
          </reference>
          <reference field="7" count="1" selected="0">
            <x v="9"/>
          </reference>
        </references>
      </pivotArea>
    </format>
    <format dxfId="1279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5"/>
          </reference>
          <reference field="5" count="1">
            <x v="85"/>
          </reference>
          <reference field="7" count="1" selected="0">
            <x v="14"/>
          </reference>
        </references>
      </pivotArea>
    </format>
    <format dxfId="1278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0"/>
          </reference>
          <reference field="5" count="1">
            <x v="145"/>
          </reference>
          <reference field="7" count="1" selected="0">
            <x v="11"/>
          </reference>
        </references>
      </pivotArea>
    </format>
    <format dxfId="1277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0"/>
          </reference>
          <reference field="5" count="1">
            <x v="151"/>
          </reference>
          <reference field="7" count="1" selected="0">
            <x v="9"/>
          </reference>
        </references>
      </pivotArea>
    </format>
    <format dxfId="1276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48"/>
          </reference>
          <reference field="5" count="1">
            <x v="149"/>
          </reference>
          <reference field="7" count="1" selected="0">
            <x v="8"/>
          </reference>
        </references>
      </pivotArea>
    </format>
    <format dxfId="1275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33"/>
          </reference>
          <reference field="5" count="1">
            <x v="56"/>
          </reference>
          <reference field="7" count="1" selected="0">
            <x v="11"/>
          </reference>
        </references>
      </pivotArea>
    </format>
    <format dxfId="1274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65"/>
          </reference>
          <reference field="5" count="1">
            <x v="107"/>
          </reference>
          <reference field="7" count="1" selected="0">
            <x v="10"/>
          </reference>
        </references>
      </pivotArea>
    </format>
    <format dxfId="1273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35"/>
          </reference>
          <reference field="5" count="1">
            <x v="203"/>
          </reference>
          <reference field="7" count="1" selected="0">
            <x v="10"/>
          </reference>
        </references>
      </pivotArea>
    </format>
    <format dxfId="1272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28"/>
          </reference>
          <reference field="5" count="1">
            <x v="211"/>
          </reference>
          <reference field="7" count="1" selected="0">
            <x v="5"/>
          </reference>
        </references>
      </pivotArea>
    </format>
    <format dxfId="1271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8"/>
          </reference>
          <reference field="5" count="1">
            <x v="118"/>
          </reference>
          <reference field="7" count="1" selected="0">
            <x v="2"/>
          </reference>
        </references>
      </pivotArea>
    </format>
    <format dxfId="1270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57"/>
          </reference>
          <reference field="5" count="1">
            <x v="107"/>
          </reference>
          <reference field="7" count="1" selected="0">
            <x v="4"/>
          </reference>
        </references>
      </pivotArea>
    </format>
    <format dxfId="1269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95"/>
          </reference>
          <reference field="5" count="1">
            <x v="5"/>
          </reference>
          <reference field="7" count="1" selected="0">
            <x v="2"/>
          </reference>
        </references>
      </pivotArea>
    </format>
    <format dxfId="1268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78"/>
          </reference>
          <reference field="5" count="1">
            <x v="54"/>
          </reference>
          <reference field="7" count="1" selected="0">
            <x v="3"/>
          </reference>
        </references>
      </pivotArea>
    </format>
    <format dxfId="1267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88"/>
          </reference>
          <reference field="5" count="1">
            <x v="77"/>
          </reference>
          <reference field="7" count="1" selected="0">
            <x v="1"/>
          </reference>
        </references>
      </pivotArea>
    </format>
    <format dxfId="1266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9"/>
          </reference>
          <reference field="5" count="1">
            <x v="110"/>
          </reference>
          <reference field="7" count="1" selected="0">
            <x v="2"/>
          </reference>
        </references>
      </pivotArea>
    </format>
    <format dxfId="1265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13"/>
          </reference>
          <reference field="5" count="1">
            <x v="209"/>
          </reference>
          <reference field="7" count="1" selected="0">
            <x v="5"/>
          </reference>
        </references>
      </pivotArea>
    </format>
    <format dxfId="1264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32"/>
          </reference>
          <reference field="5" count="1">
            <x v="22"/>
          </reference>
          <reference field="7" count="1" selected="0">
            <x v="7"/>
          </reference>
        </references>
      </pivotArea>
    </format>
    <format dxfId="1263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9"/>
          </reference>
          <reference field="5" count="1">
            <x v="69"/>
          </reference>
          <reference field="7" count="1" selected="0">
            <x v="7"/>
          </reference>
        </references>
      </pivotArea>
    </format>
    <format dxfId="1262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72"/>
          </reference>
          <reference field="5" count="1">
            <x v="141"/>
          </reference>
          <reference field="7" count="1" selected="0">
            <x v="2"/>
          </reference>
        </references>
      </pivotArea>
    </format>
    <format dxfId="1261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41"/>
          </reference>
          <reference field="5" count="1">
            <x v="137"/>
          </reference>
          <reference field="7" count="1" selected="0">
            <x v="13"/>
          </reference>
        </references>
      </pivotArea>
    </format>
    <format dxfId="1260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49"/>
          </reference>
          <reference field="5" count="1">
            <x v="81"/>
          </reference>
          <reference field="7" count="1" selected="0">
            <x v="12"/>
          </reference>
        </references>
      </pivotArea>
    </format>
    <format dxfId="1259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61"/>
          </reference>
          <reference field="5" count="1">
            <x v="208"/>
          </reference>
          <reference field="7" count="1" selected="0">
            <x v="1"/>
          </reference>
        </references>
      </pivotArea>
    </format>
    <format dxfId="1258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55"/>
          </reference>
          <reference field="5" count="1">
            <x v="215"/>
          </reference>
          <reference field="7" count="1" selected="0">
            <x v="0"/>
          </reference>
        </references>
      </pivotArea>
    </format>
    <format dxfId="1257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17"/>
          </reference>
          <reference field="5" count="1">
            <x v="32"/>
          </reference>
          <reference field="7" count="1" selected="0">
            <x v="7"/>
          </reference>
        </references>
      </pivotArea>
    </format>
    <format dxfId="1256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3"/>
          </reference>
          <reference field="5" count="1">
            <x v="2"/>
          </reference>
          <reference field="7" count="1" selected="0">
            <x v="13"/>
          </reference>
        </references>
      </pivotArea>
    </format>
    <format dxfId="1255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34"/>
          </reference>
          <reference field="5" count="1">
            <x v="156"/>
          </reference>
          <reference field="7" count="1" selected="0">
            <x v="0"/>
          </reference>
        </references>
      </pivotArea>
    </format>
    <format dxfId="1254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>
            <x v="94"/>
          </reference>
          <reference field="7" count="1" selected="0">
            <x v="7"/>
          </reference>
        </references>
      </pivotArea>
    </format>
    <format dxfId="1253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9"/>
          </reference>
          <reference field="5" count="1">
            <x v="5"/>
          </reference>
          <reference field="7" count="1" selected="0">
            <x v="2"/>
          </reference>
        </references>
      </pivotArea>
    </format>
    <format dxfId="125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251">
      <pivotArea field="3" type="button" dataOnly="0" labelOnly="1" outline="0" axis="axisRow" fieldPosition="0"/>
    </format>
    <format dxfId="1250">
      <pivotArea field="7" type="button" dataOnly="0" labelOnly="1" outline="0" axis="axisRow" fieldPosition="4"/>
    </format>
    <format dxfId="1249">
      <pivotArea field="4" type="button" dataOnly="0" labelOnly="1" outline="0" axis="axisRow" fieldPosition="1"/>
    </format>
    <format dxfId="1248">
      <pivotArea field="5" type="button" dataOnly="0" labelOnly="1" outline="0" axis="axisRow" fieldPosition="2"/>
    </format>
    <format dxfId="1247">
      <pivotArea field="6" type="button" dataOnly="0" labelOnly="1" outline="0" axis="axisRow" fieldPosition="3"/>
    </format>
    <format dxfId="124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24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244">
      <pivotArea field="-2" type="button" dataOnly="0" labelOnly="1" outline="0" axis="axisCol" fieldPosition="0"/>
    </format>
    <format dxfId="124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242">
      <pivotArea field="-2" type="button" dataOnly="0" labelOnly="1" outline="0" axis="axisCol" fieldPosition="0"/>
    </format>
    <format dxfId="1241">
      <pivotArea type="topRight" dataOnly="0" labelOnly="1" outline="0" fieldPosition="0"/>
    </format>
    <format dxfId="124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39">
      <pivotArea field="4" type="button" dataOnly="0" labelOnly="1" outline="0" axis="axisRow" fieldPosition="1"/>
    </format>
    <format dxfId="1238">
      <pivotArea field="5" type="button" dataOnly="0" labelOnly="1" outline="0" axis="axisRow" fieldPosition="2"/>
    </format>
    <format dxfId="1237">
      <pivotArea type="all" dataOnly="0" outline="0" fieldPosition="0"/>
    </format>
    <format dxfId="1236">
      <pivotArea type="all" dataOnly="0" outline="0" fieldPosition="0"/>
    </format>
    <format dxfId="1235">
      <pivotArea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 selected="0">
            <x v="2"/>
          </reference>
        </references>
      </pivotArea>
    </format>
    <format dxfId="1234">
      <pivotArea dataOnly="0" labelOnly="1" outline="0" fieldPosition="0">
        <references count="1">
          <reference field="3" count="1">
            <x v="55"/>
          </reference>
        </references>
      </pivotArea>
    </format>
    <format dxfId="1233">
      <pivotArea dataOnly="0" labelOnly="1" outline="0" fieldPosition="0">
        <references count="2">
          <reference field="3" count="1" selected="0">
            <x v="55"/>
          </reference>
          <reference field="4" count="1">
            <x v="41"/>
          </reference>
        </references>
      </pivotArea>
    </format>
    <format dxfId="1232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</references>
      </pivotArea>
    </format>
    <format dxfId="1231">
      <pivotArea dataOnly="0" labelOnly="1" outline="0" offset="IV6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>
            <x v="3"/>
          </reference>
        </references>
      </pivotArea>
    </format>
    <format dxfId="1230">
      <pivotArea dataOnly="0" labelOnly="1"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229">
      <pivotArea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 selected="0">
            <x v="2"/>
          </reference>
        </references>
      </pivotArea>
    </format>
    <format dxfId="1228">
      <pivotArea dataOnly="0" labelOnly="1" outline="0" fieldPosition="0">
        <references count="1">
          <reference field="3" count="1">
            <x v="55"/>
          </reference>
        </references>
      </pivotArea>
    </format>
    <format dxfId="1227">
      <pivotArea dataOnly="0" labelOnly="1" outline="0" fieldPosition="0">
        <references count="2">
          <reference field="3" count="1" selected="0">
            <x v="55"/>
          </reference>
          <reference field="4" count="1">
            <x v="41"/>
          </reference>
        </references>
      </pivotArea>
    </format>
    <format dxfId="1226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</references>
      </pivotArea>
    </format>
    <format dxfId="1225">
      <pivotArea dataOnly="0" labelOnly="1" outline="0" offset="IV6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>
            <x v="3"/>
          </reference>
        </references>
      </pivotArea>
    </format>
    <format dxfId="1224">
      <pivotArea dataOnly="0" labelOnly="1"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223">
      <pivotArea type="all" dataOnly="0" outline="0" fieldPosition="0"/>
    </format>
    <format dxfId="1222">
      <pivotArea outline="0" collapsedLevelsAreSubtotals="1" fieldPosition="0"/>
    </format>
    <format dxfId="1221">
      <pivotArea type="origin" dataOnly="0" labelOnly="1" outline="0" fieldPosition="0"/>
    </format>
    <format dxfId="1220">
      <pivotArea field="-2" type="button" dataOnly="0" labelOnly="1" outline="0" axis="axisCol" fieldPosition="0"/>
    </format>
    <format dxfId="1219">
      <pivotArea type="topRight" dataOnly="0" labelOnly="1" outline="0" fieldPosition="0"/>
    </format>
    <format dxfId="1218">
      <pivotArea field="3" type="button" dataOnly="0" labelOnly="1" outline="0" axis="axisRow" fieldPosition="0"/>
    </format>
    <format dxfId="1217">
      <pivotArea field="4" type="button" dataOnly="0" labelOnly="1" outline="0" axis="axisRow" fieldPosition="1"/>
    </format>
    <format dxfId="1216">
      <pivotArea field="5" type="button" dataOnly="0" labelOnly="1" outline="0" axis="axisRow" fieldPosition="2"/>
    </format>
    <format dxfId="1215">
      <pivotArea field="6" type="button" dataOnly="0" labelOnly="1" outline="0" axis="axisRow" fieldPosition="3"/>
    </format>
    <format dxfId="1214">
      <pivotArea field="7" type="button" dataOnly="0" labelOnly="1" outline="0" axis="axisRow" fieldPosition="4"/>
    </format>
    <format dxfId="1213">
      <pivotArea dataOnly="0" labelOnly="1" outline="0" fieldPosition="0">
        <references count="1">
          <reference field="3" count="38">
            <x v="2"/>
            <x v="3"/>
            <x v="8"/>
            <x v="14"/>
            <x v="18"/>
            <x v="20"/>
            <x v="24"/>
            <x v="33"/>
            <x v="38"/>
            <x v="44"/>
            <x v="45"/>
            <x v="46"/>
            <x v="51"/>
            <x v="61"/>
            <x v="70"/>
            <x v="71"/>
            <x v="75"/>
            <x v="78"/>
            <x v="82"/>
            <x v="92"/>
            <x v="94"/>
            <x v="102"/>
            <x v="105"/>
            <x v="107"/>
            <x v="109"/>
            <x v="126"/>
            <x v="134"/>
            <x v="137"/>
            <x v="141"/>
            <x v="147"/>
            <x v="151"/>
            <x v="154"/>
            <x v="166"/>
            <x v="176"/>
            <x v="183"/>
            <x v="194"/>
            <x v="202"/>
            <x v="215"/>
          </reference>
        </references>
      </pivotArea>
    </format>
    <format dxfId="1212">
      <pivotArea dataOnly="0" labelOnly="1" outline="0" fieldPosition="0">
        <references count="1">
          <reference field="3" count="4">
            <x v="66"/>
            <x v="163"/>
            <x v="193"/>
            <x v="212"/>
          </reference>
        </references>
      </pivotArea>
    </format>
    <format dxfId="1211">
      <pivotArea dataOnly="0" labelOnly="1" grandRow="1" outline="0" fieldPosition="0"/>
    </format>
    <format dxfId="1210">
      <pivotArea dataOnly="0" labelOnly="1" outline="0" fieldPosition="0">
        <references count="2">
          <reference field="3" count="1" selected="0">
            <x v="70"/>
          </reference>
          <reference field="4" count="1">
            <x v="74"/>
          </reference>
        </references>
      </pivotArea>
    </format>
    <format dxfId="1209">
      <pivotArea dataOnly="0" labelOnly="1" outline="0" fieldPosition="0">
        <references count="2">
          <reference field="3" count="1" selected="0">
            <x v="44"/>
          </reference>
          <reference field="4" count="1">
            <x v="6"/>
          </reference>
        </references>
      </pivotArea>
    </format>
    <format dxfId="1208">
      <pivotArea dataOnly="0" labelOnly="1" outline="0" fieldPosition="0">
        <references count="2">
          <reference field="3" count="1" selected="0">
            <x v="51"/>
          </reference>
          <reference field="4" count="1">
            <x v="69"/>
          </reference>
        </references>
      </pivotArea>
    </format>
    <format dxfId="1207">
      <pivotArea dataOnly="0" labelOnly="1" outline="0" fieldPosition="0">
        <references count="2">
          <reference field="3" count="1" selected="0">
            <x v="109"/>
          </reference>
          <reference field="4" count="1">
            <x v="36"/>
          </reference>
        </references>
      </pivotArea>
    </format>
    <format dxfId="1206">
      <pivotArea dataOnly="0" labelOnly="1" outline="0" fieldPosition="0">
        <references count="2">
          <reference field="3" count="1" selected="0">
            <x v="82"/>
          </reference>
          <reference field="4" count="1">
            <x v="4"/>
          </reference>
        </references>
      </pivotArea>
    </format>
    <format dxfId="1205">
      <pivotArea dataOnly="0" labelOnly="1" outline="0" fieldPosition="0">
        <references count="2">
          <reference field="3" count="1" selected="0">
            <x v="105"/>
          </reference>
          <reference field="4" count="1">
            <x v="92"/>
          </reference>
        </references>
      </pivotArea>
    </format>
    <format dxfId="1204">
      <pivotArea dataOnly="0" labelOnly="1" outline="0" fieldPosition="0">
        <references count="2">
          <reference field="3" count="1" selected="0">
            <x v="46"/>
          </reference>
          <reference field="4" count="1">
            <x v="24"/>
          </reference>
        </references>
      </pivotArea>
    </format>
    <format dxfId="1203">
      <pivotArea dataOnly="0" labelOnly="1" outline="0" fieldPosition="0">
        <references count="2">
          <reference field="3" count="1" selected="0">
            <x v="38"/>
          </reference>
          <reference field="4" count="1">
            <x v="18"/>
          </reference>
        </references>
      </pivotArea>
    </format>
    <format dxfId="1202">
      <pivotArea dataOnly="0" labelOnly="1" outline="0" fieldPosition="0">
        <references count="2">
          <reference field="3" count="1" selected="0">
            <x v="78"/>
          </reference>
          <reference field="4" count="1">
            <x v="12"/>
          </reference>
        </references>
      </pivotArea>
    </format>
    <format dxfId="1201">
      <pivotArea dataOnly="0" labelOnly="1" outline="0" fieldPosition="0">
        <references count="2">
          <reference field="3" count="1" selected="0">
            <x v="137"/>
          </reference>
          <reference field="4" count="1">
            <x v="53"/>
          </reference>
        </references>
      </pivotArea>
    </format>
    <format dxfId="1200">
      <pivotArea dataOnly="0" labelOnly="1" outline="0" fieldPosition="0">
        <references count="2">
          <reference field="3" count="1" selected="0">
            <x v="166"/>
          </reference>
          <reference field="4" count="1">
            <x v="96"/>
          </reference>
        </references>
      </pivotArea>
    </format>
    <format dxfId="1199">
      <pivotArea dataOnly="0" labelOnly="1" outline="0" fieldPosition="0">
        <references count="2">
          <reference field="3" count="1" selected="0">
            <x v="2"/>
          </reference>
          <reference field="4" count="1">
            <x v="42"/>
          </reference>
        </references>
      </pivotArea>
    </format>
    <format dxfId="1198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1197">
      <pivotArea dataOnly="0" labelOnly="1" outline="0" fieldPosition="0">
        <references count="2">
          <reference field="3" count="1" selected="0">
            <x v="3"/>
          </reference>
          <reference field="4" count="1">
            <x v="34"/>
          </reference>
        </references>
      </pivotArea>
    </format>
    <format dxfId="1196">
      <pivotArea dataOnly="0" labelOnly="1" outline="0" fieldPosition="0">
        <references count="2">
          <reference field="3" count="1" selected="0">
            <x v="176"/>
          </reference>
          <reference field="4" count="1">
            <x v="107"/>
          </reference>
        </references>
      </pivotArea>
    </format>
    <format dxfId="1195">
      <pivotArea dataOnly="0" labelOnly="1" outline="0" fieldPosition="0">
        <references count="2">
          <reference field="3" count="1" selected="0">
            <x v="45"/>
          </reference>
          <reference field="4" count="1">
            <x v="2"/>
          </reference>
        </references>
      </pivotArea>
    </format>
    <format dxfId="1194">
      <pivotArea dataOnly="0" labelOnly="1" outline="0" fieldPosition="0">
        <references count="2">
          <reference field="3" count="1" selected="0">
            <x v="92"/>
          </reference>
          <reference field="4" count="1">
            <x v="30"/>
          </reference>
        </references>
      </pivotArea>
    </format>
    <format dxfId="1193">
      <pivotArea dataOnly="0" labelOnly="1" outline="0" fieldPosition="0">
        <references count="2">
          <reference field="3" count="1" selected="0">
            <x v="75"/>
          </reference>
          <reference field="4" count="1">
            <x v="57"/>
          </reference>
        </references>
      </pivotArea>
    </format>
    <format dxfId="1192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191">
      <pivotArea dataOnly="0" labelOnly="1" outline="0" fieldPosition="0">
        <references count="2">
          <reference field="3" count="1" selected="0">
            <x v="94"/>
          </reference>
          <reference field="4" count="1">
            <x v="3"/>
          </reference>
        </references>
      </pivotArea>
    </format>
    <format dxfId="1190">
      <pivotArea dataOnly="0" labelOnly="1" outline="0" fieldPosition="0">
        <references count="2">
          <reference field="3" count="1" selected="0">
            <x v="107"/>
          </reference>
          <reference field="4" count="1">
            <x v="14"/>
          </reference>
        </references>
      </pivotArea>
    </format>
    <format dxfId="1189">
      <pivotArea dataOnly="0" labelOnly="1" outline="0" fieldPosition="0">
        <references count="2">
          <reference field="3" count="1" selected="0">
            <x v="14"/>
          </reference>
          <reference field="4" count="1">
            <x v="30"/>
          </reference>
        </references>
      </pivotArea>
    </format>
    <format dxfId="1188">
      <pivotArea dataOnly="0" labelOnly="1" outline="0" fieldPosition="0">
        <references count="2">
          <reference field="3" count="1" selected="0">
            <x v="102"/>
          </reference>
          <reference field="4" count="1">
            <x v="90"/>
          </reference>
        </references>
      </pivotArea>
    </format>
    <format dxfId="1187">
      <pivotArea dataOnly="0" labelOnly="1" outline="0" fieldPosition="0">
        <references count="2">
          <reference field="3" count="1" selected="0">
            <x v="141"/>
          </reference>
          <reference field="4" count="1">
            <x v="111"/>
          </reference>
        </references>
      </pivotArea>
    </format>
    <format dxfId="1186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185">
      <pivotArea dataOnly="0" labelOnly="1" outline="0" fieldPosition="0">
        <references count="2">
          <reference field="3" count="1" selected="0">
            <x v="61"/>
          </reference>
          <reference field="4" count="1">
            <x v="15"/>
          </reference>
        </references>
      </pivotArea>
    </format>
    <format dxfId="1184">
      <pivotArea dataOnly="0" labelOnly="1" outline="0" fieldPosition="0">
        <references count="2">
          <reference field="3" count="1" selected="0">
            <x v="71"/>
          </reference>
          <reference field="4" count="1">
            <x v="40"/>
          </reference>
        </references>
      </pivotArea>
    </format>
    <format dxfId="1183">
      <pivotArea dataOnly="0" labelOnly="1" outline="0" fieldPosition="0">
        <references count="2">
          <reference field="3" count="1" selected="0">
            <x v="20"/>
          </reference>
          <reference field="4" count="1">
            <x v="17"/>
          </reference>
        </references>
      </pivotArea>
    </format>
    <format dxfId="1182">
      <pivotArea dataOnly="0" labelOnly="1" outline="0" fieldPosition="0">
        <references count="2">
          <reference field="3" count="1" selected="0">
            <x v="134"/>
          </reference>
          <reference field="4" count="1">
            <x v="119"/>
          </reference>
        </references>
      </pivotArea>
    </format>
    <format dxfId="1181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1180">
      <pivotArea dataOnly="0" labelOnly="1" outline="0" fieldPosition="0">
        <references count="2">
          <reference field="3" count="1" selected="0">
            <x v="8"/>
          </reference>
          <reference field="4" count="1">
            <x v="7"/>
          </reference>
        </references>
      </pivotArea>
    </format>
    <format dxfId="1179">
      <pivotArea dataOnly="0" labelOnly="1" outline="0" fieldPosition="0">
        <references count="2">
          <reference field="3" count="1" selected="0">
            <x v="126"/>
          </reference>
          <reference field="4" count="1">
            <x v="106"/>
          </reference>
        </references>
      </pivotArea>
    </format>
    <format dxfId="1178">
      <pivotArea dataOnly="0" labelOnly="1" outline="0" fieldPosition="0">
        <references count="2">
          <reference field="3" count="1" selected="0">
            <x v="183"/>
          </reference>
          <reference field="4" count="1">
            <x v="12"/>
          </reference>
        </references>
      </pivotArea>
    </format>
    <format dxfId="1177">
      <pivotArea dataOnly="0" labelOnly="1" outline="0" fieldPosition="0">
        <references count="2">
          <reference field="3" count="1" selected="0">
            <x v="18"/>
          </reference>
          <reference field="4" count="1">
            <x v="75"/>
          </reference>
        </references>
      </pivotArea>
    </format>
    <format dxfId="1176">
      <pivotArea dataOnly="0" labelOnly="1" outline="0" fieldPosition="0">
        <references count="2">
          <reference field="3" count="1" selected="0">
            <x v="202"/>
          </reference>
          <reference field="4" count="1">
            <x v="41"/>
          </reference>
        </references>
      </pivotArea>
    </format>
    <format dxfId="1175">
      <pivotArea dataOnly="0" labelOnly="1" outline="0" fieldPosition="0">
        <references count="2">
          <reference field="3" count="1" selected="0">
            <x v="194"/>
          </reference>
          <reference field="4" count="1">
            <x v="159"/>
          </reference>
        </references>
      </pivotArea>
    </format>
    <format dxfId="1174">
      <pivotArea dataOnly="0" labelOnly="1" outline="0" fieldPosition="0">
        <references count="2">
          <reference field="3" count="1" selected="0">
            <x v="24"/>
          </reference>
          <reference field="4" count="1">
            <x v="65"/>
          </reference>
        </references>
      </pivotArea>
    </format>
    <format dxfId="1173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1172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171">
      <pivotArea dataOnly="0" labelOnly="1" outline="0" fieldPosition="0">
        <references count="2">
          <reference field="3" count="1" selected="0">
            <x v="163"/>
          </reference>
          <reference field="4" count="1">
            <x v="141"/>
          </reference>
        </references>
      </pivotArea>
    </format>
    <format dxfId="1170">
      <pivotArea dataOnly="0" labelOnly="1" outline="0" fieldPosition="0">
        <references count="2">
          <reference field="3" count="1" selected="0">
            <x v="212"/>
          </reference>
          <reference field="4" count="1">
            <x v="37"/>
          </reference>
        </references>
      </pivotArea>
    </format>
    <format dxfId="1169">
      <pivotArea dataOnly="0" labelOnly="1" outline="0" fieldPosition="0">
        <references count="2">
          <reference field="3" count="1" selected="0">
            <x v="66"/>
          </reference>
          <reference field="4" count="1">
            <x v="37"/>
          </reference>
        </references>
      </pivotArea>
    </format>
    <format dxfId="1168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74"/>
          </reference>
          <reference field="5" count="1">
            <x v="50"/>
          </reference>
        </references>
      </pivotArea>
    </format>
    <format dxfId="1167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6"/>
          </reference>
          <reference field="5" count="1">
            <x v="38"/>
          </reference>
        </references>
      </pivotArea>
    </format>
    <format dxfId="1166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69"/>
          </reference>
          <reference field="5" count="1">
            <x v="5"/>
          </reference>
        </references>
      </pivotArea>
    </format>
    <format dxfId="1165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36"/>
          </reference>
          <reference field="5" count="1">
            <x v="110"/>
          </reference>
        </references>
      </pivotArea>
    </format>
    <format dxfId="1164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"/>
          </reference>
          <reference field="5" count="1">
            <x v="194"/>
          </reference>
        </references>
      </pivotArea>
    </format>
    <format dxfId="1163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92"/>
          </reference>
          <reference field="5" count="1">
            <x v="103"/>
          </reference>
        </references>
      </pivotArea>
    </format>
    <format dxfId="1162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24"/>
          </reference>
          <reference field="5" count="1">
            <x v="224"/>
          </reference>
        </references>
      </pivotArea>
    </format>
    <format dxfId="1161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18"/>
          </reference>
          <reference field="5" count="1">
            <x v="154"/>
          </reference>
        </references>
      </pivotArea>
    </format>
    <format dxfId="1160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12"/>
          </reference>
          <reference field="5" count="1">
            <x v="111"/>
          </reference>
        </references>
      </pivotArea>
    </format>
    <format dxfId="1159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53"/>
          </reference>
          <reference field="5" count="1">
            <x v="34"/>
          </reference>
        </references>
      </pivotArea>
    </format>
    <format dxfId="115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96"/>
          </reference>
          <reference field="5" count="1">
            <x v="211"/>
          </reference>
        </references>
      </pivotArea>
    </format>
    <format dxfId="1157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42"/>
          </reference>
          <reference field="5" count="1">
            <x v="217"/>
          </reference>
        </references>
      </pivotArea>
    </format>
    <format dxfId="1156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116"/>
          </reference>
        </references>
      </pivotArea>
    </format>
    <format dxfId="1155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34"/>
          </reference>
          <reference field="5" count="1">
            <x v="156"/>
          </reference>
        </references>
      </pivotArea>
    </format>
    <format dxfId="1154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07"/>
          </reference>
          <reference field="5" count="1">
            <x v="71"/>
          </reference>
        </references>
      </pivotArea>
    </format>
    <format dxfId="1153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2"/>
          </reference>
          <reference field="5" count="1">
            <x v="115"/>
          </reference>
        </references>
      </pivotArea>
    </format>
    <format dxfId="1152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30"/>
          </reference>
          <reference field="5" count="1">
            <x v="109"/>
          </reference>
        </references>
      </pivotArea>
    </format>
    <format dxfId="1151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57"/>
          </reference>
          <reference field="5" count="1">
            <x v="107"/>
          </reference>
        </references>
      </pivotArea>
    </format>
    <format dxfId="1150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149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3"/>
          </reference>
          <reference field="5" count="1">
            <x v="139"/>
          </reference>
        </references>
      </pivotArea>
    </format>
    <format dxfId="1148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14"/>
          </reference>
          <reference field="5" count="1">
            <x v="119"/>
          </reference>
        </references>
      </pivotArea>
    </format>
    <format dxfId="1147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1146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90"/>
          </reference>
          <reference field="5" count="1">
            <x v="25"/>
          </reference>
        </references>
      </pivotArea>
    </format>
    <format dxfId="1145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11"/>
          </reference>
          <reference field="5" count="1">
            <x v="71"/>
          </reference>
        </references>
      </pivotArea>
    </format>
    <format dxfId="1144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25"/>
          </reference>
          <reference field="5" count="1">
            <x v="25"/>
          </reference>
        </references>
      </pivotArea>
    </format>
    <format dxfId="1143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5"/>
          </reference>
          <reference field="5" count="1">
            <x v="92"/>
          </reference>
        </references>
      </pivotArea>
    </format>
    <format dxfId="1142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40"/>
          </reference>
          <reference field="5" count="1">
            <x v="54"/>
          </reference>
        </references>
      </pivotArea>
    </format>
    <format dxfId="1141">
      <pivotArea dataOnly="0" labelOnly="1" outline="0" fieldPosition="0">
        <references count="3">
          <reference field="3" count="1" selected="0">
            <x v="20"/>
          </reference>
          <reference field="4" count="1" selected="0">
            <x v="17"/>
          </reference>
          <reference field="5" count="1">
            <x v="80"/>
          </reference>
        </references>
      </pivotArea>
    </format>
    <format dxfId="1140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19"/>
          </reference>
          <reference field="5" count="1">
            <x v="194"/>
          </reference>
        </references>
      </pivotArea>
    </format>
    <format dxfId="1139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127"/>
          </reference>
          <reference field="5" count="1">
            <x v="157"/>
          </reference>
        </references>
      </pivotArea>
    </format>
    <format dxfId="1138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7"/>
          </reference>
          <reference field="5" count="1">
            <x v="180"/>
          </reference>
        </references>
      </pivotArea>
    </format>
    <format dxfId="1137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06"/>
          </reference>
          <reference field="5" count="1">
            <x v="207"/>
          </reference>
        </references>
      </pivotArea>
    </format>
    <format dxfId="1136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2"/>
          </reference>
          <reference field="5" count="1">
            <x v="203"/>
          </reference>
        </references>
      </pivotArea>
    </format>
    <format dxfId="1135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75"/>
          </reference>
          <reference field="5" count="1">
            <x v="206"/>
          </reference>
        </references>
      </pivotArea>
    </format>
    <format dxfId="113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41"/>
          </reference>
          <reference field="5" count="1">
            <x v="203"/>
          </reference>
        </references>
      </pivotArea>
    </format>
    <format dxfId="1133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9"/>
          </reference>
          <reference field="5" count="1">
            <x v="33"/>
          </reference>
        </references>
      </pivotArea>
    </format>
    <format dxfId="1132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65"/>
          </reference>
          <reference field="5" count="1">
            <x v="107"/>
          </reference>
        </references>
      </pivotArea>
    </format>
    <format dxfId="1131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74"/>
          </reference>
          <reference field="5" count="1">
            <x v="179"/>
          </reference>
        </references>
      </pivotArea>
    </format>
    <format dxfId="1130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58"/>
          </reference>
          <reference field="5" count="1">
            <x v="182"/>
          </reference>
        </references>
      </pivotArea>
    </format>
    <format dxfId="1129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141"/>
          </reference>
          <reference field="5" count="1">
            <x v="193"/>
          </reference>
        </references>
      </pivotArea>
    </format>
    <format dxfId="1128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37"/>
          </reference>
          <reference field="5" count="1">
            <x v="127"/>
          </reference>
        </references>
      </pivotArea>
    </format>
    <format dxfId="1127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37"/>
          </reference>
          <reference field="5" count="1">
            <x v="84"/>
          </reference>
        </references>
      </pivotArea>
    </format>
    <format dxfId="1126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74"/>
          </reference>
          <reference field="5" count="1" selected="0">
            <x v="50"/>
          </reference>
          <reference field="6" count="1">
            <x v="3"/>
          </reference>
        </references>
      </pivotArea>
    </format>
    <format dxfId="1125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9"/>
          </reference>
          <reference field="5" count="1" selected="0">
            <x v="5"/>
          </reference>
          <reference field="6" count="1">
            <x v="2"/>
          </reference>
        </references>
      </pivotArea>
    </format>
    <format dxfId="1124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36"/>
          </reference>
          <reference field="5" count="1" selected="0">
            <x v="110"/>
          </reference>
          <reference field="6" count="1">
            <x v="10"/>
          </reference>
        </references>
      </pivotArea>
    </format>
    <format dxfId="1123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"/>
          </reference>
          <reference field="5" count="1" selected="0">
            <x v="194"/>
          </reference>
          <reference field="6" count="1">
            <x v="1"/>
          </reference>
        </references>
      </pivotArea>
    </format>
    <format dxfId="1122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24"/>
          </reference>
          <reference field="5" count="1" selected="0">
            <x v="224"/>
          </reference>
          <reference field="6" count="1">
            <x v="3"/>
          </reference>
        </references>
      </pivotArea>
    </format>
    <format dxfId="1121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18"/>
          </reference>
          <reference field="5" count="1" selected="0">
            <x v="154"/>
          </reference>
          <reference field="6" count="1">
            <x v="1"/>
          </reference>
        </references>
      </pivotArea>
    </format>
    <format dxfId="1120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12"/>
          </reference>
          <reference field="5" count="1" selected="0">
            <x v="111"/>
          </reference>
          <reference field="6" count="1">
            <x v="3"/>
          </reference>
        </references>
      </pivotArea>
    </format>
    <format dxfId="1119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53"/>
          </reference>
          <reference field="5" count="1" selected="0">
            <x v="34"/>
          </reference>
          <reference field="6" count="1">
            <x v="1"/>
          </reference>
        </references>
      </pivotArea>
    </format>
    <format dxfId="1118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96"/>
          </reference>
          <reference field="5" count="1" selected="0">
            <x v="211"/>
          </reference>
          <reference field="6" count="1">
            <x v="3"/>
          </reference>
        </references>
      </pivotArea>
    </format>
    <format dxfId="1117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>
            <x v="7"/>
          </reference>
        </references>
      </pivotArea>
    </format>
    <format dxfId="111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>
            <x v="1"/>
          </reference>
        </references>
      </pivotArea>
    </format>
    <format dxfId="1115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07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1114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30"/>
          </reference>
          <reference field="5" count="1" selected="0">
            <x v="109"/>
          </reference>
          <reference field="6" count="1">
            <x v="1"/>
          </reference>
        </references>
      </pivotArea>
    </format>
    <format dxfId="1113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1112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3"/>
          </reference>
          <reference field="5" count="1" selected="0">
            <x v="139"/>
          </reference>
          <reference field="6" count="1">
            <x v="7"/>
          </reference>
        </references>
      </pivotArea>
    </format>
    <format dxfId="1111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>
            <x v="1"/>
          </reference>
        </references>
      </pivotArea>
    </format>
    <format dxfId="1110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11"/>
          </reference>
          <reference field="5" count="1" selected="0">
            <x v="71"/>
          </reference>
          <reference field="6" count="1">
            <x v="2"/>
          </reference>
        </references>
      </pivotArea>
    </format>
    <format dxfId="1109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5"/>
          </reference>
          <reference field="5" count="1" selected="0">
            <x v="92"/>
          </reference>
          <reference field="6" count="1">
            <x v="7"/>
          </reference>
        </references>
      </pivotArea>
    </format>
    <format dxfId="1108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17"/>
          </reference>
          <reference field="5" count="1" selected="0">
            <x v="80"/>
          </reference>
          <reference field="6" count="1">
            <x v="3"/>
          </reference>
        </references>
      </pivotArea>
    </format>
    <format dxfId="1107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7"/>
          </reference>
          <reference field="5" count="1" selected="0">
            <x v="180"/>
          </reference>
          <reference field="6" count="1">
            <x v="5"/>
          </reference>
        </references>
      </pivotArea>
    </format>
    <format dxfId="1106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106"/>
          </reference>
          <reference field="5" count="1" selected="0">
            <x v="207"/>
          </reference>
          <reference field="6" count="1">
            <x v="2"/>
          </reference>
        </references>
      </pivotArea>
    </format>
    <format dxfId="1105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2"/>
          </reference>
          <reference field="5" count="1" selected="0">
            <x v="203"/>
          </reference>
          <reference field="6" count="1">
            <x v="3"/>
          </reference>
        </references>
      </pivotArea>
    </format>
    <format dxfId="1104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41"/>
          </reference>
          <reference field="5" count="1" selected="0">
            <x v="203"/>
          </reference>
          <reference field="6" count="1">
            <x v="3"/>
          </reference>
        </references>
      </pivotArea>
    </format>
    <format dxfId="1103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>
            <x v="5"/>
          </reference>
        </references>
      </pivotArea>
    </format>
    <format dxfId="1102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65"/>
          </reference>
          <reference field="5" count="1" selected="0">
            <x v="107"/>
          </reference>
          <reference field="6" count="1">
            <x v="2"/>
          </reference>
        </references>
      </pivotArea>
    </format>
    <format dxfId="1101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79"/>
          </reference>
          <reference field="6" count="1">
            <x v="1"/>
          </reference>
        </references>
      </pivotArea>
    </format>
    <format dxfId="1100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182"/>
          </reference>
          <reference field="6" count="1">
            <x v="3"/>
          </reference>
        </references>
      </pivotArea>
    </format>
    <format dxfId="1099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141"/>
          </reference>
          <reference field="5" count="1" selected="0">
            <x v="193"/>
          </reference>
          <reference field="6" count="1">
            <x v="5"/>
          </reference>
        </references>
      </pivotArea>
    </format>
    <format dxfId="1098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37"/>
          </reference>
          <reference field="5" count="1" selected="0">
            <x v="127"/>
          </reference>
          <reference field="6" count="1">
            <x v="3"/>
          </reference>
        </references>
      </pivotArea>
    </format>
    <format dxfId="1097">
      <pivotArea dataOnly="0" labelOnly="1" outline="0" fieldPosition="0">
        <references count="5">
          <reference field="3" count="1" selected="0">
            <x v="70"/>
          </reference>
          <reference field="4" count="1" selected="0">
            <x v="74"/>
          </reference>
          <reference field="5" count="1" selected="0">
            <x v="50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1096">
      <pivotArea dataOnly="0" labelOnly="1" outline="0" fieldPosition="0">
        <references count="5">
          <reference field="3" count="1" selected="0">
            <x v="44"/>
          </reference>
          <reference field="4" count="1" selected="0">
            <x v="6"/>
          </reference>
          <reference field="5" count="1" selected="0">
            <x v="3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095">
      <pivotArea dataOnly="0" labelOnly="1" outline="0" fieldPosition="0">
        <references count="5">
          <reference field="3" count="1" selected="0">
            <x v="51"/>
          </reference>
          <reference field="4" count="1" selected="0">
            <x v="69"/>
          </reference>
          <reference field="5" count="1" selected="0">
            <x v="5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1094">
      <pivotArea dataOnly="0" labelOnly="1" outline="0" fieldPosition="0">
        <references count="5">
          <reference field="3" count="1" selected="0">
            <x v="109"/>
          </reference>
          <reference field="4" count="1" selected="0">
            <x v="36"/>
          </reference>
          <reference field="5" count="1" selected="0">
            <x v="110"/>
          </reference>
          <reference field="6" count="1" selected="0">
            <x v="10"/>
          </reference>
          <reference field="7" count="1">
            <x v="2"/>
          </reference>
        </references>
      </pivotArea>
    </format>
    <format dxfId="1093">
      <pivotArea dataOnly="0" labelOnly="1" outline="0" fieldPosition="0">
        <references count="5">
          <reference field="3" count="1" selected="0">
            <x v="82"/>
          </reference>
          <reference field="4" count="1" selected="0">
            <x v="4"/>
          </reference>
          <reference field="5" count="1" selected="0">
            <x v="194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1092">
      <pivotArea dataOnly="0" labelOnly="1" outline="0" fieldPosition="0">
        <references count="5">
          <reference field="3" count="1" selected="0">
            <x v="105"/>
          </reference>
          <reference field="4" count="1" selected="0">
            <x v="92"/>
          </reference>
          <reference field="5" count="1" selected="0">
            <x v="103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091">
      <pivotArea dataOnly="0" labelOnly="1" outline="0" fieldPosition="0">
        <references count="5">
          <reference field="3" count="1" selected="0">
            <x v="46"/>
          </reference>
          <reference field="4" count="1" selected="0">
            <x v="24"/>
          </reference>
          <reference field="5" count="1" selected="0">
            <x v="224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090">
      <pivotArea dataOnly="0" labelOnly="1" outline="0" fieldPosition="0">
        <references count="5">
          <reference field="3" count="1" selected="0">
            <x v="38"/>
          </reference>
          <reference field="4" count="1" selected="0">
            <x v="18"/>
          </reference>
          <reference field="5" count="1" selected="0">
            <x v="154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089">
      <pivotArea dataOnly="0" labelOnly="1" outline="0" fieldPosition="0">
        <references count="5">
          <reference field="3" count="1" selected="0">
            <x v="78"/>
          </reference>
          <reference field="4" count="1" selected="0">
            <x v="12"/>
          </reference>
          <reference field="5" count="1" selected="0">
            <x v="111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088">
      <pivotArea dataOnly="0" labelOnly="1" outline="0" fieldPosition="0">
        <references count="5">
          <reference field="3" count="1" selected="0">
            <x v="137"/>
          </reference>
          <reference field="4" count="1" selected="0">
            <x v="53"/>
          </reference>
          <reference field="5" count="1" selected="0">
            <x v="34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1087">
      <pivotArea dataOnly="0" labelOnly="1" outline="0" fieldPosition="0">
        <references count="5">
          <reference field="3" count="1" selected="0">
            <x v="166"/>
          </reference>
          <reference field="4" count="1" selected="0">
            <x v="96"/>
          </reference>
          <reference field="5" count="1" selected="0">
            <x v="211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1086">
      <pivotArea dataOnly="0" labelOnly="1" outline="0" fieldPosition="0">
        <references count="5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 selected="0">
            <x v="7"/>
          </reference>
          <reference field="7" count="1">
            <x v="0"/>
          </reference>
        </references>
      </pivotArea>
    </format>
    <format dxfId="1085">
      <pivotArea dataOnly="0" labelOnly="1" outline="0" fieldPosition="0">
        <references count="5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084">
      <pivotArea dataOnly="0" labelOnly="1" outline="0" fieldPosition="0">
        <references count="5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1083">
      <pivotArea dataOnly="0" labelOnly="1" outline="0" fieldPosition="0">
        <references count="5">
          <reference field="3" count="1" selected="0">
            <x v="176"/>
          </reference>
          <reference field="4" count="1" selected="0">
            <x v="107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082">
      <pivotArea dataOnly="0" labelOnly="1" outline="0" fieldPosition="0">
        <references count="5">
          <reference field="3" count="1" selected="0">
            <x v="45"/>
          </reference>
          <reference field="4" count="1" selected="0">
            <x v="2"/>
          </reference>
          <reference field="5" count="1" selected="0">
            <x v="115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081">
      <pivotArea dataOnly="0" labelOnly="1" outline="0" fieldPosition="0">
        <references count="5">
          <reference field="3" count="1" selected="0">
            <x v="92"/>
          </reference>
          <reference field="4" count="1" selected="0">
            <x v="30"/>
          </reference>
          <reference field="5" count="1" selected="0">
            <x v="109"/>
          </reference>
          <reference field="6" count="1" selected="0">
            <x v="1"/>
          </reference>
          <reference field="7" count="1">
            <x v="13"/>
          </reference>
        </references>
      </pivotArea>
    </format>
    <format dxfId="1080">
      <pivotArea dataOnly="0" labelOnly="1" outline="0" fieldPosition="0">
        <references count="5">
          <reference field="3" count="1" selected="0">
            <x v="75"/>
          </reference>
          <reference field="4" count="1" selected="0">
            <x v="57"/>
          </reference>
          <reference field="5" count="1" selected="0">
            <x v="10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079">
      <pivotArea dataOnly="0" labelOnly="1" outline="0" fieldPosition="0">
        <references count="5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1078">
      <pivotArea dataOnly="0" labelOnly="1" outline="0" fieldPosition="0">
        <references count="5">
          <reference field="3" count="1" selected="0">
            <x v="94"/>
          </reference>
          <reference field="4" count="1" selected="0">
            <x v="3"/>
          </reference>
          <reference field="5" count="1" selected="0">
            <x v="139"/>
          </reference>
          <reference field="6" count="1" selected="0">
            <x v="7"/>
          </reference>
          <reference field="7" count="1">
            <x v="14"/>
          </reference>
        </references>
      </pivotArea>
    </format>
    <format dxfId="1077">
      <pivotArea dataOnly="0" labelOnly="1" outline="0" fieldPosition="0">
        <references count="5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076">
      <pivotArea dataOnly="0" labelOnly="1" outline="0" fieldPosition="0">
        <references count="5">
          <reference field="3" count="1" selected="0">
            <x v="14"/>
          </reference>
          <reference field="4" count="1" selected="0">
            <x v="30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1075">
      <pivotArea dataOnly="0" labelOnly="1" outline="0" fieldPosition="0">
        <references count="5">
          <reference field="3" count="1" selected="0">
            <x v="102"/>
          </reference>
          <reference field="4" count="1" selected="0">
            <x v="90"/>
          </reference>
          <reference field="5" count="1" selected="0">
            <x v="2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1074">
      <pivotArea dataOnly="0" labelOnly="1" outline="0" fieldPosition="0">
        <references count="5">
          <reference field="3" count="1" selected="0">
            <x v="141"/>
          </reference>
          <reference field="4" count="1" selected="0">
            <x v="111"/>
          </reference>
          <reference field="5" count="1" selected="0">
            <x v="71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1073">
      <pivotArea dataOnly="0" labelOnly="1" outline="0" fieldPosition="0">
        <references count="5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25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1072">
      <pivotArea dataOnly="0" labelOnly="1" outline="0" fieldPosition="0">
        <references count="5">
          <reference field="3" count="1" selected="0">
            <x v="61"/>
          </reference>
          <reference field="4" count="1" selected="0">
            <x v="15"/>
          </reference>
          <reference field="5" count="1" selected="0">
            <x v="92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1071">
      <pivotArea dataOnly="0" labelOnly="1" outline="0" fieldPosition="0">
        <references count="5">
          <reference field="3" count="1" selected="0">
            <x v="71"/>
          </reference>
          <reference field="4" count="1" selected="0">
            <x v="40"/>
          </reference>
          <reference field="5" count="1" selected="0">
            <x v="54"/>
          </reference>
          <reference field="6" count="1" selected="0">
            <x v="7"/>
          </reference>
          <reference field="7" count="1">
            <x v="3"/>
          </reference>
        </references>
      </pivotArea>
    </format>
    <format dxfId="1070">
      <pivotArea dataOnly="0" labelOnly="1" outline="0" fieldPosition="0">
        <references count="5">
          <reference field="3" count="1" selected="0">
            <x v="20"/>
          </reference>
          <reference field="4" count="1" selected="0">
            <x v="17"/>
          </reference>
          <reference field="5" count="1" selected="0">
            <x v="80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1069">
      <pivotArea dataOnly="0" labelOnly="1" outline="0" fieldPosition="0">
        <references count="5">
          <reference field="3" count="1" selected="0">
            <x v="134"/>
          </reference>
          <reference field="4" count="1" selected="0">
            <x v="119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1068">
      <pivotArea dataOnly="0" labelOnly="1" outline="0" fieldPosition="0">
        <references count="5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157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067">
      <pivotArea dataOnly="0" labelOnly="1" outline="0" fieldPosition="0">
        <references count="5">
          <reference field="3" count="1" selected="0">
            <x v="8"/>
          </reference>
          <reference field="4" count="1" selected="0">
            <x v="7"/>
          </reference>
          <reference field="5" count="1" selected="0">
            <x v="180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1066">
      <pivotArea dataOnly="0" labelOnly="1" outline="0" fieldPosition="0">
        <references count="5">
          <reference field="3" count="1" selected="0">
            <x v="126"/>
          </reference>
          <reference field="4" count="1" selected="0">
            <x v="106"/>
          </reference>
          <reference field="5" count="1" selected="0">
            <x v="207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1065">
      <pivotArea dataOnly="0" labelOnly="1" outline="0" fieldPosition="0">
        <references count="5">
          <reference field="3" count="1" selected="0">
            <x v="183"/>
          </reference>
          <reference field="4" count="1" selected="0">
            <x v="12"/>
          </reference>
          <reference field="5" count="1" selected="0">
            <x v="203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1064">
      <pivotArea dataOnly="0" labelOnly="1" outline="0" fieldPosition="0">
        <references count="5">
          <reference field="3" count="1" selected="0">
            <x v="18"/>
          </reference>
          <reference field="4" count="1" selected="0">
            <x v="75"/>
          </reference>
          <reference field="5" count="1" selected="0">
            <x v="206"/>
          </reference>
          <reference field="6" count="1" selected="0">
            <x v="3"/>
          </reference>
          <reference field="7" count="1">
            <x v="13"/>
          </reference>
        </references>
      </pivotArea>
    </format>
    <format dxfId="1063">
      <pivotArea dataOnly="0" labelOnly="1" outline="0" fieldPosition="0">
        <references count="5">
          <reference field="3" count="1" selected="0">
            <x v="202"/>
          </reference>
          <reference field="4" count="1" selected="0">
            <x v="41"/>
          </reference>
          <reference field="5" count="1" selected="0">
            <x v="203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062">
      <pivotArea dataOnly="0" labelOnly="1" outline="0" fieldPosition="0">
        <references count="5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 selected="0">
            <x v="5"/>
          </reference>
          <reference field="7" count="1">
            <x v="3"/>
          </reference>
        </references>
      </pivotArea>
    </format>
    <format dxfId="1061">
      <pivotArea dataOnly="0" labelOnly="1" outline="0" fieldPosition="0">
        <references count="5">
          <reference field="3" count="1" selected="0">
            <x v="24"/>
          </reference>
          <reference field="4" count="1" selected="0">
            <x v="65"/>
          </reference>
          <reference field="5" count="1" selected="0">
            <x v="107"/>
          </reference>
          <reference field="6" count="1" selected="0">
            <x v="2"/>
          </reference>
          <reference field="7" count="1">
            <x v="10"/>
          </reference>
        </references>
      </pivotArea>
    </format>
    <format dxfId="1060">
      <pivotArea dataOnly="0" labelOnly="1" outline="0" fieldPosition="0">
        <references count="5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79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1059">
      <pivotArea dataOnly="0" labelOnly="1" outline="0" fieldPosition="0">
        <references count="5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182"/>
          </reference>
          <reference field="6" count="1" selected="0">
            <x v="3"/>
          </reference>
          <reference field="7" count="1">
            <x v="1"/>
          </reference>
        </references>
      </pivotArea>
    </format>
    <format dxfId="1058">
      <pivotArea dataOnly="0" labelOnly="1" outline="0" fieldPosition="0">
        <references count="5">
          <reference field="3" count="1" selected="0">
            <x v="163"/>
          </reference>
          <reference field="4" count="1" selected="0">
            <x v="141"/>
          </reference>
          <reference field="5" count="1" selected="0">
            <x v="193"/>
          </reference>
          <reference field="6" count="1" selected="0">
            <x v="5"/>
          </reference>
          <reference field="7" count="1">
            <x v="12"/>
          </reference>
        </references>
      </pivotArea>
    </format>
    <format dxfId="1057">
      <pivotArea dataOnly="0" labelOnly="1" outline="0" fieldPosition="0">
        <references count="5">
          <reference field="3" count="1" selected="0">
            <x v="212"/>
          </reference>
          <reference field="4" count="1" selected="0">
            <x v="37"/>
          </reference>
          <reference field="5" count="1" selected="0">
            <x v="127"/>
          </reference>
          <reference field="6" count="1" selected="0">
            <x v="3"/>
          </reference>
          <reference field="7" count="1">
            <x v="11"/>
          </reference>
        </references>
      </pivotArea>
    </format>
    <format dxfId="1056">
      <pivotArea dataOnly="0" labelOnly="1" outline="0" fieldPosition="0">
        <references count="5">
          <reference field="3" count="1" selected="0">
            <x v="66"/>
          </reference>
          <reference field="4" count="1" selected="0">
            <x v="37"/>
          </reference>
          <reference field="5" count="1" selected="0">
            <x v="84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105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1" cacheId="1" applyNumberFormats="0" applyBorderFormats="0" applyFontFormats="0" applyPatternFormats="0" applyAlignmentFormats="0" applyWidthHeightFormats="1" dataCaption="Values" updatedVersion="7" minRefreshableVersion="3" showDrill="0" useAutoFormatting="1" colGrandTotals="0" itemPrintTitles="1" createdVersion="4" indent="0" compact="0" compactData="0" multipleFieldFilters="0">
  <location ref="B5:J77" firstHeaderRow="1" firstDataRow="2" firstDataCol="5" rowPageCount="1" colPageCount="1"/>
  <pivotFields count="13">
    <pivotField axis="axisPage" compact="0" outline="0" subtotalTop="0" multipleItemSelectionAllowed="1" showAll="0" includeNewItemsInFilter="1" defaultSubtotal="0">
      <items count="10">
        <item h="1" x="4"/>
        <item h="1" m="1" x="5"/>
        <item h="1" m="1" x="6"/>
        <item h="1" m="1" x="7"/>
        <item h="1" m="1" x="8"/>
        <item m="1" x="9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372">
        <item x="70"/>
        <item m="1" x="268"/>
        <item x="52"/>
        <item m="1" x="285"/>
        <item x="36"/>
        <item m="1" x="316"/>
        <item m="1" x="79"/>
        <item m="1" x="370"/>
        <item m="1" x="317"/>
        <item m="1" x="210"/>
        <item m="1" x="182"/>
        <item m="1" x="167"/>
        <item m="1" x="130"/>
        <item m="1" x="256"/>
        <item m="1" x="265"/>
        <item m="1" x="158"/>
        <item m="1" x="212"/>
        <item m="1" x="336"/>
        <item m="1" x="139"/>
        <item m="1" x="368"/>
        <item m="1" x="257"/>
        <item m="1" x="366"/>
        <item m="1" x="109"/>
        <item m="1" x="289"/>
        <item m="1" x="108"/>
        <item m="1" x="302"/>
        <item m="1" x="281"/>
        <item m="1" x="351"/>
        <item m="1" x="208"/>
        <item m="1" x="282"/>
        <item m="1" x="143"/>
        <item m="1" x="239"/>
        <item m="1" x="140"/>
        <item m="1" x="100"/>
        <item m="1" x="168"/>
        <item m="1" x="286"/>
        <item x="0"/>
        <item m="1" x="110"/>
        <item x="8"/>
        <item m="1" x="369"/>
        <item m="1" x="98"/>
        <item m="1" x="80"/>
        <item m="1" x="101"/>
        <item m="1" x="81"/>
        <item x="13"/>
        <item m="1" x="333"/>
        <item m="1" x="233"/>
        <item m="1" x="135"/>
        <item m="1" x="169"/>
        <item m="1" x="350"/>
        <item m="1" x="318"/>
        <item m="1" x="115"/>
        <item m="1" x="184"/>
        <item m="1" x="157"/>
        <item m="1" x="367"/>
        <item m="1" x="207"/>
        <item m="1" x="253"/>
        <item m="1" x="223"/>
        <item m="1" x="197"/>
        <item m="1" x="213"/>
        <item m="1" x="266"/>
        <item x="59"/>
        <item m="1" x="136"/>
        <item m="1" x="337"/>
        <item x="28"/>
        <item m="1" x="237"/>
        <item m="1" x="222"/>
        <item m="1" x="199"/>
        <item m="1" x="236"/>
        <item m="1" x="301"/>
        <item m="1" x="183"/>
        <item m="1" x="348"/>
        <item x="6"/>
        <item x="10"/>
        <item x="46"/>
        <item m="1" x="181"/>
        <item m="1" x="240"/>
        <item m="1" x="227"/>
        <item m="1" x="267"/>
        <item m="1" x="176"/>
        <item m="1" x="144"/>
        <item m="1" x="102"/>
        <item x="24"/>
        <item x="50"/>
        <item m="1" x="89"/>
        <item m="1" x="303"/>
        <item m="1" x="198"/>
        <item m="1" x="335"/>
        <item m="1" x="187"/>
        <item x="35"/>
        <item m="1" x="284"/>
        <item m="1" x="315"/>
        <item m="1" x="334"/>
        <item x="11"/>
        <item x="69"/>
        <item m="1" x="269"/>
        <item x="65"/>
        <item m="1" x="185"/>
        <item m="1" x="124"/>
        <item m="1" x="133"/>
        <item m="1" x="283"/>
        <item x="60"/>
        <item m="1" x="252"/>
        <item m="1" x="288"/>
        <item x="2"/>
        <item x="1"/>
        <item m="1" x="116"/>
        <item m="1" x="304"/>
        <item m="1" x="270"/>
        <item x="34"/>
        <item m="1" x="251"/>
        <item m="1" x="321"/>
        <item m="1" x="145"/>
        <item m="1" x="72"/>
        <item m="1" x="126"/>
        <item m="1" x="271"/>
        <item m="1" x="151"/>
        <item m="1" x="354"/>
        <item m="1" x="152"/>
        <item m="1" x="188"/>
        <item m="1" x="254"/>
        <item m="1" x="305"/>
        <item m="1" x="323"/>
        <item m="1" x="137"/>
        <item m="1" x="242"/>
        <item m="1" x="93"/>
        <item m="1" x="191"/>
        <item m="1" x="244"/>
        <item m="1" x="202"/>
        <item m="1" x="290"/>
        <item m="1" x="322"/>
        <item m="1" x="326"/>
        <item m="1" x="307"/>
        <item m="1" x="294"/>
        <item m="1" x="357"/>
        <item m="1" x="94"/>
        <item m="1" x="111"/>
        <item m="1" x="344"/>
        <item m="1" x="83"/>
        <item m="1" x="104"/>
        <item m="1" x="118"/>
        <item x="15"/>
        <item m="1" x="75"/>
        <item m="1" x="134"/>
        <item m="1" x="153"/>
        <item m="1" x="172"/>
        <item m="1" x="190"/>
        <item m="1" x="292"/>
        <item m="1" x="179"/>
        <item m="1" x="327"/>
        <item m="1" x="246"/>
        <item m="1" x="293"/>
        <item x="62"/>
        <item m="1" x="205"/>
        <item m="1" x="329"/>
        <item m="1" x="341"/>
        <item m="1" x="73"/>
        <item m="1" x="192"/>
        <item m="1" x="119"/>
        <item m="1" x="85"/>
        <item m="1" x="131"/>
        <item m="1" x="113"/>
        <item m="1" x="147"/>
        <item m="1" x="138"/>
        <item m="1" x="141"/>
        <item x="57"/>
        <item m="1" x="194"/>
        <item m="1" x="178"/>
        <item m="1" x="219"/>
        <item m="1" x="203"/>
        <item m="1" x="215"/>
        <item m="1" x="260"/>
        <item m="1" x="180"/>
        <item m="1" x="291"/>
        <item m="1" x="328"/>
        <item m="1" x="273"/>
        <item m="1" x="229"/>
        <item m="1" x="261"/>
        <item m="1" x="342"/>
        <item x="29"/>
        <item m="1" x="309"/>
        <item m="1" x="300"/>
        <item m="1" x="71"/>
        <item m="1" x="319"/>
        <item m="1" x="154"/>
        <item m="1" x="201"/>
        <item m="1" x="356"/>
        <item m="1" x="295"/>
        <item m="1" x="149"/>
        <item m="1" x="287"/>
        <item m="1" x="164"/>
        <item x="41"/>
        <item x="5"/>
        <item m="1" x="297"/>
        <item m="1" x="331"/>
        <item m="1" x="311"/>
        <item m="1" x="360"/>
        <item m="1" x="105"/>
        <item m="1" x="107"/>
        <item m="1" x="97"/>
        <item m="1" x="95"/>
        <item m="1" x="76"/>
        <item m="1" x="87"/>
        <item m="1" x="132"/>
        <item m="1" x="128"/>
        <item m="1" x="78"/>
        <item m="1" x="204"/>
        <item m="1" x="88"/>
        <item m="1" x="362"/>
        <item m="1" x="114"/>
        <item m="1" x="206"/>
        <item m="1" x="193"/>
        <item m="1" x="150"/>
        <item m="1" x="245"/>
        <item m="1" x="217"/>
        <item m="1" x="175"/>
        <item m="1" x="156"/>
        <item m="1" x="324"/>
        <item m="1" x="259"/>
        <item m="1" x="262"/>
        <item m="1" x="195"/>
        <item m="1" x="274"/>
        <item m="1" x="170"/>
        <item m="1" x="310"/>
        <item m="1" x="296"/>
        <item m="1" x="343"/>
        <item m="1" x="330"/>
        <item m="1" x="264"/>
        <item m="1" x="279"/>
        <item m="1" x="298"/>
        <item m="1" x="332"/>
        <item m="1" x="241"/>
        <item m="1" x="276"/>
        <item m="1" x="231"/>
        <item m="1" x="247"/>
        <item m="1" x="263"/>
        <item m="1" x="220"/>
        <item m="1" x="346"/>
        <item m="1" x="232"/>
        <item m="1" x="361"/>
        <item m="1" x="74"/>
        <item m="1" x="160"/>
        <item m="1" x="277"/>
        <item m="1" x="248"/>
        <item m="1" x="280"/>
        <item m="1" x="313"/>
        <item m="1" x="216"/>
        <item m="1" x="278"/>
        <item m="1" x="338"/>
        <item m="1" x="325"/>
        <item m="1" x="91"/>
        <item m="1" x="177"/>
        <item m="1" x="159"/>
        <item m="1" x="250"/>
        <item m="1" x="122"/>
        <item m="1" x="166"/>
        <item m="1" x="230"/>
        <item m="1" x="355"/>
        <item m="1" x="142"/>
        <item m="1" x="174"/>
        <item m="1" x="275"/>
        <item m="1" x="196"/>
        <item m="1" x="186"/>
        <item m="1" x="339"/>
        <item m="1" x="90"/>
        <item x="47"/>
        <item m="1" x="243"/>
        <item m="1" x="258"/>
        <item m="1" x="308"/>
        <item m="1" x="358"/>
        <item x="39"/>
        <item m="1" x="345"/>
        <item m="1" x="249"/>
        <item m="1" x="125"/>
        <item m="1" x="86"/>
        <item m="1" x="77"/>
        <item m="1" x="255"/>
        <item m="1" x="146"/>
        <item m="1" x="218"/>
        <item m="1" x="117"/>
        <item m="1" x="353"/>
        <item m="1" x="234"/>
        <item m="1" x="173"/>
        <item m="1" x="228"/>
        <item m="1" x="235"/>
        <item m="1" x="272"/>
        <item m="1" x="161"/>
        <item m="1" x="363"/>
        <item m="1" x="306"/>
        <item m="1" x="211"/>
        <item x="9"/>
        <item m="1" x="129"/>
        <item m="1" x="225"/>
        <item m="1" x="299"/>
        <item x="31"/>
        <item x="32"/>
        <item m="1" x="96"/>
        <item m="1" x="359"/>
        <item m="1" x="200"/>
        <item m="1" x="84"/>
        <item m="1" x="364"/>
        <item m="1" x="165"/>
        <item m="1" x="103"/>
        <item x="68"/>
        <item m="1" x="214"/>
        <item m="1" x="82"/>
        <item m="1" x="340"/>
        <item m="1" x="226"/>
        <item m="1" x="224"/>
        <item m="1" x="163"/>
        <item m="1" x="120"/>
        <item m="1" x="92"/>
        <item m="1" x="171"/>
        <item m="1" x="238"/>
        <item m="1" x="352"/>
        <item m="1" x="221"/>
        <item x="63"/>
        <item m="1" x="209"/>
        <item m="1" x="314"/>
        <item m="1" x="148"/>
        <item m="1" x="312"/>
        <item m="1" x="99"/>
        <item m="1" x="347"/>
        <item m="1" x="112"/>
        <item m="1" x="371"/>
        <item m="1" x="189"/>
        <item m="1" x="121"/>
        <item m="1" x="127"/>
        <item m="1" x="349"/>
        <item m="1" x="155"/>
        <item m="1" x="106"/>
        <item m="1" x="365"/>
        <item m="1" x="123"/>
        <item m="1" x="320"/>
        <item m="1" x="162"/>
        <item x="23"/>
        <item x="33"/>
        <item x="4"/>
        <item x="30"/>
        <item x="27"/>
        <item x="18"/>
        <item x="14"/>
        <item x="12"/>
        <item x="49"/>
        <item x="43"/>
        <item x="37"/>
        <item x="20"/>
        <item x="17"/>
        <item x="21"/>
        <item x="38"/>
        <item x="22"/>
        <item x="45"/>
        <item x="53"/>
        <item x="64"/>
        <item x="66"/>
        <item x="19"/>
        <item x="40"/>
        <item x="44"/>
        <item x="26"/>
        <item x="25"/>
        <item x="3"/>
        <item x="54"/>
        <item x="51"/>
        <item x="42"/>
        <item x="55"/>
        <item x="58"/>
        <item x="7"/>
        <item x="61"/>
        <item x="67"/>
        <item x="48"/>
        <item x="56"/>
        <item x="1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279">
        <item m="1" x="240"/>
        <item x="34"/>
        <item m="1" x="260"/>
        <item x="44"/>
        <item x="23"/>
        <item m="1" x="232"/>
        <item x="12"/>
        <item m="1" x="191"/>
        <item m="1" x="226"/>
        <item m="1" x="242"/>
        <item m="1" x="86"/>
        <item m="1" x="188"/>
        <item m="1" x="227"/>
        <item x="54"/>
        <item m="1" x="135"/>
        <item x="55"/>
        <item m="1" x="187"/>
        <item m="1" x="74"/>
        <item x="8"/>
        <item m="1" x="182"/>
        <item m="1" x="198"/>
        <item m="1" x="72"/>
        <item m="1" x="71"/>
        <item m="1" x="143"/>
        <item m="1" x="90"/>
        <item m="1" x="190"/>
        <item m="1" x="149"/>
        <item m="1" x="115"/>
        <item m="1" x="205"/>
        <item m="1" x="160"/>
        <item m="1" x="170"/>
        <item m="1" x="145"/>
        <item m="1" x="127"/>
        <item m="1" x="174"/>
        <item m="1" x="120"/>
        <item m="1" x="121"/>
        <item x="3"/>
        <item m="1" x="140"/>
        <item m="1" x="152"/>
        <item m="1" x="186"/>
        <item m="1" x="229"/>
        <item x="6"/>
        <item x="49"/>
        <item m="1" x="179"/>
        <item m="1" x="216"/>
        <item m="1" x="217"/>
        <item m="1" x="213"/>
        <item m="1" x="94"/>
        <item x="0"/>
        <item x="17"/>
        <item m="1" x="212"/>
        <item m="1" x="147"/>
        <item m="1" x="234"/>
        <item m="1" x="256"/>
        <item m="1" x="104"/>
        <item m="1" x="119"/>
        <item m="1" x="233"/>
        <item m="1" x="93"/>
        <item m="1" x="264"/>
        <item m="1" x="168"/>
        <item m="1" x="209"/>
        <item m="1" x="97"/>
        <item m="1" x="268"/>
        <item m="1" x="267"/>
        <item m="1" x="257"/>
        <item m="1" x="252"/>
        <item x="13"/>
        <item x="10"/>
        <item m="1" x="126"/>
        <item m="1" x="163"/>
        <item m="1" x="68"/>
        <item m="1" x="137"/>
        <item m="1" x="102"/>
        <item m="1" x="108"/>
        <item m="1" x="75"/>
        <item m="1" x="181"/>
        <item m="1" x="85"/>
        <item m="1" x="159"/>
        <item m="1" x="169"/>
        <item x="47"/>
        <item m="1" x="194"/>
        <item m="1" x="266"/>
        <item x="33"/>
        <item m="1" x="164"/>
        <item m="1" x="204"/>
        <item x="40"/>
        <item x="61"/>
        <item m="1" x="241"/>
        <item m="1" x="142"/>
        <item x="56"/>
        <item m="1" x="105"/>
        <item x="2"/>
        <item x="1"/>
        <item m="1" x="237"/>
        <item m="1" x="109"/>
        <item m="1" x="265"/>
        <item m="1" x="189"/>
        <item m="1" x="134"/>
        <item m="1" x="180"/>
        <item m="1" x="243"/>
        <item m="1" x="128"/>
        <item m="1" x="130"/>
        <item m="1" x="100"/>
        <item m="1" x="254"/>
        <item m="1" x="148"/>
        <item m="1" x="251"/>
        <item m="1" x="122"/>
        <item m="1" x="161"/>
        <item m="1" x="184"/>
        <item m="1" x="153"/>
        <item m="1" x="197"/>
        <item x="14"/>
        <item m="1" x="144"/>
        <item m="1" x="110"/>
        <item m="1" x="141"/>
        <item m="1" x="211"/>
        <item m="1" x="177"/>
        <item m="1" x="222"/>
        <item m="1" x="81"/>
        <item m="1" x="255"/>
        <item m="1" x="88"/>
        <item m="1" x="230"/>
        <item m="1" x="132"/>
        <item m="1" x="136"/>
        <item m="1" x="113"/>
        <item m="1" x="112"/>
        <item m="1" x="273"/>
        <item m="1" x="219"/>
        <item m="1" x="277"/>
        <item m="1" x="183"/>
        <item m="1" x="220"/>
        <item m="1" x="253"/>
        <item m="1" x="123"/>
        <item m="1" x="84"/>
        <item m="1" x="158"/>
        <item m="1" x="272"/>
        <item m="1" x="175"/>
        <item m="1" x="91"/>
        <item m="1" x="124"/>
        <item x="58"/>
        <item m="1" x="79"/>
        <item m="1" x="154"/>
        <item x="53"/>
        <item m="1" x="171"/>
        <item m="1" x="111"/>
        <item m="1" x="185"/>
        <item m="1" x="199"/>
        <item m="1" x="276"/>
        <item x="28"/>
        <item m="1" x="77"/>
        <item m="1" x="83"/>
        <item m="1" x="249"/>
        <item m="1" x="129"/>
        <item m="1" x="238"/>
        <item m="1" x="210"/>
        <item x="39"/>
        <item x="5"/>
        <item m="1" x="261"/>
        <item m="1" x="274"/>
        <item m="1" x="246"/>
        <item x="65"/>
        <item m="1" x="107"/>
        <item m="1" x="69"/>
        <item m="1" x="215"/>
        <item m="1" x="131"/>
        <item m="1" x="192"/>
        <item m="1" x="271"/>
        <item m="1" x="138"/>
        <item m="1" x="89"/>
        <item m="1" x="96"/>
        <item m="1" x="133"/>
        <item m="1" x="196"/>
        <item m="1" x="228"/>
        <item m="1" x="200"/>
        <item m="1" x="125"/>
        <item m="1" x="250"/>
        <item m="1" x="223"/>
        <item m="1" x="116"/>
        <item m="1" x="117"/>
        <item m="1" x="118"/>
        <item m="1" x="235"/>
        <item m="1" x="245"/>
        <item m="1" x="156"/>
        <item m="1" x="76"/>
        <item m="1" x="151"/>
        <item m="1" x="259"/>
        <item m="1" x="166"/>
        <item m="1" x="225"/>
        <item m="1" x="193"/>
        <item m="1" x="208"/>
        <item m="1" x="66"/>
        <item m="1" x="239"/>
        <item m="1" x="207"/>
        <item m="1" x="67"/>
        <item m="1" x="214"/>
        <item m="1" x="270"/>
        <item m="1" x="263"/>
        <item m="1" x="278"/>
        <item m="1" x="167"/>
        <item m="1" x="224"/>
        <item m="1" x="101"/>
        <item m="1" x="258"/>
        <item m="1" x="275"/>
        <item m="1" x="202"/>
        <item m="1" x="172"/>
        <item m="1" x="218"/>
        <item x="37"/>
        <item m="1" x="87"/>
        <item m="1" x="82"/>
        <item m="1" x="103"/>
        <item m="1" x="203"/>
        <item m="1" x="173"/>
        <item m="1" x="221"/>
        <item m="1" x="262"/>
        <item m="1" x="206"/>
        <item m="1" x="244"/>
        <item m="1" x="269"/>
        <item m="1" x="139"/>
        <item m="1" x="155"/>
        <item x="9"/>
        <item m="1" x="92"/>
        <item x="30"/>
        <item m="1" x="146"/>
        <item x="22"/>
        <item m="1" x="248"/>
        <item m="1" x="157"/>
        <item x="64"/>
        <item m="1" x="114"/>
        <item m="1" x="165"/>
        <item m="1" x="80"/>
        <item m="1" x="247"/>
        <item m="1" x="231"/>
        <item m="1" x="73"/>
        <item x="59"/>
        <item x="50"/>
        <item m="1" x="178"/>
        <item m="1" x="176"/>
        <item m="1" x="78"/>
        <item m="1" x="150"/>
        <item m="1" x="95"/>
        <item m="1" x="70"/>
        <item m="1" x="106"/>
        <item m="1" x="99"/>
        <item m="1" x="201"/>
        <item m="1" x="162"/>
        <item m="1" x="98"/>
        <item m="1" x="195"/>
        <item m="1" x="236"/>
        <item x="32"/>
        <item x="4"/>
        <item x="29"/>
        <item x="26"/>
        <item x="11"/>
        <item x="46"/>
        <item x="41"/>
        <item x="35"/>
        <item x="19"/>
        <item x="16"/>
        <item x="20"/>
        <item x="36"/>
        <item x="21"/>
        <item x="31"/>
        <item x="43"/>
        <item x="60"/>
        <item x="62"/>
        <item x="18"/>
        <item x="38"/>
        <item x="42"/>
        <item x="25"/>
        <item x="24"/>
        <item x="48"/>
        <item x="51"/>
        <item x="27"/>
        <item x="7"/>
        <item x="57"/>
        <item x="63"/>
        <item x="45"/>
        <item x="52"/>
        <item x="15"/>
      </items>
    </pivotField>
    <pivotField axis="axisRow" compact="0" outline="0" subtotalTop="0" showAll="0" sortType="ascending" defaultSubtotal="0">
      <items count="226">
        <item x="64"/>
        <item m="1" x="98"/>
        <item m="1" x="162"/>
        <item m="1" x="87"/>
        <item x="18"/>
        <item m="1" x="189"/>
        <item m="1" x="68"/>
        <item m="1" x="96"/>
        <item x="38"/>
        <item x="16"/>
        <item x="23"/>
        <item m="1" x="121"/>
        <item x="50"/>
        <item x="45"/>
        <item m="1" x="192"/>
        <item m="1" x="71"/>
        <item m="1" x="159"/>
        <item m="1" x="211"/>
        <item x="10"/>
        <item m="1" x="69"/>
        <item x="46"/>
        <item m="1" x="209"/>
        <item m="1" x="117"/>
        <item m="1" x="205"/>
        <item m="1" x="154"/>
        <item m="1" x="119"/>
        <item m="1" x="214"/>
        <item x="41"/>
        <item m="1" x="138"/>
        <item x="57"/>
        <item x="36"/>
        <item m="1" x="120"/>
        <item x="43"/>
        <item m="1" x="187"/>
        <item m="1" x="97"/>
        <item x="60"/>
        <item m="1" x="181"/>
        <item x="58"/>
        <item x="13"/>
        <item x="40"/>
        <item x="35"/>
        <item x="26"/>
        <item x="12"/>
        <item m="1" x="175"/>
        <item m="1" x="136"/>
        <item m="1" x="195"/>
        <item m="1" x="220"/>
        <item m="1" x="184"/>
        <item m="1" x="156"/>
        <item m="1" x="198"/>
        <item m="1" x="77"/>
        <item m="1" x="163"/>
        <item m="1" x="115"/>
        <item x="56"/>
        <item m="1" x="147"/>
        <item m="1" x="72"/>
        <item m="1" x="206"/>
        <item x="20"/>
        <item m="1" x="107"/>
        <item x="53"/>
        <item m="1" x="135"/>
        <item m="1" x="165"/>
        <item m="1" x="174"/>
        <item x="55"/>
        <item m="1" x="169"/>
        <item x="61"/>
        <item m="1" x="140"/>
        <item m="1" x="177"/>
        <item m="1" x="149"/>
        <item m="1" x="224"/>
        <item x="19"/>
        <item x="15"/>
        <item x="48"/>
        <item x="17"/>
        <item m="1" x="95"/>
        <item m="1" x="75"/>
        <item x="5"/>
        <item m="1" x="91"/>
        <item m="1" x="197"/>
        <item m="1" x="125"/>
        <item m="1" x="67"/>
        <item m="1" x="139"/>
        <item m="1" x="212"/>
        <item m="1" x="218"/>
        <item m="1" x="127"/>
        <item m="1" x="160"/>
        <item m="1" x="219"/>
        <item m="1" x="171"/>
        <item m="1" x="190"/>
        <item m="1" x="202"/>
        <item m="1" x="183"/>
        <item m="1" x="89"/>
        <item x="54"/>
        <item m="1" x="90"/>
        <item m="1" x="200"/>
        <item m="1" x="108"/>
        <item m="1" x="85"/>
        <item x="44"/>
        <item m="1" x="225"/>
        <item m="1" x="155"/>
        <item m="1" x="185"/>
        <item m="1" x="74"/>
        <item m="1" x="73"/>
        <item x="1"/>
        <item m="1" x="223"/>
        <item m="1" x="133"/>
        <item m="1" x="179"/>
        <item m="1" x="194"/>
        <item m="1" x="137"/>
        <item m="1" x="186"/>
        <item x="31"/>
        <item x="32"/>
        <item m="1" x="217"/>
        <item x="14"/>
        <item m="1" x="199"/>
        <item m="1" x="79"/>
        <item x="28"/>
        <item m="1" x="76"/>
        <item m="1" x="104"/>
        <item m="1" x="168"/>
        <item x="27"/>
        <item m="1" x="66"/>
        <item m="1" x="70"/>
        <item m="1" x="213"/>
        <item m="1" x="83"/>
        <item x="62"/>
        <item x="37"/>
        <item m="1" x="92"/>
        <item m="1" x="122"/>
        <item m="1" x="86"/>
        <item m="1" x="188"/>
        <item m="1" x="65"/>
        <item m="1" x="109"/>
        <item m="1" x="222"/>
        <item m="1" x="103"/>
        <item x="29"/>
        <item x="34"/>
        <item m="1" x="161"/>
        <item m="1" x="132"/>
        <item x="63"/>
        <item m="1" x="172"/>
        <item x="49"/>
        <item m="1" x="191"/>
        <item m="1" x="112"/>
        <item m="1" x="102"/>
        <item m="1" x="170"/>
        <item m="1" x="111"/>
        <item x="21"/>
        <item m="1" x="101"/>
        <item x="0"/>
        <item m="1" x="216"/>
        <item x="30"/>
        <item m="1" x="173"/>
        <item m="1" x="176"/>
        <item x="8"/>
        <item x="39"/>
        <item x="33"/>
        <item m="1" x="106"/>
        <item m="1" x="84"/>
        <item m="1" x="80"/>
        <item m="1" x="100"/>
        <item m="1" x="105"/>
        <item m="1" x="124"/>
        <item m="1" x="81"/>
        <item m="1" x="78"/>
        <item m="1" x="215"/>
        <item m="1" x="193"/>
        <item m="1" x="151"/>
        <item m="1" x="210"/>
        <item m="1" x="182"/>
        <item x="7"/>
        <item m="1" x="126"/>
        <item m="1" x="158"/>
        <item m="1" x="178"/>
        <item m="1" x="82"/>
        <item m="1" x="146"/>
        <item m="1" x="144"/>
        <item x="2"/>
        <item m="1" x="204"/>
        <item m="1" x="99"/>
        <item m="1" x="93"/>
        <item x="9"/>
        <item m="1" x="110"/>
        <item x="4"/>
        <item m="1" x="153"/>
        <item m="1" x="143"/>
        <item m="1" x="118"/>
        <item x="25"/>
        <item m="1" x="203"/>
        <item m="1" x="128"/>
        <item m="1" x="166"/>
        <item m="1" x="141"/>
        <item m="1" x="129"/>
        <item m="1" x="142"/>
        <item m="1" x="116"/>
        <item m="1" x="164"/>
        <item m="1" x="150"/>
        <item m="1" x="221"/>
        <item x="24"/>
        <item m="1" x="134"/>
        <item x="22"/>
        <item x="3"/>
        <item m="1" x="180"/>
        <item m="1" x="94"/>
        <item m="1" x="123"/>
        <item m="1" x="167"/>
        <item m="1" x="88"/>
        <item m="1" x="207"/>
        <item x="6"/>
        <item m="1" x="157"/>
        <item m="1" x="196"/>
        <item x="52"/>
        <item m="1" x="208"/>
        <item x="11"/>
        <item m="1" x="113"/>
        <item m="1" x="131"/>
        <item x="59"/>
        <item x="47"/>
        <item x="51"/>
        <item m="1" x="114"/>
        <item m="1" x="148"/>
        <item m="1" x="201"/>
        <item x="42"/>
        <item m="1" x="130"/>
        <item m="1" x="145"/>
        <item m="1" x="152"/>
      </items>
    </pivotField>
    <pivotField axis="axisRow" compact="0" outline="0" subtotalTop="0" showAll="0" sortType="descending" defaultSubtotal="0">
      <items count="13">
        <item x="8"/>
        <item x="1"/>
        <item x="0"/>
        <item x="3"/>
        <item x="4"/>
        <item x="6"/>
        <item x="7"/>
        <item x="2"/>
        <item m="1" x="12"/>
        <item m="1" x="9"/>
        <item m="1" x="10"/>
        <item m="1" x="11"/>
        <item x="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32">
        <item m="1" x="28"/>
        <item m="1" x="13"/>
        <item m="1" x="20"/>
        <item m="1" x="25"/>
        <item m="1" x="24"/>
        <item m="1" x="23"/>
        <item m="1" x="12"/>
        <item m="1" x="15"/>
        <item m="1" x="18"/>
        <item m="1" x="29"/>
        <item m="1" x="14"/>
        <item m="1" x="21"/>
        <item m="1" x="27"/>
        <item m="1" x="26"/>
        <item m="1" x="16"/>
        <item m="1" x="31"/>
        <item m="1" x="11"/>
        <item m="1" x="30"/>
        <item m="1" x="17"/>
        <item m="1" x="22"/>
        <item m="1" x="19"/>
        <item x="10"/>
        <item x="0"/>
        <item x="5"/>
        <item x="3"/>
        <item x="1"/>
        <item x="6"/>
        <item x="4"/>
        <item x="7"/>
        <item x="8"/>
        <item x="2"/>
        <item x="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5">
    <field x="3"/>
    <field x="4"/>
    <field x="5"/>
    <field x="6"/>
    <field x="7"/>
  </rowFields>
  <rowItems count="71">
    <i>
      <x v="342"/>
      <x v="252"/>
      <x v="42"/>
      <x v="3"/>
      <x v="24"/>
    </i>
    <i>
      <x v="93"/>
      <x v="41"/>
      <x v="213"/>
      <x v="3"/>
      <x v="25"/>
    </i>
    <i>
      <x v="44"/>
      <x v="6"/>
      <x v="38"/>
      <x v="3"/>
      <x v="25"/>
    </i>
    <i>
      <x v="72"/>
      <x v="41"/>
      <x v="208"/>
      <x v="1"/>
      <x v="25"/>
    </i>
    <i>
      <x v="82"/>
      <x v="4"/>
      <x v="198"/>
      <x v="1"/>
      <x v="25"/>
    </i>
    <i>
      <x v="38"/>
      <x v="18"/>
      <x v="154"/>
      <x v="1"/>
      <x v="25"/>
    </i>
    <i>
      <x v="371"/>
      <x v="278"/>
      <x v="9"/>
      <x v="12"/>
      <x v="23"/>
    </i>
    <i>
      <x v="350"/>
      <x v="260"/>
      <x v="200"/>
      <x v="3"/>
      <x v="27"/>
    </i>
    <i>
      <x v="338"/>
      <x v="250"/>
      <x v="135"/>
      <x v="3"/>
      <x v="24"/>
    </i>
    <i>
      <x v="340"/>
      <x v="49"/>
      <x v="4"/>
      <x v="3"/>
      <x v="24"/>
    </i>
    <i>
      <x v="336"/>
      <x v="248"/>
      <x v="151"/>
      <x v="3"/>
      <x v="24"/>
    </i>
    <i>
      <x v="4"/>
      <x v="1"/>
      <x v="156"/>
      <x v="2"/>
      <x v="22"/>
    </i>
    <i>
      <x v="341"/>
      <x v="66"/>
      <x v="113"/>
      <x v="3"/>
      <x v="24"/>
    </i>
    <i>
      <x v="337"/>
      <x v="249"/>
      <x v="183"/>
      <x v="3"/>
      <x v="24"/>
    </i>
    <i>
      <x v="345"/>
      <x v="255"/>
      <x v="136"/>
      <x v="4"/>
      <x v="26"/>
    </i>
    <i>
      <x v="104"/>
      <x v="91"/>
      <x v="177"/>
      <x v="1"/>
      <x v="25"/>
    </i>
    <i>
      <x v="346"/>
      <x v="256"/>
      <x v="57"/>
      <x v="4"/>
      <x v="26"/>
    </i>
    <i>
      <x v="64"/>
      <x v="272"/>
      <x v="181"/>
      <x v="2"/>
      <x v="22"/>
    </i>
    <i>
      <x v="2"/>
      <x v="42"/>
      <x v="217"/>
      <x v="7"/>
      <x v="31"/>
    </i>
    <i>
      <x v="339"/>
      <x v="251"/>
      <x v="120"/>
      <x v="3"/>
      <x v="24"/>
    </i>
    <i>
      <x v="192"/>
      <x v="156"/>
      <x v="76"/>
      <x v="4"/>
      <x v="27"/>
    </i>
    <i>
      <x v="74"/>
      <x v="3"/>
      <x v="32"/>
      <x v="7"/>
      <x v="31"/>
    </i>
    <i>
      <x v="335"/>
      <x v="223"/>
      <x v="10"/>
      <x v="12"/>
      <x v="23"/>
    </i>
    <i>
      <x v="347"/>
      <x v="257"/>
      <x v="73"/>
      <x v="4"/>
      <x v="26"/>
    </i>
    <i>
      <x v="83"/>
      <x v="79"/>
      <x v="20"/>
      <x v="7"/>
      <x v="31"/>
    </i>
    <i>
      <x v="348"/>
      <x v="258"/>
      <x v="147"/>
      <x v="4"/>
      <x v="26"/>
    </i>
    <i>
      <x v="295"/>
      <x v="261"/>
      <x v="177"/>
      <x v="4"/>
      <x v="27"/>
    </i>
    <i>
      <x v="349"/>
      <x v="259"/>
      <x v="40"/>
      <x v="4"/>
      <x v="26"/>
    </i>
    <i>
      <x v="165"/>
      <x v="142"/>
      <x v="211"/>
      <x v="5"/>
      <x v="29"/>
    </i>
    <i>
      <x v="109"/>
      <x v="36"/>
      <x v="110"/>
      <x v="4"/>
      <x v="27"/>
    </i>
    <i>
      <x v="105"/>
      <x v="92"/>
      <x v="103"/>
      <x v="1"/>
      <x v="25"/>
    </i>
    <i>
      <x v="141"/>
      <x v="111"/>
      <x v="71"/>
      <x v="2"/>
      <x v="22"/>
    </i>
    <i>
      <x v="369"/>
      <x v="276"/>
      <x v="97"/>
      <x v="12"/>
      <x v="23"/>
    </i>
    <i>
      <x v="362"/>
      <x v="270"/>
      <x v="154"/>
      <x v="7"/>
      <x v="30"/>
    </i>
    <i>
      <x v="290"/>
      <x v="219"/>
      <x v="181"/>
      <x v="4"/>
      <x v="27"/>
    </i>
    <i>
      <x v="265"/>
      <x v="36"/>
      <x v="71"/>
      <x v="7"/>
      <x v="31"/>
    </i>
    <i>
      <x v="270"/>
      <x v="206"/>
      <x v="30"/>
      <x v="2"/>
      <x v="22"/>
    </i>
    <i>
      <x v="356"/>
      <x v="266"/>
      <x v="126"/>
      <x v="5"/>
      <x v="28"/>
    </i>
    <i>
      <x v="344"/>
      <x v="254"/>
      <x v="39"/>
      <x v="4"/>
      <x v="26"/>
    </i>
    <i>
      <x v="357"/>
      <x v="267"/>
      <x v="27"/>
      <x v="5"/>
      <x v="28"/>
    </i>
    <i>
      <x v="294"/>
      <x v="221"/>
      <x v="149"/>
      <x v="4"/>
      <x v="27"/>
    </i>
    <i>
      <x v="365"/>
      <x v="13"/>
      <x v="59"/>
      <x v="7"/>
      <x v="31"/>
    </i>
    <i>
      <x v="363"/>
      <x v="85"/>
      <x v="155"/>
      <x v="7"/>
      <x v="30"/>
    </i>
    <i>
      <x v="191"/>
      <x v="155"/>
      <x v="8"/>
      <x v="4"/>
      <x v="27"/>
    </i>
    <i>
      <x v="370"/>
      <x v="277"/>
      <x v="218"/>
      <x v="12"/>
      <x v="23"/>
    </i>
    <i>
      <x v="61"/>
      <x v="15"/>
      <x v="92"/>
      <x v="7"/>
      <x v="31"/>
    </i>
    <i>
      <x v="364"/>
      <x v="271"/>
      <x v="12"/>
      <x v="7"/>
      <x v="30"/>
    </i>
    <i>
      <x v="361"/>
      <x v="234"/>
      <x v="141"/>
      <x v="7"/>
      <x v="30"/>
    </i>
    <i>
      <x v="351"/>
      <x v="262"/>
      <x v="222"/>
      <x v="5"/>
      <x v="28"/>
    </i>
    <i>
      <x v="101"/>
      <x v="89"/>
      <x v="110"/>
      <x v="5"/>
      <x v="29"/>
    </i>
    <i>
      <x v="316"/>
      <x v="233"/>
      <x v="29"/>
      <x v="5"/>
      <x v="29"/>
    </i>
    <i>
      <x v="366"/>
      <x v="273"/>
      <x v="170"/>
      <x v="12"/>
      <x v="23"/>
    </i>
    <i>
      <x v="152"/>
      <x v="139"/>
      <x v="53"/>
      <x v="5"/>
      <x v="29"/>
    </i>
    <i>
      <x v="353"/>
      <x v="263"/>
      <x v="37"/>
      <x v="5"/>
      <x v="28"/>
    </i>
    <i>
      <x v="367"/>
      <x v="274"/>
      <x v="63"/>
      <x v="12"/>
      <x v="23"/>
    </i>
    <i>
      <x v="73"/>
      <x v="67"/>
      <x v="18"/>
      <x v="2"/>
      <x v="22"/>
    </i>
    <i>
      <x v="343"/>
      <x v="253"/>
      <x v="13"/>
      <x v="4"/>
      <x v="26"/>
    </i>
    <i>
      <x v="179"/>
      <x v="148"/>
      <x v="116"/>
      <x v="6"/>
      <x v="29"/>
    </i>
    <i>
      <x v="36"/>
      <x v="48"/>
      <x v="149"/>
      <x v="2"/>
      <x v="22"/>
    </i>
    <i>
      <x v="352"/>
      <x v="82"/>
      <x v="72"/>
      <x v="5"/>
      <x v="28"/>
    </i>
    <i>
      <x v="89"/>
      <x v="82"/>
      <x v="111"/>
      <x v="5"/>
      <x v="29"/>
    </i>
    <i>
      <x v="355"/>
      <x v="265"/>
      <x v="70"/>
      <x v="5"/>
      <x v="28"/>
    </i>
    <i>
      <x v="368"/>
      <x v="275"/>
      <x v="65"/>
      <x v="12"/>
      <x v="23"/>
    </i>
    <i>
      <x v="360"/>
      <x v="36"/>
      <x v="201"/>
      <x v="7"/>
      <x v="30"/>
    </i>
    <i>
      <x v="94"/>
      <x v="3"/>
      <x v="139"/>
      <x v="7"/>
      <x v="31"/>
    </i>
    <i>
      <x v="358"/>
      <x v="268"/>
      <x v="41"/>
      <x v="7"/>
      <x v="30"/>
    </i>
    <i>
      <x v="96"/>
      <x v="86"/>
      <x v="216"/>
      <x v="5"/>
      <x v="29"/>
    </i>
    <i>
      <x v="354"/>
      <x v="264"/>
      <x v="35"/>
      <x v="5"/>
      <x v="28"/>
    </i>
    <i>
      <x v="303"/>
      <x v="226"/>
      <x v="125"/>
      <x v="2"/>
      <x v="22"/>
    </i>
    <i>
      <x v="359"/>
      <x v="269"/>
      <x v="187"/>
      <x v="7"/>
      <x v="3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5"/>
    <dataField name="Sum of Points" fld="12" baseField="0" baseItem="0" numFmtId="165"/>
  </dataFields>
  <formats count="1558">
    <format dxfId="3017">
      <pivotArea field="3" type="button" dataOnly="0" labelOnly="1" outline="0" axis="axisRow" fieldPosition="0"/>
    </format>
    <format dxfId="3016">
      <pivotArea field="4" type="button" dataOnly="0" labelOnly="1" outline="0" axis="axisRow" fieldPosition="1"/>
    </format>
    <format dxfId="3015">
      <pivotArea field="5" type="button" dataOnly="0" labelOnly="1" outline="0" axis="axisRow" fieldPosition="2"/>
    </format>
    <format dxfId="3014">
      <pivotArea field="6" type="button" dataOnly="0" labelOnly="1" outline="0" axis="axisRow" fieldPosition="3"/>
    </format>
    <format dxfId="3013">
      <pivotArea field="3" type="button" dataOnly="0" labelOnly="1" outline="0" axis="axisRow" fieldPosition="0"/>
    </format>
    <format dxfId="3012">
      <pivotArea field="4" type="button" dataOnly="0" labelOnly="1" outline="0" axis="axisRow" fieldPosition="1"/>
    </format>
    <format dxfId="3011">
      <pivotArea field="5" type="button" dataOnly="0" labelOnly="1" outline="0" axis="axisRow" fieldPosition="2"/>
    </format>
    <format dxfId="3010">
      <pivotArea field="6" type="button" dataOnly="0" labelOnly="1" outline="0" axis="axisRow" fieldPosition="3"/>
    </format>
    <format dxfId="300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0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0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006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3005">
      <pivotArea outline="0" fieldPosition="0">
        <references count="1">
          <reference field="4294967294" count="1">
            <x v="0"/>
          </reference>
        </references>
      </pivotArea>
    </format>
    <format dxfId="3004">
      <pivotArea field="3" type="button" dataOnly="0" labelOnly="1" outline="0" axis="axisRow" fieldPosition="0"/>
    </format>
    <format dxfId="3003">
      <pivotArea field="7" type="button" dataOnly="0" labelOnly="1" outline="0" axis="axisRow" fieldPosition="4"/>
    </format>
    <format dxfId="3002">
      <pivotArea field="4" type="button" dataOnly="0" labelOnly="1" outline="0" axis="axisRow" fieldPosition="1"/>
    </format>
    <format dxfId="3001">
      <pivotArea field="5" type="button" dataOnly="0" labelOnly="1" outline="0" axis="axisRow" fieldPosition="2"/>
    </format>
    <format dxfId="3000">
      <pivotArea field="6" type="button" dataOnly="0" labelOnly="1" outline="0" axis="axisRow" fieldPosition="3"/>
    </format>
    <format dxfId="299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998">
      <pivotArea field="3" type="button" dataOnly="0" labelOnly="1" outline="0" axis="axisRow" fieldPosition="0"/>
    </format>
    <format dxfId="2997">
      <pivotArea field="7" type="button" dataOnly="0" labelOnly="1" outline="0" axis="axisRow" fieldPosition="4"/>
    </format>
    <format dxfId="2996">
      <pivotArea field="4" type="button" dataOnly="0" labelOnly="1" outline="0" axis="axisRow" fieldPosition="1"/>
    </format>
    <format dxfId="2995">
      <pivotArea field="5" type="button" dataOnly="0" labelOnly="1" outline="0" axis="axisRow" fieldPosition="2"/>
    </format>
    <format dxfId="2994">
      <pivotArea field="6" type="button" dataOnly="0" labelOnly="1" outline="0" axis="axisRow" fieldPosition="3"/>
    </format>
    <format dxfId="299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992">
      <pivotArea field="3" type="button" dataOnly="0" labelOnly="1" outline="0" axis="axisRow" fieldPosition="0"/>
    </format>
    <format dxfId="2991">
      <pivotArea field="7" type="button" dataOnly="0" labelOnly="1" outline="0" axis="axisRow" fieldPosition="4"/>
    </format>
    <format dxfId="2990">
      <pivotArea field="4" type="button" dataOnly="0" labelOnly="1" outline="0" axis="axisRow" fieldPosition="1"/>
    </format>
    <format dxfId="2989">
      <pivotArea field="5" type="button" dataOnly="0" labelOnly="1" outline="0" axis="axisRow" fieldPosition="2"/>
    </format>
    <format dxfId="2988">
      <pivotArea field="6" type="button" dataOnly="0" labelOnly="1" outline="0" axis="axisRow" fieldPosition="3"/>
    </format>
    <format dxfId="298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98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98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984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2983">
      <pivotArea field="5" type="button" dataOnly="0" labelOnly="1" outline="0" axis="axisRow" fieldPosition="2"/>
    </format>
    <format dxfId="2982">
      <pivotArea outline="0" collapsedLevelsAreSubtotals="1" fieldPosition="0"/>
    </format>
    <format dxfId="2981">
      <pivotArea field="3" type="button" dataOnly="0" labelOnly="1" outline="0" axis="axisRow" fieldPosition="0"/>
    </format>
    <format dxfId="2980">
      <pivotArea field="7" type="button" dataOnly="0" labelOnly="1" outline="0" axis="axisRow" fieldPosition="4"/>
    </format>
    <format dxfId="2979">
      <pivotArea field="4" type="button" dataOnly="0" labelOnly="1" outline="0" axis="axisRow" fieldPosition="1"/>
    </format>
    <format dxfId="2978">
      <pivotArea field="5" type="button" dataOnly="0" labelOnly="1" outline="0" axis="axisRow" fieldPosition="2"/>
    </format>
    <format dxfId="2977">
      <pivotArea field="6" type="button" dataOnly="0" labelOnly="1" outline="0" axis="axisRow" fieldPosition="3"/>
    </format>
    <format dxfId="2976">
      <pivotArea dataOnly="0" labelOnly="1" outline="0" fieldPosition="0">
        <references count="1">
          <reference field="3" count="26">
            <x v="1"/>
            <x v="2"/>
            <x v="6"/>
            <x v="7"/>
            <x v="8"/>
            <x v="14"/>
            <x v="18"/>
            <x v="26"/>
            <x v="34"/>
            <x v="41"/>
            <x v="44"/>
            <x v="46"/>
            <x v="53"/>
            <x v="54"/>
            <x v="55"/>
            <x v="60"/>
            <x v="61"/>
            <x v="70"/>
            <x v="72"/>
            <x v="73"/>
            <x v="74"/>
            <x v="82"/>
            <x v="93"/>
            <x v="97"/>
            <x v="105"/>
            <x v="110"/>
          </reference>
        </references>
      </pivotArea>
    </format>
    <format dxfId="2975">
      <pivotArea dataOnly="0" labelOnly="1" outline="0" fieldPosition="0">
        <references count="1">
          <reference field="3" count="21">
            <x v="9"/>
            <x v="21"/>
            <x v="22"/>
            <x v="24"/>
            <x v="25"/>
            <x v="28"/>
            <x v="29"/>
            <x v="31"/>
            <x v="36"/>
            <x v="47"/>
            <x v="48"/>
            <x v="49"/>
            <x v="52"/>
            <x v="56"/>
            <x v="64"/>
            <x v="68"/>
            <x v="75"/>
            <x v="81"/>
            <x v="89"/>
            <x v="100"/>
            <x v="101"/>
          </reference>
        </references>
      </pivotArea>
    </format>
    <format dxfId="2974">
      <pivotArea dataOnly="0" labelOnly="1" outline="0" fieldPosition="0">
        <references count="1">
          <reference field="3" count="12">
            <x v="3"/>
            <x v="5"/>
            <x v="13"/>
            <x v="15"/>
            <x v="17"/>
            <x v="39"/>
            <x v="40"/>
            <x v="42"/>
            <x v="51"/>
            <x v="58"/>
            <x v="63"/>
            <x v="84"/>
          </reference>
        </references>
      </pivotArea>
    </format>
    <format dxfId="2973">
      <pivotArea dataOnly="0" labelOnly="1" grandRow="1" outline="0" fieldPosition="0"/>
    </format>
    <format dxfId="2972">
      <pivotArea dataOnly="0" labelOnly="1" outline="0" fieldPosition="0">
        <references count="2">
          <reference field="3" count="1" selected="0">
            <x v="53"/>
          </reference>
          <reference field="7" count="1">
            <x v="2"/>
          </reference>
        </references>
      </pivotArea>
    </format>
    <format dxfId="2971">
      <pivotArea dataOnly="0" labelOnly="1" outline="0" fieldPosition="0">
        <references count="2">
          <reference field="3" count="1" selected="0">
            <x v="105"/>
          </reference>
          <reference field="7" count="1">
            <x v="11"/>
          </reference>
        </references>
      </pivotArea>
    </format>
    <format dxfId="2970">
      <pivotArea dataOnly="0" labelOnly="1" outline="0" fieldPosition="0">
        <references count="2">
          <reference field="3" count="1" selected="0">
            <x v="55"/>
          </reference>
          <reference field="7" count="1">
            <x v="2"/>
          </reference>
        </references>
      </pivotArea>
    </format>
    <format dxfId="2969">
      <pivotArea dataOnly="0" labelOnly="1" outline="0" fieldPosition="0">
        <references count="2">
          <reference field="3" count="1" selected="0">
            <x v="34"/>
          </reference>
          <reference field="7" count="1">
            <x v="8"/>
          </reference>
        </references>
      </pivotArea>
    </format>
    <format dxfId="2968">
      <pivotArea dataOnly="0" labelOnly="1" outline="0" fieldPosition="0">
        <references count="2">
          <reference field="3" count="1" selected="0">
            <x v="110"/>
          </reference>
          <reference field="7" count="1">
            <x v="6"/>
          </reference>
        </references>
      </pivotArea>
    </format>
    <format dxfId="2967">
      <pivotArea dataOnly="0" labelOnly="1" outline="0" fieldPosition="0">
        <references count="2">
          <reference field="3" count="1" selected="0">
            <x v="72"/>
          </reference>
          <reference field="7" count="1">
            <x v="3"/>
          </reference>
        </references>
      </pivotArea>
    </format>
    <format dxfId="2966">
      <pivotArea dataOnly="0" labelOnly="1" outline="0" fieldPosition="0">
        <references count="2">
          <reference field="3" count="1" selected="0">
            <x v="70"/>
          </reference>
          <reference field="7" count="1">
            <x v="3"/>
          </reference>
        </references>
      </pivotArea>
    </format>
    <format dxfId="2965">
      <pivotArea dataOnly="0" labelOnly="1" outline="0" fieldPosition="0">
        <references count="2">
          <reference field="3" count="1" selected="0">
            <x v="82"/>
          </reference>
          <reference field="7" count="1">
            <x v="3"/>
          </reference>
        </references>
      </pivotArea>
    </format>
    <format dxfId="2964">
      <pivotArea dataOnly="0" labelOnly="1" outline="0" fieldPosition="0">
        <references count="2">
          <reference field="3" count="1" selected="0">
            <x v="93"/>
          </reference>
          <reference field="7" count="1">
            <x v="14"/>
          </reference>
        </references>
      </pivotArea>
    </format>
    <format dxfId="2963">
      <pivotArea dataOnly="0" labelOnly="1" outline="0" fieldPosition="0">
        <references count="2">
          <reference field="3" count="1" selected="0">
            <x v="97"/>
          </reference>
          <reference field="7" count="1">
            <x v="6"/>
          </reference>
        </references>
      </pivotArea>
    </format>
    <format dxfId="2962">
      <pivotArea dataOnly="0" labelOnly="1" outline="0" fieldPosition="0">
        <references count="2">
          <reference field="3" count="1" selected="0">
            <x v="61"/>
          </reference>
          <reference field="7" count="1">
            <x v="1"/>
          </reference>
        </references>
      </pivotArea>
    </format>
    <format dxfId="2961">
      <pivotArea dataOnly="0" labelOnly="1" outline="0" fieldPosition="0">
        <references count="2">
          <reference field="3" count="1" selected="0">
            <x v="7"/>
          </reference>
          <reference field="7" count="1">
            <x v="14"/>
          </reference>
        </references>
      </pivotArea>
    </format>
    <format dxfId="2960">
      <pivotArea dataOnly="0" labelOnly="1" outline="0" fieldPosition="0">
        <references count="2">
          <reference field="3" count="1" selected="0">
            <x v="2"/>
          </reference>
          <reference field="7" count="1">
            <x v="0"/>
          </reference>
        </references>
      </pivotArea>
    </format>
    <format dxfId="2959">
      <pivotArea dataOnly="0" labelOnly="1" outline="0" fieldPosition="0">
        <references count="2">
          <reference field="3" count="1" selected="0">
            <x v="46"/>
          </reference>
          <reference field="7" count="1">
            <x v="6"/>
          </reference>
        </references>
      </pivotArea>
    </format>
    <format dxfId="2958">
      <pivotArea dataOnly="0" labelOnly="1" outline="0" fieldPosition="0">
        <references count="2">
          <reference field="3" count="1" selected="0">
            <x v="60"/>
          </reference>
          <reference field="7" count="1">
            <x v="2"/>
          </reference>
        </references>
      </pivotArea>
    </format>
    <format dxfId="2957">
      <pivotArea dataOnly="0" labelOnly="1" outline="0" fieldPosition="0">
        <references count="2">
          <reference field="3" count="1" selected="0">
            <x v="41"/>
          </reference>
          <reference field="7" count="1">
            <x v="7"/>
          </reference>
        </references>
      </pivotArea>
    </format>
    <format dxfId="2956">
      <pivotArea dataOnly="0" labelOnly="1" outline="0" fieldPosition="0">
        <references count="2">
          <reference field="3" count="1" selected="0">
            <x v="54"/>
          </reference>
          <reference field="7" count="1">
            <x v="2"/>
          </reference>
        </references>
      </pivotArea>
    </format>
    <format dxfId="2955">
      <pivotArea dataOnly="0" labelOnly="1" outline="0" fieldPosition="0">
        <references count="2">
          <reference field="3" count="1" selected="0">
            <x v="18"/>
          </reference>
          <reference field="7" count="1">
            <x v="12"/>
          </reference>
        </references>
      </pivotArea>
    </format>
    <format dxfId="2954">
      <pivotArea dataOnly="0" labelOnly="1" outline="0" fieldPosition="0">
        <references count="2">
          <reference field="3" count="1" selected="0">
            <x v="73"/>
          </reference>
          <reference field="7" count="1">
            <x v="4"/>
          </reference>
        </references>
      </pivotArea>
    </format>
    <format dxfId="2953">
      <pivotArea dataOnly="0" labelOnly="1" outline="0" fieldPosition="0">
        <references count="2">
          <reference field="3" count="1" selected="0">
            <x v="8"/>
          </reference>
          <reference field="7" count="1">
            <x v="14"/>
          </reference>
        </references>
      </pivotArea>
    </format>
    <format dxfId="2952">
      <pivotArea dataOnly="0" labelOnly="1" outline="0" fieldPosition="0">
        <references count="2">
          <reference field="3" count="1" selected="0">
            <x v="14"/>
          </reference>
          <reference field="7" count="1">
            <x v="13"/>
          </reference>
        </references>
      </pivotArea>
    </format>
    <format dxfId="2951">
      <pivotArea dataOnly="0" labelOnly="1" outline="0" fieldPosition="0">
        <references count="2">
          <reference field="3" count="1" selected="0">
            <x v="26"/>
          </reference>
          <reference field="7" count="1">
            <x v="10"/>
          </reference>
        </references>
      </pivotArea>
    </format>
    <format dxfId="2950">
      <pivotArea dataOnly="0" labelOnly="1" outline="0" fieldPosition="0">
        <references count="2">
          <reference field="3" count="1" selected="0">
            <x v="6"/>
          </reference>
          <reference field="7" count="1">
            <x v="14"/>
          </reference>
        </references>
      </pivotArea>
    </format>
    <format dxfId="2949">
      <pivotArea dataOnly="0" labelOnly="1" outline="0" fieldPosition="0">
        <references count="2">
          <reference field="3" count="1" selected="0">
            <x v="1"/>
          </reference>
          <reference field="7" count="1">
            <x v="0"/>
          </reference>
        </references>
      </pivotArea>
    </format>
    <format dxfId="2948">
      <pivotArea dataOnly="0" labelOnly="1" outline="0" fieldPosition="0">
        <references count="2">
          <reference field="3" count="1" selected="0">
            <x v="74"/>
          </reference>
          <reference field="7" count="1">
            <x v="4"/>
          </reference>
        </references>
      </pivotArea>
    </format>
    <format dxfId="2947">
      <pivotArea dataOnly="0" labelOnly="1" outline="0" fieldPosition="0">
        <references count="2">
          <reference field="3" count="1" selected="0">
            <x v="68"/>
          </reference>
          <reference field="7" count="1">
            <x v="1"/>
          </reference>
        </references>
      </pivotArea>
    </format>
    <format dxfId="2946">
      <pivotArea dataOnly="0" labelOnly="1" outline="0" fieldPosition="0">
        <references count="2">
          <reference field="3" count="1" selected="0">
            <x v="89"/>
          </reference>
          <reference field="7" count="1">
            <x v="11"/>
          </reference>
        </references>
      </pivotArea>
    </format>
    <format dxfId="2945">
      <pivotArea dataOnly="0" labelOnly="1" outline="0" fieldPosition="0">
        <references count="2">
          <reference field="3" count="1" selected="0">
            <x v="28"/>
          </reference>
          <reference field="7" count="1">
            <x v="9"/>
          </reference>
        </references>
      </pivotArea>
    </format>
    <format dxfId="2944">
      <pivotArea dataOnly="0" labelOnly="1" outline="0" fieldPosition="0">
        <references count="2">
          <reference field="3" count="1" selected="0">
            <x v="9"/>
          </reference>
          <reference field="7" count="1">
            <x v="14"/>
          </reference>
        </references>
      </pivotArea>
    </format>
    <format dxfId="2943">
      <pivotArea dataOnly="0" labelOnly="1" outline="0" fieldPosition="0">
        <references count="2">
          <reference field="3" count="1" selected="0">
            <x v="21"/>
          </reference>
          <reference field="7" count="1">
            <x v="11"/>
          </reference>
        </references>
      </pivotArea>
    </format>
    <format dxfId="2942">
      <pivotArea dataOnly="0" labelOnly="1" outline="0" fieldPosition="0">
        <references count="2">
          <reference field="3" count="1" selected="0">
            <x v="29"/>
          </reference>
          <reference field="7" count="1">
            <x v="9"/>
          </reference>
        </references>
      </pivotArea>
    </format>
    <format dxfId="2941">
      <pivotArea dataOnly="0" labelOnly="1" outline="0" fieldPosition="0">
        <references count="2">
          <reference field="3" count="1" selected="0">
            <x v="36"/>
          </reference>
          <reference field="7" count="1">
            <x v="8"/>
          </reference>
        </references>
      </pivotArea>
    </format>
    <format dxfId="2940">
      <pivotArea dataOnly="0" labelOnly="1" outline="0" fieldPosition="0">
        <references count="2">
          <reference field="3" count="1" selected="0">
            <x v="31"/>
          </reference>
          <reference field="7" count="1">
            <x v="9"/>
          </reference>
        </references>
      </pivotArea>
    </format>
    <format dxfId="2939">
      <pivotArea dataOnly="0" labelOnly="1" outline="0" fieldPosition="0">
        <references count="2">
          <reference field="3" count="1" selected="0">
            <x v="22"/>
          </reference>
          <reference field="7" count="1">
            <x v="11"/>
          </reference>
        </references>
      </pivotArea>
    </format>
    <format dxfId="2938">
      <pivotArea dataOnly="0" labelOnly="1" outline="0" fieldPosition="0">
        <references count="2">
          <reference field="3" count="1" selected="0">
            <x v="24"/>
          </reference>
          <reference field="7" count="1">
            <x v="10"/>
          </reference>
        </references>
      </pivotArea>
    </format>
    <format dxfId="2937">
      <pivotArea dataOnly="0" labelOnly="1" outline="0" fieldPosition="0">
        <references count="2">
          <reference field="3" count="1" selected="0">
            <x v="64"/>
          </reference>
          <reference field="7" count="1">
            <x v="1"/>
          </reference>
        </references>
      </pivotArea>
    </format>
    <format dxfId="2936">
      <pivotArea dataOnly="0" labelOnly="1" outline="0" fieldPosition="0">
        <references count="2">
          <reference field="3" count="1" selected="0">
            <x v="49"/>
          </reference>
          <reference field="7" count="1">
            <x v="5"/>
          </reference>
        </references>
      </pivotArea>
    </format>
    <format dxfId="2935">
      <pivotArea dataOnly="0" labelOnly="1" outline="0" fieldPosition="0">
        <references count="2">
          <reference field="3" count="1" selected="0">
            <x v="47"/>
          </reference>
          <reference field="7" count="1">
            <x v="5"/>
          </reference>
        </references>
      </pivotArea>
    </format>
    <format dxfId="2934">
      <pivotArea dataOnly="0" labelOnly="1" outline="0" fieldPosition="0">
        <references count="2">
          <reference field="3" count="1" selected="0">
            <x v="56"/>
          </reference>
          <reference field="7" count="1">
            <x v="2"/>
          </reference>
        </references>
      </pivotArea>
    </format>
    <format dxfId="2933">
      <pivotArea dataOnly="0" labelOnly="1" outline="0" fieldPosition="0">
        <references count="2">
          <reference field="3" count="1" selected="0">
            <x v="75"/>
          </reference>
          <reference field="7" count="1">
            <x v="4"/>
          </reference>
        </references>
      </pivotArea>
    </format>
    <format dxfId="2932">
      <pivotArea dataOnly="0" labelOnly="1" outline="0" fieldPosition="0">
        <references count="2">
          <reference field="3" count="1" selected="0">
            <x v="52"/>
          </reference>
          <reference field="7" count="1">
            <x v="2"/>
          </reference>
        </references>
      </pivotArea>
    </format>
    <format dxfId="2931">
      <pivotArea dataOnly="0" labelOnly="1" outline="0" fieldPosition="0">
        <references count="2">
          <reference field="3" count="1" selected="0">
            <x v="81"/>
          </reference>
          <reference field="7" count="1">
            <x v="3"/>
          </reference>
        </references>
      </pivotArea>
    </format>
    <format dxfId="2930">
      <pivotArea dataOnly="0" labelOnly="1" outline="0" fieldPosition="0">
        <references count="2">
          <reference field="3" count="1" selected="0">
            <x v="100"/>
          </reference>
          <reference field="7" count="1">
            <x v="1"/>
          </reference>
        </references>
      </pivotArea>
    </format>
    <format dxfId="2929">
      <pivotArea dataOnly="0" labelOnly="1" outline="0" fieldPosition="0">
        <references count="2">
          <reference field="3" count="1" selected="0">
            <x v="101"/>
          </reference>
          <reference field="7" count="1">
            <x v="2"/>
          </reference>
        </references>
      </pivotArea>
    </format>
    <format dxfId="2928">
      <pivotArea dataOnly="0" labelOnly="1" outline="0" fieldPosition="0">
        <references count="2">
          <reference field="3" count="1" selected="0">
            <x v="48"/>
          </reference>
          <reference field="7" count="1">
            <x v="5"/>
          </reference>
        </references>
      </pivotArea>
    </format>
    <format dxfId="2927">
      <pivotArea dataOnly="0" labelOnly="1" outline="0" fieldPosition="0">
        <references count="2">
          <reference field="3" count="1" selected="0">
            <x v="42"/>
          </reference>
          <reference field="7" count="1">
            <x v="7"/>
          </reference>
        </references>
      </pivotArea>
    </format>
    <format dxfId="2926">
      <pivotArea dataOnly="0" labelOnly="1" outline="0" fieldPosition="0">
        <references count="2">
          <reference field="3" count="1" selected="0">
            <x v="84"/>
          </reference>
          <reference field="7" count="1">
            <x v="7"/>
          </reference>
        </references>
      </pivotArea>
    </format>
    <format dxfId="2925">
      <pivotArea dataOnly="0" labelOnly="1" outline="0" fieldPosition="0">
        <references count="2">
          <reference field="3" count="1" selected="0">
            <x v="58"/>
          </reference>
          <reference field="7" count="1">
            <x v="2"/>
          </reference>
        </references>
      </pivotArea>
    </format>
    <format dxfId="2924">
      <pivotArea dataOnly="0" labelOnly="1" outline="0" fieldPosition="0">
        <references count="2">
          <reference field="3" count="1" selected="0">
            <x v="15"/>
          </reference>
          <reference field="7" count="1">
            <x v="13"/>
          </reference>
        </references>
      </pivotArea>
    </format>
    <format dxfId="2923">
      <pivotArea dataOnly="0" labelOnly="1" outline="0" fieldPosition="0">
        <references count="2">
          <reference field="3" count="1" selected="0">
            <x v="63"/>
          </reference>
          <reference field="7" count="1">
            <x v="1"/>
          </reference>
        </references>
      </pivotArea>
    </format>
    <format dxfId="2922">
      <pivotArea dataOnly="0" labelOnly="1" outline="0" fieldPosition="0">
        <references count="2">
          <reference field="3" count="1" selected="0">
            <x v="5"/>
          </reference>
          <reference field="7" count="1">
            <x v="0"/>
          </reference>
        </references>
      </pivotArea>
    </format>
    <format dxfId="2921">
      <pivotArea dataOnly="0" labelOnly="1" outline="0" fieldPosition="0">
        <references count="2">
          <reference field="3" count="1" selected="0">
            <x v="39"/>
          </reference>
          <reference field="7" count="1">
            <x v="7"/>
          </reference>
        </references>
      </pivotArea>
    </format>
    <format dxfId="2920">
      <pivotArea dataOnly="0" labelOnly="1" outline="0" fieldPosition="0">
        <references count="2">
          <reference field="3" count="1" selected="0">
            <x v="13"/>
          </reference>
          <reference field="7" count="1">
            <x v="13"/>
          </reference>
        </references>
      </pivotArea>
    </format>
    <format dxfId="2919">
      <pivotArea dataOnly="0" labelOnly="1" outline="0" fieldPosition="0">
        <references count="2">
          <reference field="3" count="1" selected="0">
            <x v="3"/>
          </reference>
          <reference field="7" count="1">
            <x v="0"/>
          </reference>
        </references>
      </pivotArea>
    </format>
    <format dxfId="2918">
      <pivotArea dataOnly="0" labelOnly="1" outline="0" fieldPosition="0">
        <references count="2">
          <reference field="3" count="1" selected="0">
            <x v="40"/>
          </reference>
          <reference field="7" count="1">
            <x v="7"/>
          </reference>
        </references>
      </pivotArea>
    </format>
    <format dxfId="2917">
      <pivotArea dataOnly="0" labelOnly="1" outline="0" fieldPosition="0">
        <references count="2">
          <reference field="3" count="1" selected="0">
            <x v="51"/>
          </reference>
          <reference field="7" count="1">
            <x v="2"/>
          </reference>
        </references>
      </pivotArea>
    </format>
    <format dxfId="2916">
      <pivotArea dataOnly="0" labelOnly="1" outline="0" fieldPosition="0">
        <references count="3">
          <reference field="3" count="1" selected="0">
            <x v="53"/>
          </reference>
          <reference field="4" count="1">
            <x v="5"/>
          </reference>
          <reference field="7" count="1" selected="0">
            <x v="2"/>
          </reference>
        </references>
      </pivotArea>
    </format>
    <format dxfId="2915">
      <pivotArea dataOnly="0" labelOnly="1" outline="0" fieldPosition="0">
        <references count="3">
          <reference field="3" count="1" selected="0">
            <x v="105"/>
          </reference>
          <reference field="4" count="1">
            <x v="92"/>
          </reference>
          <reference field="7" count="1" selected="0">
            <x v="11"/>
          </reference>
        </references>
      </pivotArea>
    </format>
    <format dxfId="2914">
      <pivotArea dataOnly="0" labelOnly="1" outline="0" fieldPosition="0">
        <references count="3">
          <reference field="3" count="1" selected="0">
            <x v="44"/>
          </reference>
          <reference field="4" count="1">
            <x v="6"/>
          </reference>
          <reference field="7" count="1" selected="0">
            <x v="6"/>
          </reference>
        </references>
      </pivotArea>
    </format>
    <format dxfId="2913">
      <pivotArea dataOnly="0" labelOnly="1" outline="0" fieldPosition="0">
        <references count="3">
          <reference field="3" count="1" selected="0">
            <x v="55"/>
          </reference>
          <reference field="4" count="1">
            <x v="41"/>
          </reference>
          <reference field="7" count="1" selected="0">
            <x v="2"/>
          </reference>
        </references>
      </pivotArea>
    </format>
    <format dxfId="2912">
      <pivotArea dataOnly="0" labelOnly="1" outline="0" fieldPosition="0">
        <references count="3">
          <reference field="3" count="1" selected="0">
            <x v="34"/>
          </reference>
          <reference field="4" count="1">
            <x v="55"/>
          </reference>
          <reference field="7" count="1" selected="0">
            <x v="8"/>
          </reference>
        </references>
      </pivotArea>
    </format>
    <format dxfId="2911">
      <pivotArea dataOnly="0" labelOnly="1" outline="0" fieldPosition="0">
        <references count="3">
          <reference field="3" count="1" selected="0">
            <x v="110"/>
          </reference>
          <reference field="4" count="1">
            <x v="94"/>
          </reference>
          <reference field="7" count="1" selected="0">
            <x v="6"/>
          </reference>
        </references>
      </pivotArea>
    </format>
    <format dxfId="2910">
      <pivotArea dataOnly="0" labelOnly="1" outline="0" fieldPosition="0">
        <references count="3">
          <reference field="3" count="1" selected="0">
            <x v="72"/>
          </reference>
          <reference field="4" count="1">
            <x v="41"/>
          </reference>
          <reference field="7" count="1" selected="0">
            <x v="3"/>
          </reference>
        </references>
      </pivotArea>
    </format>
    <format dxfId="2909">
      <pivotArea dataOnly="0" labelOnly="1" outline="0" fieldPosition="0">
        <references count="3">
          <reference field="3" count="1" selected="0">
            <x v="70"/>
          </reference>
          <reference field="4" count="1">
            <x v="74"/>
          </reference>
          <reference field="7" count="1" selected="0">
            <x v="3"/>
          </reference>
        </references>
      </pivotArea>
    </format>
    <format dxfId="2908">
      <pivotArea dataOnly="0" labelOnly="1" outline="0" fieldPosition="0">
        <references count="3">
          <reference field="3" count="1" selected="0">
            <x v="82"/>
          </reference>
          <reference field="4" count="1">
            <x v="4"/>
          </reference>
          <reference field="7" count="1" selected="0">
            <x v="3"/>
          </reference>
        </references>
      </pivotArea>
    </format>
    <format dxfId="2907">
      <pivotArea dataOnly="0" labelOnly="1" outline="0" fieldPosition="0">
        <references count="3">
          <reference field="3" count="1" selected="0">
            <x v="93"/>
          </reference>
          <reference field="4" count="1">
            <x v="41"/>
          </reference>
          <reference field="7" count="1" selected="0">
            <x v="14"/>
          </reference>
        </references>
      </pivotArea>
    </format>
    <format dxfId="2906">
      <pivotArea dataOnly="0" labelOnly="1" outline="0" fieldPosition="0">
        <references count="3">
          <reference field="3" count="1" selected="0">
            <x v="97"/>
          </reference>
          <reference field="4" count="1">
            <x v="87"/>
          </reference>
          <reference field="7" count="1" selected="0">
            <x v="6"/>
          </reference>
        </references>
      </pivotArea>
    </format>
    <format dxfId="2905">
      <pivotArea dataOnly="0" labelOnly="1" outline="0" fieldPosition="0">
        <references count="3">
          <reference field="3" count="1" selected="0">
            <x v="61"/>
          </reference>
          <reference field="4" count="1">
            <x v="15"/>
          </reference>
          <reference field="7" count="1" selected="0">
            <x v="1"/>
          </reference>
        </references>
      </pivotArea>
    </format>
    <format dxfId="2904">
      <pivotArea dataOnly="0" labelOnly="1" outline="0" fieldPosition="0">
        <references count="3">
          <reference field="3" count="1" selected="0">
            <x v="7"/>
          </reference>
          <reference field="4" count="1">
            <x v="38"/>
          </reference>
          <reference field="7" count="1" selected="0">
            <x v="14"/>
          </reference>
        </references>
      </pivotArea>
    </format>
    <format dxfId="2903">
      <pivotArea dataOnly="0" labelOnly="1" outline="0" fieldPosition="0">
        <references count="3">
          <reference field="3" count="1" selected="0">
            <x v="46"/>
          </reference>
          <reference field="4" count="1">
            <x v="24"/>
          </reference>
          <reference field="7" count="1" selected="0">
            <x v="6"/>
          </reference>
        </references>
      </pivotArea>
    </format>
    <format dxfId="2902">
      <pivotArea dataOnly="0" labelOnly="1" outline="0" fieldPosition="0">
        <references count="3">
          <reference field="3" count="1" selected="0">
            <x v="60"/>
          </reference>
          <reference field="4" count="1">
            <x v="47"/>
          </reference>
          <reference field="7" count="1" selected="0">
            <x v="2"/>
          </reference>
        </references>
      </pivotArea>
    </format>
    <format dxfId="2901">
      <pivotArea dataOnly="0" labelOnly="1" outline="0" fieldPosition="0">
        <references count="3">
          <reference field="3" count="1" selected="0">
            <x v="54"/>
          </reference>
          <reference field="4" count="1">
            <x v="58"/>
          </reference>
          <reference field="7" count="1" selected="0">
            <x v="2"/>
          </reference>
        </references>
      </pivotArea>
    </format>
    <format dxfId="2900">
      <pivotArea dataOnly="0" labelOnly="1" outline="0" fieldPosition="0">
        <references count="3">
          <reference field="3" count="1" selected="0">
            <x v="18"/>
          </reference>
          <reference field="4" count="1">
            <x v="75"/>
          </reference>
          <reference field="7" count="1" selected="0">
            <x v="12"/>
          </reference>
        </references>
      </pivotArea>
    </format>
    <format dxfId="2899">
      <pivotArea dataOnly="0" labelOnly="1" outline="0" fieldPosition="0">
        <references count="3">
          <reference field="3" count="1" selected="0">
            <x v="73"/>
          </reference>
          <reference field="4" count="1">
            <x v="67"/>
          </reference>
          <reference field="7" count="1" selected="0">
            <x v="4"/>
          </reference>
        </references>
      </pivotArea>
    </format>
    <format dxfId="2898">
      <pivotArea dataOnly="0" labelOnly="1" outline="0" fieldPosition="0">
        <references count="3">
          <reference field="3" count="1" selected="0">
            <x v="8"/>
          </reference>
          <reference field="4" count="1">
            <x v="7"/>
          </reference>
          <reference field="7" count="1" selected="0">
            <x v="14"/>
          </reference>
        </references>
      </pivotArea>
    </format>
    <format dxfId="2897">
      <pivotArea dataOnly="0" labelOnly="1" outline="0" fieldPosition="0">
        <references count="3">
          <reference field="3" count="1" selected="0">
            <x v="14"/>
          </reference>
          <reference field="4" count="1">
            <x v="30"/>
          </reference>
          <reference field="7" count="1" selected="0">
            <x v="13"/>
          </reference>
        </references>
      </pivotArea>
    </format>
    <format dxfId="2896">
      <pivotArea dataOnly="0" labelOnly="1" outline="0" fieldPosition="0">
        <references count="3">
          <reference field="3" count="1" selected="0">
            <x v="26"/>
          </reference>
          <reference field="4" count="1">
            <x v="60"/>
          </reference>
          <reference field="7" count="1" selected="0">
            <x v="10"/>
          </reference>
        </references>
      </pivotArea>
    </format>
    <format dxfId="2895">
      <pivotArea dataOnly="0" labelOnly="1" outline="0" fieldPosition="0">
        <references count="3">
          <reference field="3" count="1" selected="0">
            <x v="6"/>
          </reference>
          <reference field="4" count="1">
            <x v="49"/>
          </reference>
          <reference field="7" count="1" selected="0">
            <x v="14"/>
          </reference>
        </references>
      </pivotArea>
    </format>
    <format dxfId="2894">
      <pivotArea dataOnly="0" labelOnly="1" outline="0" fieldPosition="0">
        <references count="3">
          <reference field="3" count="1" selected="0">
            <x v="1"/>
          </reference>
          <reference field="4" count="1">
            <x v="43"/>
          </reference>
          <reference field="7" count="1" selected="0">
            <x v="0"/>
          </reference>
        </references>
      </pivotArea>
    </format>
    <format dxfId="2893">
      <pivotArea dataOnly="0" labelOnly="1" outline="0" fieldPosition="0">
        <references count="3">
          <reference field="3" count="1" selected="0">
            <x v="74"/>
          </reference>
          <reference field="4" count="1">
            <x v="3"/>
          </reference>
          <reference field="7" count="1" selected="0">
            <x v="4"/>
          </reference>
        </references>
      </pivotArea>
    </format>
    <format dxfId="2892">
      <pivotArea dataOnly="0" labelOnly="1" outline="0" fieldPosition="0">
        <references count="3">
          <reference field="3" count="1" selected="0">
            <x v="68"/>
          </reference>
          <reference field="4" count="1">
            <x v="51"/>
          </reference>
          <reference field="7" count="1" selected="0">
            <x v="1"/>
          </reference>
        </references>
      </pivotArea>
    </format>
    <format dxfId="2891">
      <pivotArea dataOnly="0" labelOnly="1" outline="0" fieldPosition="0">
        <references count="3">
          <reference field="3" count="1" selected="0">
            <x v="89"/>
          </reference>
          <reference field="4" count="1">
            <x v="82"/>
          </reference>
          <reference field="7" count="1" selected="0">
            <x v="11"/>
          </reference>
        </references>
      </pivotArea>
    </format>
    <format dxfId="2890">
      <pivotArea dataOnly="0" labelOnly="1" outline="0" fieldPosition="0">
        <references count="3">
          <reference field="3" count="1" selected="0">
            <x v="28"/>
          </reference>
          <reference field="4" count="1">
            <x v="37"/>
          </reference>
          <reference field="7" count="1" selected="0">
            <x v="9"/>
          </reference>
        </references>
      </pivotArea>
    </format>
    <format dxfId="2889">
      <pivotArea dataOnly="0" labelOnly="1" outline="0" fieldPosition="0">
        <references count="3">
          <reference field="3" count="1" selected="0">
            <x v="9"/>
          </reference>
          <reference field="4" count="1">
            <x v="55"/>
          </reference>
          <reference field="7" count="1" selected="0">
            <x v="14"/>
          </reference>
        </references>
      </pivotArea>
    </format>
    <format dxfId="2888">
      <pivotArea dataOnly="0" labelOnly="1" outline="0" fieldPosition="0">
        <references count="3">
          <reference field="3" count="1" selected="0">
            <x v="21"/>
          </reference>
          <reference field="4" count="1">
            <x v="0"/>
          </reference>
          <reference field="7" count="1" selected="0">
            <x v="11"/>
          </reference>
        </references>
      </pivotArea>
    </format>
    <format dxfId="2887">
      <pivotArea dataOnly="0" labelOnly="1" outline="0" fieldPosition="0">
        <references count="3">
          <reference field="3" count="1" selected="0">
            <x v="29"/>
          </reference>
          <reference field="4" count="1">
            <x v="10"/>
          </reference>
          <reference field="7" count="1" selected="0">
            <x v="9"/>
          </reference>
        </references>
      </pivotArea>
    </format>
    <format dxfId="2886">
      <pivotArea dataOnly="0" labelOnly="1" outline="0" fieldPosition="0">
        <references count="3">
          <reference field="3" count="1" selected="0">
            <x v="36"/>
          </reference>
          <reference field="4" count="1">
            <x v="48"/>
          </reference>
          <reference field="7" count="1" selected="0">
            <x v="8"/>
          </reference>
        </references>
      </pivotArea>
    </format>
    <format dxfId="2885">
      <pivotArea dataOnly="0" labelOnly="1" outline="0" fieldPosition="0">
        <references count="3">
          <reference field="3" count="1" selected="0">
            <x v="31"/>
          </reference>
          <reference field="4" count="1">
            <x v="68"/>
          </reference>
          <reference field="7" count="1" selected="0">
            <x v="9"/>
          </reference>
        </references>
      </pivotArea>
    </format>
    <format dxfId="2884">
      <pivotArea dataOnly="0" labelOnly="1" outline="0" fieldPosition="0">
        <references count="3">
          <reference field="3" count="1" selected="0">
            <x v="22"/>
          </reference>
          <reference field="4" count="1">
            <x v="33"/>
          </reference>
          <reference field="7" count="1" selected="0">
            <x v="11"/>
          </reference>
        </references>
      </pivotArea>
    </format>
    <format dxfId="2883">
      <pivotArea dataOnly="0" labelOnly="1" outline="0" fieldPosition="0">
        <references count="3">
          <reference field="3" count="1" selected="0">
            <x v="24"/>
          </reference>
          <reference field="4" count="1">
            <x v="65"/>
          </reference>
          <reference field="7" count="1" selected="0">
            <x v="10"/>
          </reference>
        </references>
      </pivotArea>
    </format>
    <format dxfId="2882">
      <pivotArea dataOnly="0" labelOnly="1" outline="0" fieldPosition="0">
        <references count="3">
          <reference field="3" count="1" selected="0">
            <x v="25"/>
          </reference>
          <reference field="4" count="1">
            <x v="35"/>
          </reference>
          <reference field="7" count="1" selected="0">
            <x v="10"/>
          </reference>
        </references>
      </pivotArea>
    </format>
    <format dxfId="2881">
      <pivotArea dataOnly="0" labelOnly="1" outline="0" fieldPosition="0">
        <references count="3">
          <reference field="3" count="1" selected="0">
            <x v="49"/>
          </reference>
          <reference field="4" count="1">
            <x v="28"/>
          </reference>
          <reference field="7" count="1" selected="0">
            <x v="5"/>
          </reference>
        </references>
      </pivotArea>
    </format>
    <format dxfId="2880">
      <pivotArea dataOnly="0" labelOnly="1" outline="0" fieldPosition="0">
        <references count="3">
          <reference field="3" count="1" selected="0">
            <x v="56"/>
          </reference>
          <reference field="4" count="1">
            <x v="8"/>
          </reference>
          <reference field="7" count="1" selected="0">
            <x v="2"/>
          </reference>
        </references>
      </pivotArea>
    </format>
    <format dxfId="2879">
      <pivotArea dataOnly="0" labelOnly="1" outline="0" fieldPosition="0">
        <references count="3">
          <reference field="3" count="1" selected="0">
            <x v="75"/>
          </reference>
          <reference field="4" count="1">
            <x v="57"/>
          </reference>
          <reference field="7" count="1" selected="0">
            <x v="4"/>
          </reference>
        </references>
      </pivotArea>
    </format>
    <format dxfId="2878">
      <pivotArea dataOnly="0" labelOnly="1" outline="0" fieldPosition="0">
        <references count="3">
          <reference field="3" count="1" selected="0">
            <x v="52"/>
          </reference>
          <reference field="4" count="1">
            <x v="95"/>
          </reference>
          <reference field="7" count="1" selected="0">
            <x v="2"/>
          </reference>
        </references>
      </pivotArea>
    </format>
    <format dxfId="2877">
      <pivotArea dataOnly="0" labelOnly="1" outline="0" fieldPosition="0">
        <references count="3">
          <reference field="3" count="1" selected="0">
            <x v="81"/>
          </reference>
          <reference field="4" count="1">
            <x v="78"/>
          </reference>
          <reference field="7" count="1" selected="0">
            <x v="3"/>
          </reference>
        </references>
      </pivotArea>
    </format>
    <format dxfId="2876">
      <pivotArea dataOnly="0" labelOnly="1" outline="0" fieldPosition="0">
        <references count="3">
          <reference field="3" count="1" selected="0">
            <x v="100"/>
          </reference>
          <reference field="4" count="1">
            <x v="88"/>
          </reference>
          <reference field="7" count="1" selected="0">
            <x v="1"/>
          </reference>
        </references>
      </pivotArea>
    </format>
    <format dxfId="2875">
      <pivotArea dataOnly="0" labelOnly="1" outline="0" fieldPosition="0">
        <references count="3">
          <reference field="3" count="1" selected="0">
            <x v="101"/>
          </reference>
          <reference field="4" count="1">
            <x v="89"/>
          </reference>
          <reference field="7" count="1" selected="0">
            <x v="2"/>
          </reference>
        </references>
      </pivotArea>
    </format>
    <format dxfId="2874">
      <pivotArea dataOnly="0" labelOnly="1" outline="0" fieldPosition="0">
        <references count="3">
          <reference field="3" count="1" selected="0">
            <x v="48"/>
          </reference>
          <reference field="4" count="1">
            <x v="13"/>
          </reference>
          <reference field="7" count="1" selected="0">
            <x v="5"/>
          </reference>
        </references>
      </pivotArea>
    </format>
    <format dxfId="2873">
      <pivotArea dataOnly="0" labelOnly="1" outline="0" fieldPosition="0">
        <references count="3">
          <reference field="3" count="1" selected="0">
            <x v="42"/>
          </reference>
          <reference field="4" count="1">
            <x v="32"/>
          </reference>
          <reference field="7" count="1" selected="0">
            <x v="7"/>
          </reference>
        </references>
      </pivotArea>
    </format>
    <format dxfId="2872">
      <pivotArea dataOnly="0" labelOnly="1" outline="0" fieldPosition="0">
        <references count="3">
          <reference field="3" count="1" selected="0">
            <x v="84"/>
          </reference>
          <reference field="4" count="1">
            <x v="9"/>
          </reference>
          <reference field="7" count="1" selected="0">
            <x v="7"/>
          </reference>
        </references>
      </pivotArea>
    </format>
    <format dxfId="2871">
      <pivotArea dataOnly="0" labelOnly="1" outline="0" fieldPosition="0">
        <references count="3">
          <reference field="3" count="1" selected="0">
            <x v="58"/>
          </reference>
          <reference field="4" count="1">
            <x v="72"/>
          </reference>
          <reference field="7" count="1" selected="0">
            <x v="2"/>
          </reference>
        </references>
      </pivotArea>
    </format>
    <format dxfId="2870">
      <pivotArea dataOnly="0" labelOnly="1" outline="0" fieldPosition="0">
        <references count="3">
          <reference field="3" count="1" selected="0">
            <x v="15"/>
          </reference>
          <reference field="4" count="1">
            <x v="41"/>
          </reference>
          <reference field="7" count="1" selected="0">
            <x v="13"/>
          </reference>
        </references>
      </pivotArea>
    </format>
    <format dxfId="2869">
      <pivotArea dataOnly="0" labelOnly="1" outline="0" fieldPosition="0">
        <references count="3">
          <reference field="3" count="1" selected="0">
            <x v="17"/>
          </reference>
          <reference field="4" count="1">
            <x v="49"/>
          </reference>
          <reference field="7" count="1" selected="0">
            <x v="12"/>
          </reference>
        </references>
      </pivotArea>
    </format>
    <format dxfId="2868">
      <pivotArea dataOnly="0" labelOnly="1" outline="0" fieldPosition="0">
        <references count="3">
          <reference field="3" count="1" selected="0">
            <x v="63"/>
          </reference>
          <reference field="4" count="1">
            <x v="61"/>
          </reference>
          <reference field="7" count="1" selected="0">
            <x v="1"/>
          </reference>
        </references>
      </pivotArea>
    </format>
    <format dxfId="2867">
      <pivotArea dataOnly="0" labelOnly="1" outline="0" fieldPosition="0">
        <references count="3">
          <reference field="3" count="1" selected="0">
            <x v="5"/>
          </reference>
          <reference field="4" count="1">
            <x v="55"/>
          </reference>
          <reference field="7" count="1" selected="0">
            <x v="0"/>
          </reference>
        </references>
      </pivotArea>
    </format>
    <format dxfId="2866">
      <pivotArea dataOnly="0" labelOnly="1" outline="0" fieldPosition="0">
        <references count="3">
          <reference field="3" count="1" selected="0">
            <x v="39"/>
          </reference>
          <reference field="4" count="1">
            <x v="17"/>
          </reference>
          <reference field="7" count="1" selected="0">
            <x v="7"/>
          </reference>
        </references>
      </pivotArea>
    </format>
    <format dxfId="2865">
      <pivotArea dataOnly="0" labelOnly="1" outline="0" fieldPosition="0">
        <references count="3">
          <reference field="3" count="1" selected="0">
            <x v="13"/>
          </reference>
          <reference field="4" count="1">
            <x v="3"/>
          </reference>
          <reference field="7" count="1" selected="0">
            <x v="13"/>
          </reference>
        </references>
      </pivotArea>
    </format>
    <format dxfId="2864">
      <pivotArea dataOnly="0" labelOnly="1" outline="0" fieldPosition="0">
        <references count="3">
          <reference field="3" count="1" selected="0">
            <x v="3"/>
          </reference>
          <reference field="4" count="1">
            <x v="34"/>
          </reference>
          <reference field="7" count="1" selected="0">
            <x v="0"/>
          </reference>
        </references>
      </pivotArea>
    </format>
    <format dxfId="2863">
      <pivotArea dataOnly="0" labelOnly="1" outline="0" fieldPosition="0">
        <references count="3">
          <reference field="3" count="1" selected="0">
            <x v="40"/>
          </reference>
          <reference field="4" count="1">
            <x v="52"/>
          </reference>
          <reference field="7" count="1" selected="0">
            <x v="7"/>
          </reference>
        </references>
      </pivotArea>
    </format>
    <format dxfId="2862">
      <pivotArea dataOnly="0" labelOnly="1" outline="0" fieldPosition="0">
        <references count="3">
          <reference field="3" count="1" selected="0">
            <x v="51"/>
          </reference>
          <reference field="4" count="1">
            <x v="69"/>
          </reference>
          <reference field="7" count="1" selected="0">
            <x v="2"/>
          </reference>
        </references>
      </pivotArea>
    </format>
    <format dxfId="2861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5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2860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92"/>
          </reference>
          <reference field="5" count="1">
            <x v="103"/>
          </reference>
          <reference field="7" count="1" selected="0">
            <x v="11"/>
          </reference>
        </references>
      </pivotArea>
    </format>
    <format dxfId="2859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6"/>
          </reference>
          <reference field="5" count="1">
            <x v="38"/>
          </reference>
          <reference field="7" count="1" selected="0">
            <x v="6"/>
          </reference>
        </references>
      </pivotArea>
    </format>
    <format dxfId="2858">
      <pivotArea dataOnly="0" labelOnly="1" outline="0" fieldPosition="0">
        <references count="4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2857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55"/>
          </reference>
          <reference field="5" count="1">
            <x v="87"/>
          </reference>
          <reference field="7" count="1" selected="0">
            <x v="8"/>
          </reference>
        </references>
      </pivotArea>
    </format>
    <format dxfId="2856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1"/>
          </reference>
          <reference field="5" count="1">
            <x v="208"/>
          </reference>
          <reference field="7" count="1" selected="0">
            <x v="3"/>
          </reference>
        </references>
      </pivotArea>
    </format>
    <format dxfId="2855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74"/>
          </reference>
          <reference field="5" count="1">
            <x v="50"/>
          </reference>
          <reference field="7" count="1" selected="0">
            <x v="3"/>
          </reference>
        </references>
      </pivotArea>
    </format>
    <format dxfId="2854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"/>
          </reference>
          <reference field="5" count="1">
            <x v="194"/>
          </reference>
          <reference field="7" count="1" selected="0">
            <x v="3"/>
          </reference>
        </references>
      </pivotArea>
    </format>
    <format dxfId="2853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41"/>
          </reference>
          <reference field="5" count="1">
            <x v="213"/>
          </reference>
          <reference field="7" count="1" selected="0">
            <x v="14"/>
          </reference>
        </references>
      </pivotArea>
    </format>
    <format dxfId="2852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87"/>
          </reference>
          <reference field="5" count="1">
            <x v="55"/>
          </reference>
          <reference field="7" count="1" selected="0">
            <x v="6"/>
          </reference>
        </references>
      </pivotArea>
    </format>
    <format dxfId="2851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5"/>
          </reference>
          <reference field="5" count="1">
            <x v="92"/>
          </reference>
          <reference field="7" count="1" selected="0">
            <x v="1"/>
          </reference>
        </references>
      </pivotArea>
    </format>
    <format dxfId="2850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38"/>
          </reference>
          <reference field="5" count="1">
            <x v="166"/>
          </reference>
          <reference field="7" count="1" selected="0">
            <x v="14"/>
          </reference>
        </references>
      </pivotArea>
    </format>
    <format dxfId="2849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24"/>
          </reference>
          <reference field="5" count="1">
            <x v="224"/>
          </reference>
          <reference field="7" count="1" selected="0">
            <x v="6"/>
          </reference>
        </references>
      </pivotArea>
    </format>
    <format dxfId="284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47"/>
          </reference>
          <reference field="5" count="1">
            <x v="110"/>
          </reference>
          <reference field="7" count="1" selected="0">
            <x v="2"/>
          </reference>
        </references>
      </pivotArea>
    </format>
    <format dxfId="2847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58"/>
          </reference>
          <reference field="5" count="1">
            <x v="51"/>
          </reference>
          <reference field="7" count="1" selected="0">
            <x v="2"/>
          </reference>
        </references>
      </pivotArea>
    </format>
    <format dxfId="2846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75"/>
          </reference>
          <reference field="5" count="1">
            <x v="206"/>
          </reference>
          <reference field="7" count="1" selected="0">
            <x v="12"/>
          </reference>
        </references>
      </pivotArea>
    </format>
    <format dxfId="2845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67"/>
          </reference>
          <reference field="5" count="1">
            <x v="18"/>
          </reference>
          <reference field="7" count="1" selected="0">
            <x v="4"/>
          </reference>
        </references>
      </pivotArea>
    </format>
    <format dxfId="2844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7"/>
          </reference>
          <reference field="5" count="1">
            <x v="180"/>
          </reference>
          <reference field="7" count="1" selected="0">
            <x v="14"/>
          </reference>
        </references>
      </pivotArea>
    </format>
    <format dxfId="2843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30"/>
          </reference>
          <reference field="5" count="1">
            <x v="52"/>
          </reference>
          <reference field="7" count="1" selected="0">
            <x v="13"/>
          </reference>
        </references>
      </pivotArea>
    </format>
    <format dxfId="2842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60"/>
          </reference>
          <reference field="5" count="1">
            <x v="195"/>
          </reference>
          <reference field="7" count="1" selected="0">
            <x v="10"/>
          </reference>
        </references>
      </pivotArea>
    </format>
    <format dxfId="2841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49"/>
          </reference>
          <reference field="5" count="1">
            <x v="151"/>
          </reference>
          <reference field="7" count="1" selected="0">
            <x v="14"/>
          </reference>
        </references>
      </pivotArea>
    </format>
    <format dxfId="284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43"/>
          </reference>
          <reference field="5" count="1">
            <x v="133"/>
          </reference>
          <reference field="7" count="1" selected="0">
            <x v="0"/>
          </reference>
        </references>
      </pivotArea>
    </format>
    <format dxfId="2839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3"/>
          </reference>
          <reference field="5" count="1">
            <x v="32"/>
          </reference>
          <reference field="7" count="1" selected="0">
            <x v="4"/>
          </reference>
        </references>
      </pivotArea>
    </format>
    <format dxfId="2838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51"/>
          </reference>
          <reference field="5" count="1">
            <x v="99"/>
          </reference>
          <reference field="7" count="1" selected="0">
            <x v="1"/>
          </reference>
        </references>
      </pivotArea>
    </format>
    <format dxfId="2837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82"/>
          </reference>
          <reference field="5" count="1">
            <x v="111"/>
          </reference>
          <reference field="7" count="1" selected="0">
            <x v="11"/>
          </reference>
        </references>
      </pivotArea>
    </format>
    <format dxfId="2836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37"/>
          </reference>
          <reference field="5" count="1">
            <x v="132"/>
          </reference>
          <reference field="7" count="1" selected="0">
            <x v="9"/>
          </reference>
        </references>
      </pivotArea>
    </format>
    <format dxfId="2835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5"/>
          </reference>
          <reference field="5" count="1">
            <x v="85"/>
          </reference>
          <reference field="7" count="1" selected="0">
            <x v="14"/>
          </reference>
        </references>
      </pivotArea>
    </format>
    <format dxfId="2834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0"/>
          </reference>
          <reference field="5" count="1">
            <x v="145"/>
          </reference>
          <reference field="7" count="1" selected="0">
            <x v="11"/>
          </reference>
        </references>
      </pivotArea>
    </format>
    <format dxfId="2833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0"/>
          </reference>
          <reference field="5" count="1">
            <x v="151"/>
          </reference>
          <reference field="7" count="1" selected="0">
            <x v="9"/>
          </reference>
        </references>
      </pivotArea>
    </format>
    <format dxfId="2832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48"/>
          </reference>
          <reference field="5" count="1">
            <x v="149"/>
          </reference>
          <reference field="7" count="1" selected="0">
            <x v="8"/>
          </reference>
        </references>
      </pivotArea>
    </format>
    <format dxfId="2831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33"/>
          </reference>
          <reference field="5" count="1">
            <x v="56"/>
          </reference>
          <reference field="7" count="1" selected="0">
            <x v="11"/>
          </reference>
        </references>
      </pivotArea>
    </format>
    <format dxfId="2830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65"/>
          </reference>
          <reference field="5" count="1">
            <x v="107"/>
          </reference>
          <reference field="7" count="1" selected="0">
            <x v="10"/>
          </reference>
        </references>
      </pivotArea>
    </format>
    <format dxfId="2829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35"/>
          </reference>
          <reference field="5" count="1">
            <x v="203"/>
          </reference>
          <reference field="7" count="1" selected="0">
            <x v="10"/>
          </reference>
        </references>
      </pivotArea>
    </format>
    <format dxfId="2828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28"/>
          </reference>
          <reference field="5" count="1">
            <x v="211"/>
          </reference>
          <reference field="7" count="1" selected="0">
            <x v="5"/>
          </reference>
        </references>
      </pivotArea>
    </format>
    <format dxfId="2827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8"/>
          </reference>
          <reference field="5" count="1">
            <x v="118"/>
          </reference>
          <reference field="7" count="1" selected="0">
            <x v="2"/>
          </reference>
        </references>
      </pivotArea>
    </format>
    <format dxfId="2826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57"/>
          </reference>
          <reference field="5" count="1">
            <x v="107"/>
          </reference>
          <reference field="7" count="1" selected="0">
            <x v="4"/>
          </reference>
        </references>
      </pivotArea>
    </format>
    <format dxfId="2825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95"/>
          </reference>
          <reference field="5" count="1">
            <x v="5"/>
          </reference>
          <reference field="7" count="1" selected="0">
            <x v="2"/>
          </reference>
        </references>
      </pivotArea>
    </format>
    <format dxfId="2824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78"/>
          </reference>
          <reference field="5" count="1">
            <x v="54"/>
          </reference>
          <reference field="7" count="1" selected="0">
            <x v="3"/>
          </reference>
        </references>
      </pivotArea>
    </format>
    <format dxfId="2823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88"/>
          </reference>
          <reference field="5" count="1">
            <x v="77"/>
          </reference>
          <reference field="7" count="1" selected="0">
            <x v="1"/>
          </reference>
        </references>
      </pivotArea>
    </format>
    <format dxfId="2822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9"/>
          </reference>
          <reference field="5" count="1">
            <x v="110"/>
          </reference>
          <reference field="7" count="1" selected="0">
            <x v="2"/>
          </reference>
        </references>
      </pivotArea>
    </format>
    <format dxfId="2821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13"/>
          </reference>
          <reference field="5" count="1">
            <x v="209"/>
          </reference>
          <reference field="7" count="1" selected="0">
            <x v="5"/>
          </reference>
        </references>
      </pivotArea>
    </format>
    <format dxfId="2820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32"/>
          </reference>
          <reference field="5" count="1">
            <x v="22"/>
          </reference>
          <reference field="7" count="1" selected="0">
            <x v="7"/>
          </reference>
        </references>
      </pivotArea>
    </format>
    <format dxfId="2819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9"/>
          </reference>
          <reference field="5" count="1">
            <x v="69"/>
          </reference>
          <reference field="7" count="1" selected="0">
            <x v="7"/>
          </reference>
        </references>
      </pivotArea>
    </format>
    <format dxfId="2818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72"/>
          </reference>
          <reference field="5" count="1">
            <x v="141"/>
          </reference>
          <reference field="7" count="1" selected="0">
            <x v="2"/>
          </reference>
        </references>
      </pivotArea>
    </format>
    <format dxfId="2817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41"/>
          </reference>
          <reference field="5" count="1">
            <x v="137"/>
          </reference>
          <reference field="7" count="1" selected="0">
            <x v="13"/>
          </reference>
        </references>
      </pivotArea>
    </format>
    <format dxfId="2816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49"/>
          </reference>
          <reference field="5" count="1">
            <x v="81"/>
          </reference>
          <reference field="7" count="1" selected="0">
            <x v="12"/>
          </reference>
        </references>
      </pivotArea>
    </format>
    <format dxfId="2815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61"/>
          </reference>
          <reference field="5" count="1">
            <x v="208"/>
          </reference>
          <reference field="7" count="1" selected="0">
            <x v="1"/>
          </reference>
        </references>
      </pivotArea>
    </format>
    <format dxfId="2814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55"/>
          </reference>
          <reference field="5" count="1">
            <x v="215"/>
          </reference>
          <reference field="7" count="1" selected="0">
            <x v="0"/>
          </reference>
        </references>
      </pivotArea>
    </format>
    <format dxfId="2813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17"/>
          </reference>
          <reference field="5" count="1">
            <x v="32"/>
          </reference>
          <reference field="7" count="1" selected="0">
            <x v="7"/>
          </reference>
        </references>
      </pivotArea>
    </format>
    <format dxfId="2812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3"/>
          </reference>
          <reference field="5" count="1">
            <x v="2"/>
          </reference>
          <reference field="7" count="1" selected="0">
            <x v="13"/>
          </reference>
        </references>
      </pivotArea>
    </format>
    <format dxfId="2811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34"/>
          </reference>
          <reference field="5" count="1">
            <x v="156"/>
          </reference>
          <reference field="7" count="1" selected="0">
            <x v="0"/>
          </reference>
        </references>
      </pivotArea>
    </format>
    <format dxfId="2810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>
            <x v="94"/>
          </reference>
          <reference field="7" count="1" selected="0">
            <x v="7"/>
          </reference>
        </references>
      </pivotArea>
    </format>
    <format dxfId="2809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9"/>
          </reference>
          <reference field="5" count="1">
            <x v="5"/>
          </reference>
          <reference field="7" count="1" selected="0">
            <x v="2"/>
          </reference>
        </references>
      </pivotArea>
    </format>
    <format dxfId="280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07">
      <pivotArea field="3" type="button" dataOnly="0" labelOnly="1" outline="0" axis="axisRow" fieldPosition="0"/>
    </format>
    <format dxfId="2806">
      <pivotArea field="7" type="button" dataOnly="0" labelOnly="1" outline="0" axis="axisRow" fieldPosition="4"/>
    </format>
    <format dxfId="2805">
      <pivotArea field="4" type="button" dataOnly="0" labelOnly="1" outline="0" axis="axisRow" fieldPosition="1"/>
    </format>
    <format dxfId="2804">
      <pivotArea field="5" type="button" dataOnly="0" labelOnly="1" outline="0" axis="axisRow" fieldPosition="2"/>
    </format>
    <format dxfId="2803">
      <pivotArea field="6" type="button" dataOnly="0" labelOnly="1" outline="0" axis="axisRow" fieldPosition="3"/>
    </format>
    <format dxfId="280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0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80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799">
      <pivotArea field="-2" type="button" dataOnly="0" labelOnly="1" outline="0" axis="axisCol" fieldPosition="0"/>
    </format>
    <format dxfId="27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97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2796">
      <pivotArea field="-2" type="button" dataOnly="0" labelOnly="1" outline="0" axis="axisCol" fieldPosition="0"/>
    </format>
    <format dxfId="2795">
      <pivotArea type="topRight" dataOnly="0" labelOnly="1" outline="0" fieldPosition="0"/>
    </format>
    <format dxfId="279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793">
      <pivotArea field="4" type="button" dataOnly="0" labelOnly="1" outline="0" axis="axisRow" fieldPosition="1"/>
    </format>
    <format dxfId="2792">
      <pivotArea field="5" type="button" dataOnly="0" labelOnly="1" outline="0" axis="axisRow" fieldPosition="2"/>
    </format>
    <format dxfId="2791">
      <pivotArea type="all" dataOnly="0" outline="0" fieldPosition="0"/>
    </format>
    <format dxfId="2790">
      <pivotArea type="all" dataOnly="0" outline="0" fieldPosition="0"/>
    </format>
    <format dxfId="2789">
      <pivotArea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 selected="0">
            <x v="2"/>
          </reference>
        </references>
      </pivotArea>
    </format>
    <format dxfId="2788">
      <pivotArea dataOnly="0" labelOnly="1" outline="0" fieldPosition="0">
        <references count="1">
          <reference field="3" count="1">
            <x v="55"/>
          </reference>
        </references>
      </pivotArea>
    </format>
    <format dxfId="2787">
      <pivotArea dataOnly="0" labelOnly="1" outline="0" fieldPosition="0">
        <references count="2">
          <reference field="3" count="1" selected="0">
            <x v="55"/>
          </reference>
          <reference field="4" count="1">
            <x v="41"/>
          </reference>
        </references>
      </pivotArea>
    </format>
    <format dxfId="2786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</references>
      </pivotArea>
    </format>
    <format dxfId="2785">
      <pivotArea dataOnly="0" labelOnly="1" outline="0" offset="IV6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>
            <x v="3"/>
          </reference>
        </references>
      </pivotArea>
    </format>
    <format dxfId="2784">
      <pivotArea dataOnly="0" labelOnly="1"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783">
      <pivotArea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 selected="0">
            <x v="2"/>
          </reference>
        </references>
      </pivotArea>
    </format>
    <format dxfId="2782">
      <pivotArea dataOnly="0" labelOnly="1" outline="0" fieldPosition="0">
        <references count="1">
          <reference field="3" count="1">
            <x v="55"/>
          </reference>
        </references>
      </pivotArea>
    </format>
    <format dxfId="2781">
      <pivotArea dataOnly="0" labelOnly="1" outline="0" fieldPosition="0">
        <references count="2">
          <reference field="3" count="1" selected="0">
            <x v="55"/>
          </reference>
          <reference field="4" count="1">
            <x v="41"/>
          </reference>
        </references>
      </pivotArea>
    </format>
    <format dxfId="2780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41"/>
          </reference>
          <reference field="5" count="1">
            <x v="51"/>
          </reference>
        </references>
      </pivotArea>
    </format>
    <format dxfId="2779">
      <pivotArea dataOnly="0" labelOnly="1" outline="0" offset="IV6" fieldPosition="0">
        <references count="4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>
            <x v="3"/>
          </reference>
        </references>
      </pivotArea>
    </format>
    <format dxfId="2778">
      <pivotArea dataOnly="0" labelOnly="1" outline="0" fieldPosition="0">
        <references count="5">
          <reference field="3" count="1" selected="0">
            <x v="55"/>
          </reference>
          <reference field="4" count="1" selected="0">
            <x v="41"/>
          </reference>
          <reference field="5" count="1" selected="0">
            <x v="5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777">
      <pivotArea type="all" dataOnly="0" outline="0" fieldPosition="0"/>
    </format>
    <format dxfId="2776">
      <pivotArea outline="0" collapsedLevelsAreSubtotals="1" fieldPosition="0"/>
    </format>
    <format dxfId="2775">
      <pivotArea type="origin" dataOnly="0" labelOnly="1" outline="0" fieldPosition="0"/>
    </format>
    <format dxfId="2774">
      <pivotArea field="-2" type="button" dataOnly="0" labelOnly="1" outline="0" axis="axisCol" fieldPosition="0"/>
    </format>
    <format dxfId="2773">
      <pivotArea type="topRight" dataOnly="0" labelOnly="1" outline="0" fieldPosition="0"/>
    </format>
    <format dxfId="2772">
      <pivotArea field="3" type="button" dataOnly="0" labelOnly="1" outline="0" axis="axisRow" fieldPosition="0"/>
    </format>
    <format dxfId="2771">
      <pivotArea field="4" type="button" dataOnly="0" labelOnly="1" outline="0" axis="axisRow" fieldPosition="1"/>
    </format>
    <format dxfId="2770">
      <pivotArea field="5" type="button" dataOnly="0" labelOnly="1" outline="0" axis="axisRow" fieldPosition="2"/>
    </format>
    <format dxfId="2769">
      <pivotArea field="6" type="button" dataOnly="0" labelOnly="1" outline="0" axis="axisRow" fieldPosition="3"/>
    </format>
    <format dxfId="2768">
      <pivotArea field="7" type="button" dataOnly="0" labelOnly="1" outline="0" axis="axisRow" fieldPosition="4"/>
    </format>
    <format dxfId="2767">
      <pivotArea dataOnly="0" labelOnly="1" outline="0" fieldPosition="0">
        <references count="1">
          <reference field="3" count="39">
            <x v="2"/>
            <x v="3"/>
            <x v="8"/>
            <x v="14"/>
            <x v="18"/>
            <x v="20"/>
            <x v="33"/>
            <x v="38"/>
            <x v="44"/>
            <x v="45"/>
            <x v="46"/>
            <x v="50"/>
            <x v="51"/>
            <x v="61"/>
            <x v="70"/>
            <x v="71"/>
            <x v="75"/>
            <x v="78"/>
            <x v="82"/>
            <x v="92"/>
            <x v="94"/>
            <x v="102"/>
            <x v="104"/>
            <x v="105"/>
            <x v="107"/>
            <x v="109"/>
            <x v="126"/>
            <x v="134"/>
            <x v="137"/>
            <x v="141"/>
            <x v="147"/>
            <x v="151"/>
            <x v="154"/>
            <x v="155"/>
            <x v="166"/>
            <x v="176"/>
            <x v="183"/>
            <x v="194"/>
            <x v="202"/>
          </reference>
        </references>
      </pivotArea>
    </format>
    <format dxfId="2766">
      <pivotArea dataOnly="0" labelOnly="1" outline="0" fieldPosition="0">
        <references count="1">
          <reference field="3" count="37">
            <x v="9"/>
            <x v="24"/>
            <x v="31"/>
            <x v="34"/>
            <x v="40"/>
            <x v="57"/>
            <x v="58"/>
            <x v="66"/>
            <x v="79"/>
            <x v="80"/>
            <x v="84"/>
            <x v="86"/>
            <x v="89"/>
            <x v="90"/>
            <x v="100"/>
            <x v="101"/>
            <x v="106"/>
            <x v="110"/>
            <x v="112"/>
            <x v="114"/>
            <x v="121"/>
            <x v="128"/>
            <x v="138"/>
            <x v="148"/>
            <x v="149"/>
            <x v="160"/>
            <x v="163"/>
            <x v="172"/>
            <x v="179"/>
            <x v="188"/>
            <x v="190"/>
            <x v="191"/>
            <x v="193"/>
            <x v="207"/>
            <x v="212"/>
            <x v="215"/>
            <x v="217"/>
          </reference>
        </references>
      </pivotArea>
    </format>
    <format dxfId="2765">
      <pivotArea dataOnly="0" labelOnly="1" outline="0" fieldPosition="0">
        <references count="1">
          <reference field="3" count="34">
            <x v="4"/>
            <x v="6"/>
            <x v="10"/>
            <x v="13"/>
            <x v="15"/>
            <x v="17"/>
            <x v="19"/>
            <x v="25"/>
            <x v="29"/>
            <x v="30"/>
            <x v="32"/>
            <x v="37"/>
            <x v="47"/>
            <x v="60"/>
            <x v="63"/>
            <x v="67"/>
            <x v="72"/>
            <x v="85"/>
            <x v="117"/>
            <x v="124"/>
            <x v="133"/>
            <x v="135"/>
            <x v="136"/>
            <x v="143"/>
            <x v="144"/>
            <x v="167"/>
            <x v="171"/>
            <x v="173"/>
            <x v="175"/>
            <x v="177"/>
            <x v="182"/>
            <x v="192"/>
            <x v="197"/>
            <x v="204"/>
          </reference>
        </references>
      </pivotArea>
    </format>
    <format dxfId="2764">
      <pivotArea dataOnly="0" labelOnly="1" outline="0" fieldPosition="0">
        <references count="1">
          <reference field="3" count="27">
            <x v="22"/>
            <x v="26"/>
            <x v="36"/>
            <x v="41"/>
            <x v="43"/>
            <x v="49"/>
            <x v="52"/>
            <x v="77"/>
            <x v="81"/>
            <x v="96"/>
            <x v="99"/>
            <x v="113"/>
            <x v="115"/>
            <x v="150"/>
            <x v="153"/>
            <x v="158"/>
            <x v="161"/>
            <x v="165"/>
            <x v="189"/>
            <x v="198"/>
            <x v="200"/>
            <x v="201"/>
            <x v="203"/>
            <x v="205"/>
            <x v="208"/>
            <x v="219"/>
            <x v="221"/>
          </reference>
        </references>
      </pivotArea>
    </format>
    <format dxfId="2763">
      <pivotArea dataOnly="0" labelOnly="1" grandRow="1" outline="0" fieldPosition="0"/>
    </format>
    <format dxfId="2762">
      <pivotArea dataOnly="0" labelOnly="1" outline="0" fieldPosition="0">
        <references count="2">
          <reference field="3" count="1" selected="0">
            <x v="70"/>
          </reference>
          <reference field="4" count="1">
            <x v="74"/>
          </reference>
        </references>
      </pivotArea>
    </format>
    <format dxfId="2761">
      <pivotArea dataOnly="0" labelOnly="1" outline="0" fieldPosition="0">
        <references count="2">
          <reference field="3" count="1" selected="0">
            <x v="44"/>
          </reference>
          <reference field="4" count="1">
            <x v="6"/>
          </reference>
        </references>
      </pivotArea>
    </format>
    <format dxfId="2760">
      <pivotArea dataOnly="0" labelOnly="1" outline="0" fieldPosition="0">
        <references count="2">
          <reference field="3" count="1" selected="0">
            <x v="51"/>
          </reference>
          <reference field="4" count="1">
            <x v="69"/>
          </reference>
        </references>
      </pivotArea>
    </format>
    <format dxfId="2759">
      <pivotArea dataOnly="0" labelOnly="1" outline="0" fieldPosition="0">
        <references count="2">
          <reference field="3" count="1" selected="0">
            <x v="109"/>
          </reference>
          <reference field="4" count="1">
            <x v="36"/>
          </reference>
        </references>
      </pivotArea>
    </format>
    <format dxfId="2758">
      <pivotArea dataOnly="0" labelOnly="1" outline="0" fieldPosition="0">
        <references count="2">
          <reference field="3" count="1" selected="0">
            <x v="82"/>
          </reference>
          <reference field="4" count="1">
            <x v="4"/>
          </reference>
        </references>
      </pivotArea>
    </format>
    <format dxfId="2757">
      <pivotArea dataOnly="0" labelOnly="1" outline="0" fieldPosition="0">
        <references count="2">
          <reference field="3" count="1" selected="0">
            <x v="105"/>
          </reference>
          <reference field="4" count="1">
            <x v="92"/>
          </reference>
        </references>
      </pivotArea>
    </format>
    <format dxfId="2756">
      <pivotArea dataOnly="0" labelOnly="1" outline="0" fieldPosition="0">
        <references count="2">
          <reference field="3" count="1" selected="0">
            <x v="46"/>
          </reference>
          <reference field="4" count="1">
            <x v="24"/>
          </reference>
        </references>
      </pivotArea>
    </format>
    <format dxfId="2755">
      <pivotArea dataOnly="0" labelOnly="1" outline="0" fieldPosition="0">
        <references count="2">
          <reference field="3" count="1" selected="0">
            <x v="38"/>
          </reference>
          <reference field="4" count="1">
            <x v="18"/>
          </reference>
        </references>
      </pivotArea>
    </format>
    <format dxfId="2754">
      <pivotArea dataOnly="0" labelOnly="1" outline="0" fieldPosition="0">
        <references count="2">
          <reference field="3" count="1" selected="0">
            <x v="78"/>
          </reference>
          <reference field="4" count="1">
            <x v="12"/>
          </reference>
        </references>
      </pivotArea>
    </format>
    <format dxfId="2753">
      <pivotArea dataOnly="0" labelOnly="1" outline="0" fieldPosition="0">
        <references count="2">
          <reference field="3" count="1" selected="0">
            <x v="137"/>
          </reference>
          <reference field="4" count="1">
            <x v="53"/>
          </reference>
        </references>
      </pivotArea>
    </format>
    <format dxfId="2752">
      <pivotArea dataOnly="0" labelOnly="1" outline="0" fieldPosition="0">
        <references count="2">
          <reference field="3" count="1" selected="0">
            <x v="166"/>
          </reference>
          <reference field="4" count="1">
            <x v="96"/>
          </reference>
        </references>
      </pivotArea>
    </format>
    <format dxfId="2751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2750">
      <pivotArea dataOnly="0" labelOnly="1" outline="0" fieldPosition="0">
        <references count="2">
          <reference field="3" count="1" selected="0">
            <x v="2"/>
          </reference>
          <reference field="4" count="1">
            <x v="42"/>
          </reference>
        </references>
      </pivotArea>
    </format>
    <format dxfId="2749">
      <pivotArea dataOnly="0" labelOnly="1" outline="0" fieldPosition="0">
        <references count="2">
          <reference field="3" count="1" selected="0">
            <x v="3"/>
          </reference>
          <reference field="4" count="1">
            <x v="34"/>
          </reference>
        </references>
      </pivotArea>
    </format>
    <format dxfId="2748">
      <pivotArea dataOnly="0" labelOnly="1" outline="0" fieldPosition="0">
        <references count="2">
          <reference field="3" count="1" selected="0">
            <x v="176"/>
          </reference>
          <reference field="4" count="1">
            <x v="107"/>
          </reference>
        </references>
      </pivotArea>
    </format>
    <format dxfId="2747">
      <pivotArea dataOnly="0" labelOnly="1" outline="0" fieldPosition="0">
        <references count="2">
          <reference field="3" count="1" selected="0">
            <x v="14"/>
          </reference>
          <reference field="4" count="1">
            <x v="30"/>
          </reference>
        </references>
      </pivotArea>
    </format>
    <format dxfId="2746">
      <pivotArea dataOnly="0" labelOnly="1" outline="0" fieldPosition="0">
        <references count="2">
          <reference field="3" count="1" selected="0">
            <x v="45"/>
          </reference>
          <reference field="4" count="1">
            <x v="2"/>
          </reference>
        </references>
      </pivotArea>
    </format>
    <format dxfId="2745">
      <pivotArea dataOnly="0" labelOnly="1" outline="0" fieldPosition="0">
        <references count="2">
          <reference field="3" count="1" selected="0">
            <x v="75"/>
          </reference>
          <reference field="4" count="1">
            <x v="57"/>
          </reference>
        </references>
      </pivotArea>
    </format>
    <format dxfId="2744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2743">
      <pivotArea dataOnly="0" labelOnly="1" outline="0" fieldPosition="0">
        <references count="2">
          <reference field="3" count="1" selected="0">
            <x v="107"/>
          </reference>
          <reference field="4" count="1">
            <x v="14"/>
          </reference>
        </references>
      </pivotArea>
    </format>
    <format dxfId="2742">
      <pivotArea dataOnly="0" labelOnly="1" outline="0" fieldPosition="0">
        <references count="2">
          <reference field="3" count="1" selected="0">
            <x v="94"/>
          </reference>
          <reference field="4" count="1">
            <x v="3"/>
          </reference>
        </references>
      </pivotArea>
    </format>
    <format dxfId="2741">
      <pivotArea dataOnly="0" labelOnly="1" outline="0" fieldPosition="0">
        <references count="2">
          <reference field="3" count="1" selected="0">
            <x v="102"/>
          </reference>
          <reference field="4" count="1">
            <x v="90"/>
          </reference>
        </references>
      </pivotArea>
    </format>
    <format dxfId="2740">
      <pivotArea dataOnly="0" labelOnly="1" outline="0" fieldPosition="0">
        <references count="2">
          <reference field="3" count="1" selected="0">
            <x v="141"/>
          </reference>
          <reference field="4" count="1">
            <x v="111"/>
          </reference>
        </references>
      </pivotArea>
    </format>
    <format dxfId="2739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2738">
      <pivotArea dataOnly="0" labelOnly="1" outline="0" fieldPosition="0">
        <references count="2">
          <reference field="3" count="1" selected="0">
            <x v="61"/>
          </reference>
          <reference field="4" count="1">
            <x v="15"/>
          </reference>
        </references>
      </pivotArea>
    </format>
    <format dxfId="2737">
      <pivotArea dataOnly="0" labelOnly="1" outline="0" fieldPosition="0">
        <references count="2">
          <reference field="3" count="1" selected="0">
            <x v="71"/>
          </reference>
          <reference field="4" count="1">
            <x v="40"/>
          </reference>
        </references>
      </pivotArea>
    </format>
    <format dxfId="2736">
      <pivotArea dataOnly="0" labelOnly="1" outline="0" fieldPosition="0">
        <references count="2">
          <reference field="3" count="1" selected="0">
            <x v="20"/>
          </reference>
          <reference field="4" count="1">
            <x v="17"/>
          </reference>
        </references>
      </pivotArea>
    </format>
    <format dxfId="2735">
      <pivotArea dataOnly="0" labelOnly="1" outline="0" fieldPosition="0">
        <references count="2">
          <reference field="3" count="1" selected="0">
            <x v="134"/>
          </reference>
          <reference field="4" count="1">
            <x v="119"/>
          </reference>
        </references>
      </pivotArea>
    </format>
    <format dxfId="2734">
      <pivotArea dataOnly="0" labelOnly="1" outline="0" fieldPosition="0">
        <references count="2">
          <reference field="3" count="1" selected="0">
            <x v="104"/>
          </reference>
          <reference field="4" count="1">
            <x v="91"/>
          </reference>
        </references>
      </pivotArea>
    </format>
    <format dxfId="2733">
      <pivotArea dataOnly="0" labelOnly="1" outline="0" fieldPosition="0">
        <references count="2">
          <reference field="3" count="1" selected="0">
            <x v="155"/>
          </reference>
          <reference field="4" count="1">
            <x v="110"/>
          </reference>
        </references>
      </pivotArea>
    </format>
    <format dxfId="2732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2731">
      <pivotArea dataOnly="0" labelOnly="1" outline="0" fieldPosition="0">
        <references count="2">
          <reference field="3" count="1" selected="0">
            <x v="18"/>
          </reference>
          <reference field="4" count="1">
            <x v="75"/>
          </reference>
        </references>
      </pivotArea>
    </format>
    <format dxfId="2730">
      <pivotArea dataOnly="0" labelOnly="1" outline="0" fieldPosition="0">
        <references count="2">
          <reference field="3" count="1" selected="0">
            <x v="8"/>
          </reference>
          <reference field="4" count="1">
            <x v="7"/>
          </reference>
        </references>
      </pivotArea>
    </format>
    <format dxfId="2729">
      <pivotArea dataOnly="0" labelOnly="1" outline="0" fieldPosition="0">
        <references count="2">
          <reference field="3" count="1" selected="0">
            <x v="126"/>
          </reference>
          <reference field="4" count="1">
            <x v="106"/>
          </reference>
        </references>
      </pivotArea>
    </format>
    <format dxfId="2728">
      <pivotArea dataOnly="0" labelOnly="1" outline="0" fieldPosition="0">
        <references count="2">
          <reference field="3" count="1" selected="0">
            <x v="183"/>
          </reference>
          <reference field="4" count="1">
            <x v="12"/>
          </reference>
        </references>
      </pivotArea>
    </format>
    <format dxfId="2727">
      <pivotArea dataOnly="0" labelOnly="1" outline="0" fieldPosition="0">
        <references count="2">
          <reference field="3" count="1" selected="0">
            <x v="194"/>
          </reference>
          <reference field="4" count="1">
            <x v="159"/>
          </reference>
        </references>
      </pivotArea>
    </format>
    <format dxfId="2726">
      <pivotArea dataOnly="0" labelOnly="1" outline="0" fieldPosition="0">
        <references count="2">
          <reference field="3" count="1" selected="0">
            <x v="202"/>
          </reference>
          <reference field="4" count="1">
            <x v="41"/>
          </reference>
        </references>
      </pivotArea>
    </format>
    <format dxfId="2725">
      <pivotArea dataOnly="0" labelOnly="1" outline="0" fieldPosition="0">
        <references count="2">
          <reference field="3" count="1" selected="0">
            <x v="50"/>
          </reference>
          <reference field="4" count="1">
            <x v="31"/>
          </reference>
        </references>
      </pivotArea>
    </format>
    <format dxfId="2724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2723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2722">
      <pivotArea dataOnly="0" labelOnly="1" outline="0" fieldPosition="0">
        <references count="2">
          <reference field="3" count="1" selected="0">
            <x v="172"/>
          </reference>
          <reference field="4" count="1">
            <x v="145"/>
          </reference>
        </references>
      </pivotArea>
    </format>
    <format dxfId="2721">
      <pivotArea dataOnly="0" labelOnly="1" outline="0" fieldPosition="0">
        <references count="2">
          <reference field="3" count="1" selected="0">
            <x v="9"/>
          </reference>
          <reference field="4" count="1">
            <x v="55"/>
          </reference>
        </references>
      </pivotArea>
    </format>
    <format dxfId="2720">
      <pivotArea dataOnly="0" labelOnly="1" outline="0" fieldPosition="0">
        <references count="2">
          <reference field="3" count="1" selected="0">
            <x v="24"/>
          </reference>
          <reference field="4" count="1">
            <x v="65"/>
          </reference>
        </references>
      </pivotArea>
    </format>
    <format dxfId="2719">
      <pivotArea dataOnly="0" labelOnly="1" outline="0" fieldPosition="0">
        <references count="2">
          <reference field="3" count="1" selected="0">
            <x v="86"/>
          </reference>
          <reference field="4" count="1">
            <x v="62"/>
          </reference>
        </references>
      </pivotArea>
    </format>
    <format dxfId="2718">
      <pivotArea dataOnly="0" labelOnly="1" outline="0" fieldPosition="0">
        <references count="2">
          <reference field="3" count="1" selected="0">
            <x v="114"/>
          </reference>
          <reference field="4" count="1">
            <x v="100"/>
          </reference>
        </references>
      </pivotArea>
    </format>
    <format dxfId="2717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2716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2715">
      <pivotArea dataOnly="0" labelOnly="1" outline="0" fieldPosition="0">
        <references count="2">
          <reference field="3" count="1" selected="0">
            <x v="58"/>
          </reference>
          <reference field="4" count="1">
            <x v="72"/>
          </reference>
        </references>
      </pivotArea>
    </format>
    <format dxfId="2714">
      <pivotArea dataOnly="0" labelOnly="1" outline="0" fieldPosition="0">
        <references count="2">
          <reference field="3" count="1" selected="0">
            <x v="163"/>
          </reference>
          <reference field="4" count="1">
            <x v="141"/>
          </reference>
        </references>
      </pivotArea>
    </format>
    <format dxfId="2713">
      <pivotArea dataOnly="0" labelOnly="1" outline="0" fieldPosition="0">
        <references count="2">
          <reference field="3" count="1" selected="0">
            <x v="212"/>
          </reference>
          <reference field="4" count="1">
            <x v="37"/>
          </reference>
        </references>
      </pivotArea>
    </format>
    <format dxfId="2712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2711">
      <pivotArea dataOnly="0" labelOnly="1" outline="0" fieldPosition="0">
        <references count="2">
          <reference field="3" count="1" selected="0">
            <x v="148"/>
          </reference>
          <reference field="4" count="1">
            <x v="126"/>
          </reference>
        </references>
      </pivotArea>
    </format>
    <format dxfId="2710">
      <pivotArea dataOnly="0" labelOnly="1" outline="0" fieldPosition="0">
        <references count="2">
          <reference field="3" count="1" selected="0">
            <x v="128"/>
          </reference>
          <reference field="4" count="1">
            <x v="113"/>
          </reference>
        </references>
      </pivotArea>
    </format>
    <format dxfId="2709">
      <pivotArea dataOnly="0" labelOnly="1" outline="0" fieldPosition="0">
        <references count="2">
          <reference field="3" count="1" selected="0">
            <x v="66"/>
          </reference>
          <reference field="4" count="1">
            <x v="37"/>
          </reference>
        </references>
      </pivotArea>
    </format>
    <format dxfId="2708">
      <pivotArea dataOnly="0" labelOnly="1" outline="0" fieldPosition="0">
        <references count="2">
          <reference field="3" count="1" selected="0">
            <x v="84"/>
          </reference>
          <reference field="4" count="1">
            <x v="9"/>
          </reference>
        </references>
      </pivotArea>
    </format>
    <format dxfId="2707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2706">
      <pivotArea dataOnly="0" labelOnly="1" outline="0" fieldPosition="0">
        <references count="2">
          <reference field="3" count="1" selected="0">
            <x v="100"/>
          </reference>
          <reference field="4" count="1">
            <x v="88"/>
          </reference>
        </references>
      </pivotArea>
    </format>
    <format dxfId="2705">
      <pivotArea dataOnly="0" labelOnly="1" outline="0" fieldPosition="0">
        <references count="2">
          <reference field="3" count="1" selected="0">
            <x v="34"/>
          </reference>
          <reference field="4" count="1">
            <x v="55"/>
          </reference>
        </references>
      </pivotArea>
    </format>
    <format dxfId="2704">
      <pivotArea dataOnly="0" labelOnly="1" outline="0" fieldPosition="0">
        <references count="2">
          <reference field="3" count="1" selected="0">
            <x v="79"/>
          </reference>
          <reference field="4" count="1">
            <x v="60"/>
          </reference>
        </references>
      </pivotArea>
    </format>
    <format dxfId="2703">
      <pivotArea dataOnly="0" labelOnly="1" outline="0" fieldPosition="0">
        <references count="2">
          <reference field="3" count="1" selected="0">
            <x v="207"/>
          </reference>
          <reference field="4" count="1">
            <x v="136"/>
          </reference>
        </references>
      </pivotArea>
    </format>
    <format dxfId="2702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2701">
      <pivotArea dataOnly="0" labelOnly="1" outline="0" fieldPosition="0">
        <references count="2">
          <reference field="3" count="1" selected="0">
            <x v="188"/>
          </reference>
          <reference field="4" count="1">
            <x v="154"/>
          </reference>
        </references>
      </pivotArea>
    </format>
    <format dxfId="2700">
      <pivotArea dataOnly="0" labelOnly="1" outline="0" fieldPosition="0">
        <references count="2">
          <reference field="3" count="1" selected="0">
            <x v="80"/>
          </reference>
          <reference field="4" count="1">
            <x v="9"/>
          </reference>
        </references>
      </pivotArea>
    </format>
    <format dxfId="2699">
      <pivotArea dataOnly="0" labelOnly="1" outline="0" fieldPosition="0">
        <references count="2">
          <reference field="3" count="1" selected="0">
            <x v="89"/>
          </reference>
          <reference field="4" count="1">
            <x v="82"/>
          </reference>
        </references>
      </pivotArea>
    </format>
    <format dxfId="2698">
      <pivotArea dataOnly="0" labelOnly="1" outline="0" fieldPosition="0">
        <references count="2">
          <reference field="3" count="1" selected="0">
            <x v="112"/>
          </reference>
          <reference field="4" count="1">
            <x v="97"/>
          </reference>
        </references>
      </pivotArea>
    </format>
    <format dxfId="2697">
      <pivotArea dataOnly="0" labelOnly="1" outline="0" fieldPosition="0">
        <references count="2">
          <reference field="3" count="1" selected="0">
            <x v="57"/>
          </reference>
          <reference field="4" count="1">
            <x v="46"/>
          </reference>
        </references>
      </pivotArea>
    </format>
    <format dxfId="2696">
      <pivotArea dataOnly="0" labelOnly="1" outline="0" fieldPosition="0">
        <references count="2">
          <reference field="3" count="1" selected="0">
            <x v="121"/>
          </reference>
          <reference field="4" count="1">
            <x v="104"/>
          </reference>
        </references>
      </pivotArea>
    </format>
    <format dxfId="2695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2694">
      <pivotArea dataOnly="0" labelOnly="1" outline="0" fieldPosition="0">
        <references count="2">
          <reference field="3" count="1" selected="0">
            <x v="110"/>
          </reference>
          <reference field="4" count="1">
            <x v="94"/>
          </reference>
        </references>
      </pivotArea>
    </format>
    <format dxfId="2693">
      <pivotArea dataOnly="0" labelOnly="1" outline="0" fieldPosition="0">
        <references count="2">
          <reference field="3" count="1" selected="0">
            <x v="40"/>
          </reference>
          <reference field="4" count="1">
            <x v="52"/>
          </reference>
        </references>
      </pivotArea>
    </format>
    <format dxfId="2692">
      <pivotArea dataOnly="0" labelOnly="1" outline="0" fieldPosition="0">
        <references count="2">
          <reference field="3" count="1" selected="0">
            <x v="90"/>
          </reference>
          <reference field="4" count="1">
            <x v="83"/>
          </reference>
        </references>
      </pivotArea>
    </format>
    <format dxfId="2691">
      <pivotArea dataOnly="0" labelOnly="1" outline="0" fieldPosition="0">
        <references count="2">
          <reference field="3" count="1" selected="0">
            <x v="101"/>
          </reference>
          <reference field="4" count="1">
            <x v="89"/>
          </reference>
        </references>
      </pivotArea>
    </format>
    <format dxfId="2690">
      <pivotArea dataOnly="0" labelOnly="1" outline="0" fieldPosition="0">
        <references count="2">
          <reference field="3" count="1" selected="0">
            <x v="31"/>
          </reference>
          <reference field="4" count="1">
            <x v="68"/>
          </reference>
        </references>
      </pivotArea>
    </format>
    <format dxfId="2689">
      <pivotArea dataOnly="0" labelOnly="1" outline="0" fieldPosition="0">
        <references count="2">
          <reference field="3" count="1" selected="0">
            <x v="106"/>
          </reference>
          <reference field="4" count="1">
            <x v="93"/>
          </reference>
        </references>
      </pivotArea>
    </format>
    <format dxfId="2688">
      <pivotArea dataOnly="0" labelOnly="1" outline="0" fieldPosition="0">
        <references count="2">
          <reference field="3" count="1" selected="0">
            <x v="149"/>
          </reference>
          <reference field="4" count="1">
            <x v="98"/>
          </reference>
        </references>
      </pivotArea>
    </format>
    <format dxfId="2687">
      <pivotArea dataOnly="0" labelOnly="1" outline="0" fieldPosition="0">
        <references count="2">
          <reference field="3" count="1" selected="0">
            <x v="133"/>
          </reference>
          <reference field="4" count="1">
            <x v="118"/>
          </reference>
        </references>
      </pivotArea>
    </format>
    <format dxfId="2686">
      <pivotArea dataOnly="0" labelOnly="1" outline="0" fieldPosition="0">
        <references count="2">
          <reference field="3" count="1" selected="0">
            <x v="37"/>
          </reference>
          <reference field="4" count="1">
            <x v="16"/>
          </reference>
        </references>
      </pivotArea>
    </format>
    <format dxfId="2685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2684">
      <pivotArea dataOnly="0" labelOnly="1" outline="0" fieldPosition="0">
        <references count="2">
          <reference field="3" count="1" selected="0">
            <x v="117"/>
          </reference>
          <reference field="4" count="1">
            <x v="39"/>
          </reference>
        </references>
      </pivotArea>
    </format>
    <format dxfId="2683">
      <pivotArea dataOnly="0" labelOnly="1" outline="0" fieldPosition="0">
        <references count="2">
          <reference field="3" count="1" selected="0">
            <x v="204"/>
          </reference>
          <reference field="4" count="1">
            <x v="167"/>
          </reference>
        </references>
      </pivotArea>
    </format>
    <format dxfId="2682">
      <pivotArea dataOnly="0" labelOnly="1" outline="0" fieldPosition="0">
        <references count="2">
          <reference field="3" count="1" selected="0">
            <x v="171"/>
          </reference>
          <reference field="4" count="1">
            <x v="117"/>
          </reference>
        </references>
      </pivotArea>
    </format>
    <format dxfId="2681">
      <pivotArea dataOnly="0" labelOnly="1" outline="0" fieldPosition="0">
        <references count="2">
          <reference field="3" count="1" selected="0">
            <x v="60"/>
          </reference>
          <reference field="4" count="1">
            <x v="47"/>
          </reference>
        </references>
      </pivotArea>
    </format>
    <format dxfId="2680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2679">
      <pivotArea dataOnly="0" labelOnly="1" outline="0" fieldPosition="0">
        <references count="2">
          <reference field="3" count="1" selected="0">
            <x v="29"/>
          </reference>
          <reference field="4" count="1">
            <x v="10"/>
          </reference>
        </references>
      </pivotArea>
    </format>
    <format dxfId="2678">
      <pivotArea dataOnly="0" labelOnly="1" outline="0" fieldPosition="0">
        <references count="2">
          <reference field="3" count="1" selected="0">
            <x v="124"/>
          </reference>
          <reference field="4" count="1">
            <x v="109"/>
          </reference>
        </references>
      </pivotArea>
    </format>
    <format dxfId="2677">
      <pivotArea dataOnly="0" labelOnly="1" outline="0" fieldPosition="0">
        <references count="2">
          <reference field="3" count="1" selected="0">
            <x v="47"/>
          </reference>
          <reference field="4" count="1">
            <x v="149"/>
          </reference>
        </references>
      </pivotArea>
    </format>
    <format dxfId="2676">
      <pivotArea dataOnly="0" labelOnly="1" outline="0" fieldPosition="0">
        <references count="2">
          <reference field="3" count="1" selected="0">
            <x v="4"/>
          </reference>
          <reference field="4" count="1">
            <x v="1"/>
          </reference>
        </references>
      </pivotArea>
    </format>
    <format dxfId="2675">
      <pivotArea dataOnly="0" labelOnly="1" outline="0" fieldPosition="0">
        <references count="2">
          <reference field="3" count="1" selected="0">
            <x v="10"/>
          </reference>
          <reference field="4" count="1">
            <x v="76"/>
          </reference>
        </references>
      </pivotArea>
    </format>
    <format dxfId="2674">
      <pivotArea dataOnly="0" labelOnly="1" outline="0" fieldPosition="0">
        <references count="2">
          <reference field="3" count="1" selected="0">
            <x v="63"/>
          </reference>
          <reference field="4" count="1">
            <x v="61"/>
          </reference>
        </references>
      </pivotArea>
    </format>
    <format dxfId="2673">
      <pivotArea dataOnly="0" labelOnly="1" outline="0" fieldPosition="0">
        <references count="2">
          <reference field="3" count="1" selected="0">
            <x v="173"/>
          </reference>
          <reference field="4" count="1">
            <x v="29"/>
          </reference>
        </references>
      </pivotArea>
    </format>
    <format dxfId="2672">
      <pivotArea dataOnly="0" labelOnly="1" outline="0" fieldPosition="0">
        <references count="2">
          <reference field="3" count="1" selected="0">
            <x v="177"/>
          </reference>
          <reference field="4" count="1">
            <x v="64"/>
          </reference>
        </references>
      </pivotArea>
    </format>
    <format dxfId="2671">
      <pivotArea dataOnly="0" labelOnly="1" outline="0" fieldPosition="0">
        <references count="2">
          <reference field="3" count="1" selected="0">
            <x v="30"/>
          </reference>
          <reference field="4" count="1">
            <x v="71"/>
          </reference>
        </references>
      </pivotArea>
    </format>
    <format dxfId="2670">
      <pivotArea dataOnly="0" labelOnly="1" outline="0" fieldPosition="0">
        <references count="2">
          <reference field="3" count="1" selected="0">
            <x v="6"/>
          </reference>
          <reference field="4" count="1">
            <x v="49"/>
          </reference>
        </references>
      </pivotArea>
    </format>
    <format dxfId="2669">
      <pivotArea dataOnly="0" labelOnly="1" outline="0" fieldPosition="0">
        <references count="2">
          <reference field="3" count="1" selected="0">
            <x v="15"/>
          </reference>
          <reference field="4" count="1">
            <x v="41"/>
          </reference>
        </references>
      </pivotArea>
    </format>
    <format dxfId="2668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2667">
      <pivotArea dataOnly="0" labelOnly="1" outline="0" fieldPosition="0">
        <references count="2">
          <reference field="3" count="1" selected="0">
            <x v="135"/>
          </reference>
          <reference field="4" count="1">
            <x v="22"/>
          </reference>
        </references>
      </pivotArea>
    </format>
    <format dxfId="2666">
      <pivotArea dataOnly="0" labelOnly="1" outline="0" fieldPosition="0">
        <references count="2">
          <reference field="3" count="1" selected="0">
            <x v="136"/>
          </reference>
          <reference field="4" count="1">
            <x v="120"/>
          </reference>
        </references>
      </pivotArea>
    </format>
    <format dxfId="2665">
      <pivotArea dataOnly="0" labelOnly="1" outline="0" fieldPosition="0">
        <references count="2">
          <reference field="3" count="1" selected="0">
            <x v="67"/>
          </reference>
          <reference field="4" count="1">
            <x v="9"/>
          </reference>
        </references>
      </pivotArea>
    </format>
    <format dxfId="2664">
      <pivotArea dataOnly="0" labelOnly="1" outline="0" fieldPosition="0">
        <references count="2">
          <reference field="3" count="1" selected="0">
            <x v="32"/>
          </reference>
          <reference field="4" count="1">
            <x v="13"/>
          </reference>
        </references>
      </pivotArea>
    </format>
    <format dxfId="2663">
      <pivotArea dataOnly="0" labelOnly="1" outline="0" fieldPosition="0">
        <references count="2">
          <reference field="3" count="1" selected="0">
            <x v="13"/>
          </reference>
          <reference field="4" count="1">
            <x v="3"/>
          </reference>
        </references>
      </pivotArea>
    </format>
    <format dxfId="2662">
      <pivotArea dataOnly="0" labelOnly="1" outline="0" fieldPosition="0">
        <references count="2">
          <reference field="3" count="1" selected="0">
            <x v="25"/>
          </reference>
          <reference field="4" count="1">
            <x v="35"/>
          </reference>
        </references>
      </pivotArea>
    </format>
    <format dxfId="2661">
      <pivotArea dataOnly="0" labelOnly="1" outline="0" fieldPosition="0">
        <references count="2">
          <reference field="3" count="1" selected="0">
            <x v="143"/>
          </reference>
          <reference field="4" count="1">
            <x v="122"/>
          </reference>
        </references>
      </pivotArea>
    </format>
    <format dxfId="2660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2659">
      <pivotArea dataOnly="0" labelOnly="1" outline="0" fieldPosition="0">
        <references count="2">
          <reference field="3" count="1" selected="0">
            <x v="144"/>
          </reference>
          <reference field="4" count="1">
            <x v="123"/>
          </reference>
        </references>
      </pivotArea>
    </format>
    <format dxfId="2658">
      <pivotArea dataOnly="0" labelOnly="1" outline="0" fieldPosition="0">
        <references count="2">
          <reference field="3" count="1" selected="0">
            <x v="19"/>
          </reference>
          <reference field="4" count="1">
            <x v="70"/>
          </reference>
        </references>
      </pivotArea>
    </format>
    <format dxfId="2657">
      <pivotArea dataOnly="0" labelOnly="1" outline="0" fieldPosition="0">
        <references count="2">
          <reference field="3" count="1" selected="0">
            <x v="175"/>
          </reference>
          <reference field="4" count="1">
            <x v="147"/>
          </reference>
        </references>
      </pivotArea>
    </format>
    <format dxfId="2656">
      <pivotArea dataOnly="0" labelOnly="1" outline="0" fieldPosition="0">
        <references count="2">
          <reference field="3" count="1" selected="0">
            <x v="17"/>
          </reference>
          <reference field="4" count="1">
            <x v="49"/>
          </reference>
        </references>
      </pivotArea>
    </format>
    <format dxfId="2655">
      <pivotArea dataOnly="0" labelOnly="1" outline="0" fieldPosition="0">
        <references count="2">
          <reference field="3" count="1" selected="0">
            <x v="85"/>
          </reference>
          <reference field="4" count="1">
            <x v="81"/>
          </reference>
        </references>
      </pivotArea>
    </format>
    <format dxfId="2654">
      <pivotArea dataOnly="0" labelOnly="1" outline="0" fieldPosition="0">
        <references count="2">
          <reference field="3" count="1" selected="0">
            <x v="72"/>
          </reference>
          <reference field="4" count="1">
            <x v="41"/>
          </reference>
        </references>
      </pivotArea>
    </format>
    <format dxfId="2653">
      <pivotArea dataOnly="0" labelOnly="1" outline="0" fieldPosition="0">
        <references count="2">
          <reference field="3" count="1" selected="0">
            <x v="41"/>
          </reference>
          <reference field="4" count="1">
            <x v="96"/>
          </reference>
        </references>
      </pivotArea>
    </format>
    <format dxfId="2652">
      <pivotArea dataOnly="0" labelOnly="1" outline="0" fieldPosition="0">
        <references count="2">
          <reference field="3" count="1" selected="0">
            <x v="43"/>
          </reference>
          <reference field="4" count="1">
            <x v="77"/>
          </reference>
        </references>
      </pivotArea>
    </format>
    <format dxfId="2651">
      <pivotArea dataOnly="0" labelOnly="1" outline="0" fieldPosition="0">
        <references count="2">
          <reference field="3" count="1" selected="0">
            <x v="189"/>
          </reference>
          <reference field="4" count="1">
            <x v="22"/>
          </reference>
        </references>
      </pivotArea>
    </format>
    <format dxfId="2650">
      <pivotArea dataOnly="0" labelOnly="1" outline="0" fieldPosition="0">
        <references count="2">
          <reference field="3" count="1" selected="0">
            <x v="77"/>
          </reference>
          <reference field="4" count="1">
            <x v="25"/>
          </reference>
        </references>
      </pivotArea>
    </format>
    <format dxfId="2649">
      <pivotArea dataOnly="0" labelOnly="1" outline="0" fieldPosition="0">
        <references count="2">
          <reference field="3" count="1" selected="0">
            <x v="22"/>
          </reference>
          <reference field="4" count="1">
            <x v="33"/>
          </reference>
        </references>
      </pivotArea>
    </format>
    <format dxfId="2648">
      <pivotArea dataOnly="0" labelOnly="1" outline="0" fieldPosition="0">
        <references count="2">
          <reference field="3" count="1" selected="0">
            <x v="113"/>
          </reference>
          <reference field="4" count="1">
            <x v="99"/>
          </reference>
        </references>
      </pivotArea>
    </format>
    <format dxfId="2647">
      <pivotArea dataOnly="0" labelOnly="1" outline="0" fieldPosition="0">
        <references count="2">
          <reference field="3" count="1" selected="0">
            <x v="115"/>
          </reference>
          <reference field="4" count="1">
            <x v="37"/>
          </reference>
        </references>
      </pivotArea>
    </format>
    <format dxfId="2646">
      <pivotArea dataOnly="0" labelOnly="1" outline="0" fieldPosition="0">
        <references count="2">
          <reference field="3" count="1" selected="0">
            <x v="150"/>
          </reference>
          <reference field="4" count="1">
            <x v="45"/>
          </reference>
        </references>
      </pivotArea>
    </format>
    <format dxfId="2645">
      <pivotArea dataOnly="0" labelOnly="1" outline="0" fieldPosition="0">
        <references count="2">
          <reference field="3" count="1" selected="0">
            <x v="96"/>
          </reference>
          <reference field="4" count="1">
            <x v="86"/>
          </reference>
        </references>
      </pivotArea>
    </format>
    <format dxfId="2644">
      <pivotArea dataOnly="0" labelOnly="1" outline="0" fieldPosition="0">
        <references count="2">
          <reference field="3" count="1" selected="0">
            <x v="99"/>
          </reference>
          <reference field="4" count="1">
            <x v="41"/>
          </reference>
        </references>
      </pivotArea>
    </format>
    <format dxfId="2643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2642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2641">
      <pivotArea dataOnly="0" labelOnly="1" outline="0" fieldPosition="0">
        <references count="2">
          <reference field="3" count="1" selected="0">
            <x v="200"/>
          </reference>
          <reference field="4" count="1">
            <x v="165"/>
          </reference>
        </references>
      </pivotArea>
    </format>
    <format dxfId="2640">
      <pivotArea dataOnly="0" labelOnly="1" outline="0" fieldPosition="0">
        <references count="2">
          <reference field="3" count="1" selected="0">
            <x v="36"/>
          </reference>
          <reference field="4" count="1">
            <x v="48"/>
          </reference>
        </references>
      </pivotArea>
    </format>
    <format dxfId="2639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2638">
      <pivotArea dataOnly="0" labelOnly="1" outline="0" fieldPosition="0">
        <references count="2">
          <reference field="3" count="1" selected="0">
            <x v="203"/>
          </reference>
          <reference field="4" count="1">
            <x v="21"/>
          </reference>
        </references>
      </pivotArea>
    </format>
    <format dxfId="2637">
      <pivotArea dataOnly="0" labelOnly="1" outline="0" fieldPosition="0">
        <references count="2">
          <reference field="3" count="1" selected="0">
            <x v="158"/>
          </reference>
          <reference field="4" count="1">
            <x v="132"/>
          </reference>
        </references>
      </pivotArea>
    </format>
    <format dxfId="2636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2635">
      <pivotArea dataOnly="0" labelOnly="1" outline="0" fieldPosition="0">
        <references count="2">
          <reference field="3" count="1" selected="0">
            <x v="49"/>
          </reference>
          <reference field="4" count="1">
            <x v="28"/>
          </reference>
        </references>
      </pivotArea>
    </format>
    <format dxfId="2634">
      <pivotArea dataOnly="0" labelOnly="1" outline="0" fieldPosition="0">
        <references count="2">
          <reference field="3" count="1" selected="0">
            <x v="81"/>
          </reference>
          <reference field="4" count="1">
            <x v="78"/>
          </reference>
        </references>
      </pivotArea>
    </format>
    <format dxfId="2633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2632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2631">
      <pivotArea dataOnly="0" labelOnly="1" outline="0" fieldPosition="0">
        <references count="2">
          <reference field="3" count="1" selected="0">
            <x v="221"/>
          </reference>
          <reference field="4" count="1">
            <x v="144"/>
          </reference>
        </references>
      </pivotArea>
    </format>
    <format dxfId="2630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2629">
      <pivotArea dataOnly="0" labelOnly="1" outline="0" fieldPosition="0">
        <references count="2">
          <reference field="3" count="1" selected="0">
            <x v="26"/>
          </reference>
          <reference field="4" count="1">
            <x v="60"/>
          </reference>
        </references>
      </pivotArea>
    </format>
    <format dxfId="2628">
      <pivotArea dataOnly="0" labelOnly="1" outline="0" fieldPosition="0">
        <references count="2">
          <reference field="3" count="1" selected="0">
            <x v="161"/>
          </reference>
          <reference field="4" count="1">
            <x v="137"/>
          </reference>
        </references>
      </pivotArea>
    </format>
    <format dxfId="2627">
      <pivotArea dataOnly="0" labelOnly="1" outline="0" fieldPosition="0">
        <references count="2">
          <reference field="3" count="1" selected="0">
            <x v="52"/>
          </reference>
          <reference field="4" count="1">
            <x v="95"/>
          </reference>
        </references>
      </pivotArea>
    </format>
    <format dxfId="2626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74"/>
          </reference>
          <reference field="5" count="1">
            <x v="50"/>
          </reference>
        </references>
      </pivotArea>
    </format>
    <format dxfId="2625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6"/>
          </reference>
          <reference field="5" count="1">
            <x v="38"/>
          </reference>
        </references>
      </pivotArea>
    </format>
    <format dxfId="2624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69"/>
          </reference>
          <reference field="5" count="1">
            <x v="5"/>
          </reference>
        </references>
      </pivotArea>
    </format>
    <format dxfId="2623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36"/>
          </reference>
          <reference field="5" count="1">
            <x v="110"/>
          </reference>
        </references>
      </pivotArea>
    </format>
    <format dxfId="2622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"/>
          </reference>
          <reference field="5" count="1">
            <x v="194"/>
          </reference>
        </references>
      </pivotArea>
    </format>
    <format dxfId="2621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92"/>
          </reference>
          <reference field="5" count="1">
            <x v="103"/>
          </reference>
        </references>
      </pivotArea>
    </format>
    <format dxfId="2620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24"/>
          </reference>
          <reference field="5" count="1">
            <x v="224"/>
          </reference>
        </references>
      </pivotArea>
    </format>
    <format dxfId="2619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18"/>
          </reference>
          <reference field="5" count="1">
            <x v="154"/>
          </reference>
        </references>
      </pivotArea>
    </format>
    <format dxfId="2618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12"/>
          </reference>
          <reference field="5" count="1">
            <x v="111"/>
          </reference>
        </references>
      </pivotArea>
    </format>
    <format dxfId="2617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53"/>
          </reference>
          <reference field="5" count="1">
            <x v="34"/>
          </reference>
        </references>
      </pivotArea>
    </format>
    <format dxfId="2616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96"/>
          </reference>
          <reference field="5" count="1">
            <x v="211"/>
          </reference>
        </references>
      </pivotArea>
    </format>
    <format dxfId="261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116"/>
          </reference>
        </references>
      </pivotArea>
    </format>
    <format dxfId="2614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42"/>
          </reference>
          <reference field="5" count="1">
            <x v="217"/>
          </reference>
        </references>
      </pivotArea>
    </format>
    <format dxfId="2613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34"/>
          </reference>
          <reference field="5" count="1">
            <x v="156"/>
          </reference>
        </references>
      </pivotArea>
    </format>
    <format dxfId="2612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07"/>
          </reference>
          <reference field="5" count="1">
            <x v="71"/>
          </reference>
        </references>
      </pivotArea>
    </format>
    <format dxfId="2611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2610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30"/>
          </reference>
          <reference field="5" count="1">
            <x v="109"/>
          </reference>
        </references>
      </pivotArea>
    </format>
    <format dxfId="2609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2"/>
          </reference>
          <reference field="5" count="1">
            <x v="115"/>
          </reference>
        </references>
      </pivotArea>
    </format>
    <format dxfId="2608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57"/>
          </reference>
          <reference field="5" count="1">
            <x v="107"/>
          </reference>
        </references>
      </pivotArea>
    </format>
    <format dxfId="2607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2606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14"/>
          </reference>
          <reference field="5" count="1">
            <x v="119"/>
          </reference>
        </references>
      </pivotArea>
    </format>
    <format dxfId="2605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3"/>
          </reference>
          <reference field="5" count="1">
            <x v="139"/>
          </reference>
        </references>
      </pivotArea>
    </format>
    <format dxfId="2604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90"/>
          </reference>
          <reference field="5" count="1">
            <x v="25"/>
          </reference>
        </references>
      </pivotArea>
    </format>
    <format dxfId="2603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11"/>
          </reference>
          <reference field="5" count="1">
            <x v="71"/>
          </reference>
        </references>
      </pivotArea>
    </format>
    <format dxfId="2602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25"/>
          </reference>
          <reference field="5" count="1">
            <x v="25"/>
          </reference>
        </references>
      </pivotArea>
    </format>
    <format dxfId="2601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5"/>
          </reference>
          <reference field="5" count="1">
            <x v="92"/>
          </reference>
        </references>
      </pivotArea>
    </format>
    <format dxfId="260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40"/>
          </reference>
          <reference field="5" count="1">
            <x v="54"/>
          </reference>
        </references>
      </pivotArea>
    </format>
    <format dxfId="2599">
      <pivotArea dataOnly="0" labelOnly="1" outline="0" fieldPosition="0">
        <references count="3">
          <reference field="3" count="1" selected="0">
            <x v="20"/>
          </reference>
          <reference field="4" count="1" selected="0">
            <x v="17"/>
          </reference>
          <reference field="5" count="1">
            <x v="80"/>
          </reference>
        </references>
      </pivotArea>
    </format>
    <format dxfId="2598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19"/>
          </reference>
          <reference field="5" count="1">
            <x v="194"/>
          </reference>
        </references>
      </pivotArea>
    </format>
    <format dxfId="2597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91"/>
          </reference>
          <reference field="5" count="1">
            <x v="177"/>
          </reference>
        </references>
      </pivotArea>
    </format>
    <format dxfId="2596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10"/>
          </reference>
          <reference field="5" count="1">
            <x v="47"/>
          </reference>
        </references>
      </pivotArea>
    </format>
    <format dxfId="2595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127"/>
          </reference>
          <reference field="5" count="1">
            <x v="157"/>
          </reference>
        </references>
      </pivotArea>
    </format>
    <format dxfId="2594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75"/>
          </reference>
          <reference field="5" count="1">
            <x v="206"/>
          </reference>
        </references>
      </pivotArea>
    </format>
    <format dxfId="2593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7"/>
          </reference>
          <reference field="5" count="1">
            <x v="180"/>
          </reference>
        </references>
      </pivotArea>
    </format>
    <format dxfId="2592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06"/>
          </reference>
          <reference field="5" count="1">
            <x v="207"/>
          </reference>
        </references>
      </pivotArea>
    </format>
    <format dxfId="2591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2"/>
          </reference>
          <reference field="5" count="1">
            <x v="203"/>
          </reference>
        </references>
      </pivotArea>
    </format>
    <format dxfId="2590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9"/>
          </reference>
          <reference field="5" count="1">
            <x v="33"/>
          </reference>
        </references>
      </pivotArea>
    </format>
    <format dxfId="2589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41"/>
          </reference>
          <reference field="5" count="1">
            <x v="203"/>
          </reference>
        </references>
      </pivotArea>
    </format>
    <format dxfId="2588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31"/>
          </reference>
          <reference field="5" count="1">
            <x v="52"/>
          </reference>
        </references>
      </pivotArea>
    </format>
    <format dxfId="2587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116"/>
          </reference>
        </references>
      </pivotArea>
    </format>
    <format dxfId="2586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177"/>
          </reference>
        </references>
      </pivotArea>
    </format>
    <format dxfId="2585">
      <pivotArea dataOnly="0" labelOnly="1" outline="0" fieldPosition="0">
        <references count="3">
          <reference field="3" count="1" selected="0">
            <x v="172"/>
          </reference>
          <reference field="4" count="1" selected="0">
            <x v="145"/>
          </reference>
          <reference field="5" count="1">
            <x v="66"/>
          </reference>
        </references>
      </pivotArea>
    </format>
    <format dxfId="2584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55"/>
          </reference>
          <reference field="5" count="1">
            <x v="85"/>
          </reference>
        </references>
      </pivotArea>
    </format>
    <format dxfId="2583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65"/>
          </reference>
          <reference field="5" count="1">
            <x v="107"/>
          </reference>
        </references>
      </pivotArea>
    </format>
    <format dxfId="2582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62"/>
          </reference>
          <reference field="5" count="1">
            <x v="209"/>
          </reference>
        </references>
      </pivotArea>
    </format>
    <format dxfId="258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00"/>
          </reference>
          <reference field="5" count="1">
            <x v="185"/>
          </reference>
        </references>
      </pivotArea>
    </format>
    <format dxfId="2580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74"/>
          </reference>
          <reference field="5" count="1">
            <x v="179"/>
          </reference>
        </references>
      </pivotArea>
    </format>
    <format dxfId="2579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58"/>
          </reference>
          <reference field="5" count="1">
            <x v="182"/>
          </reference>
        </references>
      </pivotArea>
    </format>
    <format dxfId="2578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72"/>
          </reference>
          <reference field="5" count="1">
            <x v="141"/>
          </reference>
        </references>
      </pivotArea>
    </format>
    <format dxfId="2577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141"/>
          </reference>
          <reference field="5" count="1">
            <x v="193"/>
          </reference>
        </references>
      </pivotArea>
    </format>
    <format dxfId="2576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37"/>
          </reference>
          <reference field="5" count="1">
            <x v="127"/>
          </reference>
        </references>
      </pivotArea>
    </format>
    <format dxfId="2575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2574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6"/>
          </reference>
          <reference field="5" count="1">
            <x v="106"/>
          </reference>
        </references>
      </pivotArea>
    </format>
    <format dxfId="2573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113"/>
          </reference>
          <reference field="5" count="1">
            <x v="185"/>
          </reference>
        </references>
      </pivotArea>
    </format>
    <format dxfId="2572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37"/>
          </reference>
          <reference field="5" count="1">
            <x v="84"/>
          </reference>
        </references>
      </pivotArea>
    </format>
    <format dxfId="2571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9"/>
          </reference>
          <reference field="5" count="1">
            <x v="69"/>
          </reference>
        </references>
      </pivotArea>
    </format>
    <format dxfId="2570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209"/>
          </reference>
        </references>
      </pivotArea>
    </format>
    <format dxfId="2569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88"/>
          </reference>
          <reference field="5" count="1">
            <x v="77"/>
          </reference>
        </references>
      </pivotArea>
    </format>
    <format dxfId="2568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55"/>
          </reference>
          <reference field="5" count="1">
            <x v="87"/>
          </reference>
        </references>
      </pivotArea>
    </format>
    <format dxfId="2567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60"/>
          </reference>
          <reference field="5" count="1">
            <x v="208"/>
          </reference>
        </references>
      </pivotArea>
    </format>
    <format dxfId="2566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136"/>
          </reference>
          <reference field="5" count="1">
            <x v="191"/>
          </reference>
        </references>
      </pivotArea>
    </format>
    <format dxfId="2565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2564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54"/>
          </reference>
          <reference field="5" count="1">
            <x v="86"/>
          </reference>
        </references>
      </pivotArea>
    </format>
    <format dxfId="256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9"/>
          </reference>
          <reference field="5" count="1">
            <x v="216"/>
          </reference>
        </references>
      </pivotArea>
    </format>
    <format dxfId="2562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82"/>
          </reference>
          <reference field="5" count="1">
            <x v="111"/>
          </reference>
        </references>
      </pivotArea>
    </format>
    <format dxfId="2561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97"/>
          </reference>
          <reference field="5" count="1">
            <x v="69"/>
          </reference>
        </references>
      </pivotArea>
    </format>
    <format dxfId="256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6"/>
          </reference>
          <reference field="5" count="1">
            <x v="141"/>
          </reference>
        </references>
      </pivotArea>
    </format>
    <format dxfId="2559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104"/>
          </reference>
          <reference field="5" count="1">
            <x v="164"/>
          </reference>
        </references>
      </pivotArea>
    </format>
    <format dxfId="2558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140"/>
          </reference>
        </references>
      </pivotArea>
    </format>
    <format dxfId="2557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94"/>
          </reference>
          <reference field="5" count="1">
            <x v="83"/>
          </reference>
        </references>
      </pivotArea>
    </format>
    <format dxfId="2556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52"/>
          </reference>
          <reference field="5" count="1">
            <x v="94"/>
          </reference>
        </references>
      </pivotArea>
    </format>
    <format dxfId="2555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83"/>
          </reference>
          <reference field="5" count="1">
            <x v="111"/>
          </reference>
        </references>
      </pivotArea>
    </format>
    <format dxfId="2554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9"/>
          </reference>
          <reference field="5" count="1">
            <x v="110"/>
          </reference>
        </references>
      </pivotArea>
    </format>
    <format dxfId="2553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68"/>
          </reference>
          <reference field="5" count="1">
            <x v="197"/>
          </reference>
        </references>
      </pivotArea>
    </format>
    <format dxfId="2552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93"/>
          </reference>
          <reference field="5" count="1">
            <x v="194"/>
          </reference>
        </references>
      </pivotArea>
    </format>
    <format dxfId="2551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98"/>
          </reference>
          <reference field="5" count="1">
            <x v="95"/>
          </reference>
        </references>
      </pivotArea>
    </format>
    <format dxfId="2550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18"/>
          </reference>
          <reference field="5" count="1">
            <x v="216"/>
          </reference>
        </references>
      </pivotArea>
    </format>
    <format dxfId="2549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2548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63"/>
          </reference>
          <reference field="5" count="1">
            <x v="221"/>
          </reference>
        </references>
      </pivotArea>
    </format>
    <format dxfId="2547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39"/>
          </reference>
          <reference field="5" count="1">
            <x v="92"/>
          </reference>
        </references>
      </pivotArea>
    </format>
    <format dxfId="2546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7"/>
          </reference>
          <reference field="5" count="1">
            <x v="134"/>
          </reference>
        </references>
      </pivotArea>
    </format>
    <format dxfId="2545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17"/>
          </reference>
          <reference field="5" count="1">
            <x v="68"/>
          </reference>
        </references>
      </pivotArea>
    </format>
    <format dxfId="2544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47"/>
          </reference>
          <reference field="5" count="1">
            <x v="110"/>
          </reference>
        </references>
      </pivotArea>
    </format>
    <format dxfId="2543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151"/>
          </reference>
          <reference field="5" count="1">
            <x v="148"/>
          </reference>
        </references>
      </pivotArea>
    </format>
    <format dxfId="2542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0"/>
          </reference>
          <reference field="5" count="1">
            <x v="151"/>
          </reference>
        </references>
      </pivotArea>
    </format>
    <format dxfId="2541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09"/>
          </reference>
          <reference field="5" count="1">
            <x v="150"/>
          </reference>
        </references>
      </pivotArea>
    </format>
    <format dxfId="2540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49"/>
          </reference>
          <reference field="5" count="1">
            <x v="95"/>
          </reference>
        </references>
      </pivotArea>
    </format>
    <format dxfId="2539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1"/>
          </reference>
          <reference field="5" count="1">
            <x v="156"/>
          </reference>
        </references>
      </pivotArea>
    </format>
    <format dxfId="2538">
      <pivotArea dataOnly="0" labelOnly="1" outline="0" fieldPosition="0">
        <references count="3">
          <reference field="3" count="1" selected="0">
            <x v="10"/>
          </reference>
          <reference field="4" count="1" selected="0">
            <x v="76"/>
          </reference>
          <reference field="5" count="1">
            <x v="180"/>
          </reference>
        </references>
      </pivotArea>
    </format>
    <format dxfId="2537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61"/>
          </reference>
          <reference field="5" count="1">
            <x v="208"/>
          </reference>
        </references>
      </pivotArea>
    </format>
    <format dxfId="2536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29"/>
          </reference>
          <reference field="5" count="1">
            <x v="212"/>
          </reference>
        </references>
      </pivotArea>
    </format>
    <format dxfId="2535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64"/>
          </reference>
          <reference field="5" count="1">
            <x v="87"/>
          </reference>
        </references>
      </pivotArea>
    </format>
    <format dxfId="2534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71"/>
          </reference>
          <reference field="5" count="1">
            <x v="151"/>
          </reference>
        </references>
      </pivotArea>
    </format>
    <format dxfId="2533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41"/>
          </reference>
          <reference field="5" count="1">
            <x v="137"/>
          </reference>
        </references>
      </pivotArea>
    </format>
    <format dxfId="2532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56"/>
          </reference>
          <reference field="5" count="1">
            <x v="76"/>
          </reference>
        </references>
      </pivotArea>
    </format>
    <format dxfId="2531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22"/>
          </reference>
          <reference field="5" count="1">
            <x v="57"/>
          </reference>
        </references>
      </pivotArea>
    </format>
    <format dxfId="2530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120"/>
          </reference>
          <reference field="5" count="1">
            <x v="57"/>
          </reference>
        </references>
      </pivotArea>
    </format>
    <format dxfId="2529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9"/>
          </reference>
          <reference field="5" count="1">
            <x v="32"/>
          </reference>
        </references>
      </pivotArea>
    </format>
    <format dxfId="2528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13"/>
          </reference>
          <reference field="5" count="1">
            <x v="175"/>
          </reference>
        </references>
      </pivotArea>
    </format>
    <format dxfId="2527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2526">
      <pivotArea dataOnly="0" labelOnly="1" outline="0" fieldPosition="0">
        <references count="3">
          <reference field="3" count="1" selected="0">
            <x v="25"/>
          </reference>
          <reference field="4" count="1" selected="0">
            <x v="35"/>
          </reference>
          <reference field="5" count="1">
            <x v="203"/>
          </reference>
        </references>
      </pivotArea>
    </format>
    <format dxfId="2525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22"/>
          </reference>
          <reference field="5" count="1">
            <x v="208"/>
          </reference>
        </references>
      </pivotArea>
    </format>
    <format dxfId="2524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3"/>
          </reference>
          <reference field="5" count="1">
            <x v="32"/>
          </reference>
        </references>
      </pivotArea>
    </format>
    <format dxfId="2523">
      <pivotArea dataOnly="0" labelOnly="1" outline="0" fieldPosition="0">
        <references count="3">
          <reference field="3" count="1" selected="0">
            <x v="144"/>
          </reference>
          <reference field="4" count="1" selected="0">
            <x v="123"/>
          </reference>
          <reference field="5" count="1">
            <x v="210"/>
          </reference>
        </references>
      </pivotArea>
    </format>
    <format dxfId="2522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70"/>
          </reference>
          <reference field="5" count="1">
            <x v="184"/>
          </reference>
        </references>
      </pivotArea>
    </format>
    <format dxfId="2521">
      <pivotArea dataOnly="0" labelOnly="1" outline="0" fieldPosition="0">
        <references count="3">
          <reference field="3" count="1" selected="0">
            <x v="175"/>
          </reference>
          <reference field="4" count="1" selected="0">
            <x v="147"/>
          </reference>
          <reference field="5" count="1">
            <x v="87"/>
          </reference>
        </references>
      </pivotArea>
    </format>
    <format dxfId="2520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49"/>
          </reference>
          <reference field="5" count="1">
            <x v="81"/>
          </reference>
        </references>
      </pivotArea>
    </format>
    <format dxfId="2519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81"/>
          </reference>
          <reference field="5" count="1">
            <x v="180"/>
          </reference>
        </references>
      </pivotArea>
    </format>
    <format dxfId="2518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41"/>
          </reference>
          <reference field="5" count="1">
            <x v="208"/>
          </reference>
        </references>
      </pivotArea>
    </format>
    <format dxfId="2517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77"/>
          </reference>
          <reference field="5" count="1">
            <x v="160"/>
          </reference>
        </references>
      </pivotArea>
    </format>
    <format dxfId="2516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22"/>
          </reference>
          <reference field="5" count="1">
            <x v="124"/>
          </reference>
        </references>
      </pivotArea>
    </format>
    <format dxfId="2515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5"/>
          </reference>
          <reference field="5" count="1">
            <x v="172"/>
          </reference>
        </references>
      </pivotArea>
    </format>
    <format dxfId="2514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33"/>
          </reference>
          <reference field="5" count="1">
            <x v="56"/>
          </reference>
        </references>
      </pivotArea>
    </format>
    <format dxfId="2513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99"/>
          </reference>
          <reference field="5" count="1">
            <x v="193"/>
          </reference>
        </references>
      </pivotArea>
    </format>
    <format dxfId="2512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37"/>
          </reference>
          <reference field="5" count="1">
            <x v="210"/>
          </reference>
        </references>
      </pivotArea>
    </format>
    <format dxfId="2511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45"/>
          </reference>
          <reference field="5" count="1">
            <x v="71"/>
          </reference>
        </references>
      </pivotArea>
    </format>
    <format dxfId="2510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86"/>
          </reference>
          <reference field="5" count="1">
            <x v="216"/>
          </reference>
        </references>
      </pivotArea>
    </format>
    <format dxfId="2509">
      <pivotArea dataOnly="0" labelOnly="1" outline="0" fieldPosition="0">
        <references count="3">
          <reference field="3" count="1" selected="0">
            <x v="99"/>
          </reference>
          <reference field="4" count="1" selected="0">
            <x v="41"/>
          </reference>
          <reference field="5" count="1">
            <x v="77"/>
          </reference>
        </references>
      </pivotArea>
    </format>
    <format dxfId="2508">
      <pivotArea dataOnly="0" labelOnly="1" outline="0" fieldPosition="0">
        <references count="3">
          <reference field="3" count="1" selected="0">
            <x v="198"/>
          </reference>
          <reference field="4" count="1" selected="0">
            <x v="164"/>
          </reference>
          <reference field="5" count="1">
            <x v="78"/>
          </reference>
        </references>
      </pivotArea>
    </format>
    <format dxfId="2507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28"/>
          </reference>
          <reference field="5" count="1">
            <x v="126"/>
          </reference>
        </references>
      </pivotArea>
    </format>
    <format dxfId="2506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165"/>
          </reference>
          <reference field="5" count="1">
            <x v="165"/>
          </reference>
        </references>
      </pivotArea>
    </format>
    <format dxfId="2505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48"/>
          </reference>
          <reference field="5" count="1">
            <x v="149"/>
          </reference>
        </references>
      </pivotArea>
    </format>
    <format dxfId="2504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66"/>
          </reference>
          <reference field="5" count="1">
            <x v="224"/>
          </reference>
        </references>
      </pivotArea>
    </format>
    <format dxfId="2503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21"/>
          </reference>
          <reference field="5" count="1">
            <x v="112"/>
          </reference>
        </references>
      </pivotArea>
    </format>
    <format dxfId="2502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132"/>
          </reference>
          <reference field="5" count="1">
            <x v="49"/>
          </reference>
        </references>
      </pivotArea>
    </format>
    <format dxfId="2501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8"/>
          </reference>
          <reference field="5" count="1">
            <x v="107"/>
          </reference>
        </references>
      </pivotArea>
    </format>
    <format dxfId="2500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28"/>
          </reference>
          <reference field="5" count="1">
            <x v="211"/>
          </reference>
        </references>
      </pivotArea>
    </format>
    <format dxfId="2499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78"/>
          </reference>
          <reference field="5" count="1">
            <x v="54"/>
          </reference>
        </references>
      </pivotArea>
    </format>
    <format dxfId="2498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9"/>
          </reference>
          <reference field="5" count="1">
            <x v="68"/>
          </reference>
        </references>
      </pivotArea>
    </format>
    <format dxfId="2497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76"/>
          </reference>
          <reference field="5" count="1">
            <x v="112"/>
          </reference>
        </references>
      </pivotArea>
    </format>
    <format dxfId="2496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44"/>
          </reference>
          <reference field="5" count="1">
            <x v="71"/>
          </reference>
        </references>
      </pivotArea>
    </format>
    <format dxfId="2495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42"/>
          </reference>
          <reference field="5" count="1">
            <x v="211"/>
          </reference>
        </references>
      </pivotArea>
    </format>
    <format dxfId="2494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60"/>
          </reference>
          <reference field="5" count="1">
            <x v="195"/>
          </reference>
        </references>
      </pivotArea>
    </format>
    <format dxfId="2493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95"/>
          </reference>
          <reference field="5" count="1">
            <x v="5"/>
          </reference>
        </references>
      </pivotArea>
    </format>
    <format dxfId="2492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74"/>
          </reference>
          <reference field="5" count="1" selected="0">
            <x v="50"/>
          </reference>
          <reference field="6" count="1">
            <x v="3"/>
          </reference>
        </references>
      </pivotArea>
    </format>
    <format dxfId="2491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9"/>
          </reference>
          <reference field="5" count="1" selected="0">
            <x v="5"/>
          </reference>
          <reference field="6" count="1">
            <x v="2"/>
          </reference>
        </references>
      </pivotArea>
    </format>
    <format dxfId="2490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36"/>
          </reference>
          <reference field="5" count="1" selected="0">
            <x v="110"/>
          </reference>
          <reference field="6" count="1">
            <x v="10"/>
          </reference>
        </references>
      </pivotArea>
    </format>
    <format dxfId="2489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"/>
          </reference>
          <reference field="5" count="1" selected="0">
            <x v="194"/>
          </reference>
          <reference field="6" count="1">
            <x v="1"/>
          </reference>
        </references>
      </pivotArea>
    </format>
    <format dxfId="2488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24"/>
          </reference>
          <reference field="5" count="1" selected="0">
            <x v="224"/>
          </reference>
          <reference field="6" count="1">
            <x v="3"/>
          </reference>
        </references>
      </pivotArea>
    </format>
    <format dxfId="2487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18"/>
          </reference>
          <reference field="5" count="1" selected="0">
            <x v="154"/>
          </reference>
          <reference field="6" count="1">
            <x v="1"/>
          </reference>
        </references>
      </pivotArea>
    </format>
    <format dxfId="248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12"/>
          </reference>
          <reference field="5" count="1" selected="0">
            <x v="111"/>
          </reference>
          <reference field="6" count="1">
            <x v="3"/>
          </reference>
        </references>
      </pivotArea>
    </format>
    <format dxfId="2485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53"/>
          </reference>
          <reference field="5" count="1" selected="0">
            <x v="34"/>
          </reference>
          <reference field="6" count="1">
            <x v="1"/>
          </reference>
        </references>
      </pivotArea>
    </format>
    <format dxfId="2484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96"/>
          </reference>
          <reference field="5" count="1" selected="0">
            <x v="211"/>
          </reference>
          <reference field="6" count="1">
            <x v="3"/>
          </reference>
        </references>
      </pivotArea>
    </format>
    <format dxfId="2483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>
            <x v="1"/>
          </reference>
        </references>
      </pivotArea>
    </format>
    <format dxfId="2482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>
            <x v="7"/>
          </reference>
        </references>
      </pivotArea>
    </format>
    <format dxfId="2481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>
            <x v="1"/>
          </reference>
        </references>
      </pivotArea>
    </format>
    <format dxfId="2480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07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2479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30"/>
          </reference>
          <reference field="5" count="1" selected="0">
            <x v="109"/>
          </reference>
          <reference field="6" count="1">
            <x v="1"/>
          </reference>
        </references>
      </pivotArea>
    </format>
    <format dxfId="2478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2"/>
          </reference>
          <reference field="5" count="1" selected="0">
            <x v="115"/>
          </reference>
          <reference field="6" count="1">
            <x v="3"/>
          </reference>
        </references>
      </pivotArea>
    </format>
    <format dxfId="2477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57"/>
          </reference>
          <reference field="5" count="1" selected="0">
            <x v="107"/>
          </reference>
          <reference field="6" count="1">
            <x v="1"/>
          </reference>
        </references>
      </pivotArea>
    </format>
    <format dxfId="2476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2475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>
            <x v="1"/>
          </reference>
        </references>
      </pivotArea>
    </format>
    <format dxfId="2474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3"/>
          </reference>
          <reference field="5" count="1" selected="0">
            <x v="139"/>
          </reference>
          <reference field="6" count="1">
            <x v="7"/>
          </reference>
        </references>
      </pivotArea>
    </format>
    <format dxfId="2473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11"/>
          </reference>
          <reference field="5" count="1" selected="0">
            <x v="71"/>
          </reference>
          <reference field="6" count="1">
            <x v="2"/>
          </reference>
        </references>
      </pivotArea>
    </format>
    <format dxfId="247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5"/>
          </reference>
          <reference field="5" count="1" selected="0">
            <x v="92"/>
          </reference>
          <reference field="6" count="1">
            <x v="7"/>
          </reference>
        </references>
      </pivotArea>
    </format>
    <format dxfId="247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40"/>
          </reference>
          <reference field="5" count="1" selected="0">
            <x v="54"/>
          </reference>
          <reference field="6" count="1">
            <x v="7"/>
          </reference>
        </references>
      </pivotArea>
    </format>
    <format dxfId="2470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17"/>
          </reference>
          <reference field="5" count="1" selected="0">
            <x v="80"/>
          </reference>
          <reference field="6" count="1">
            <x v="3"/>
          </reference>
        </references>
      </pivotArea>
    </format>
    <format dxfId="2469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2468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>
            <x v="3"/>
          </reference>
        </references>
      </pivotArea>
    </format>
    <format dxfId="2467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7"/>
          </reference>
          <reference field="5" count="1" selected="0">
            <x v="180"/>
          </reference>
          <reference field="6" count="1">
            <x v="5"/>
          </reference>
        </references>
      </pivotArea>
    </format>
    <format dxfId="2466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106"/>
          </reference>
          <reference field="5" count="1" selected="0">
            <x v="207"/>
          </reference>
          <reference field="6" count="1">
            <x v="2"/>
          </reference>
        </references>
      </pivotArea>
    </format>
    <format dxfId="2465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2"/>
          </reference>
          <reference field="5" count="1" selected="0">
            <x v="203"/>
          </reference>
          <reference field="6" count="1">
            <x v="3"/>
          </reference>
        </references>
      </pivotArea>
    </format>
    <format dxfId="2464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>
            <x v="5"/>
          </reference>
        </references>
      </pivotArea>
    </format>
    <format dxfId="2463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41"/>
          </reference>
          <reference field="5" count="1" selected="0">
            <x v="203"/>
          </reference>
          <reference field="6" count="1">
            <x v="3"/>
          </reference>
        </references>
      </pivotArea>
    </format>
    <format dxfId="2462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31"/>
          </reference>
          <reference field="5" count="1" selected="0">
            <x v="52"/>
          </reference>
          <reference field="6" count="1">
            <x v="3"/>
          </reference>
        </references>
      </pivotArea>
    </format>
    <format dxfId="2461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>
            <x v="6"/>
          </reference>
        </references>
      </pivotArea>
    </format>
    <format dxfId="2460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2459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>
            <x v="3"/>
          </reference>
        </references>
      </pivotArea>
    </format>
    <format dxfId="2458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65"/>
          </reference>
          <reference field="5" count="1" selected="0">
            <x v="107"/>
          </reference>
          <reference field="6" count="1">
            <x v="2"/>
          </reference>
        </references>
      </pivotArea>
    </format>
    <format dxfId="2457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79"/>
          </reference>
          <reference field="6" count="1">
            <x v="1"/>
          </reference>
        </references>
      </pivotArea>
    </format>
    <format dxfId="2456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182"/>
          </reference>
          <reference field="6" count="1">
            <x v="3"/>
          </reference>
        </references>
      </pivotArea>
    </format>
    <format dxfId="2455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>
            <x v="8"/>
          </reference>
        </references>
      </pivotArea>
    </format>
    <format dxfId="2454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141"/>
          </reference>
          <reference field="5" count="1" selected="0">
            <x v="193"/>
          </reference>
          <reference field="6" count="1">
            <x v="5"/>
          </reference>
        </references>
      </pivotArea>
    </format>
    <format dxfId="2453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37"/>
          </reference>
          <reference field="5" count="1" selected="0">
            <x v="127"/>
          </reference>
          <reference field="6" count="1">
            <x v="3"/>
          </reference>
        </references>
      </pivotArea>
    </format>
    <format dxfId="2452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>
            <x v="10"/>
          </reference>
        </references>
      </pivotArea>
    </format>
    <format dxfId="2451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>
            <x v="8"/>
          </reference>
        </references>
      </pivotArea>
    </format>
    <format dxfId="2450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>
            <x v="10"/>
          </reference>
        </references>
      </pivotArea>
    </format>
    <format dxfId="2449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37"/>
          </reference>
          <reference field="5" count="1" selected="0">
            <x v="84"/>
          </reference>
          <reference field="6" count="1">
            <x v="2"/>
          </reference>
        </references>
      </pivotArea>
    </format>
    <format dxfId="2448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>
            <x v="1"/>
          </reference>
        </references>
      </pivotArea>
    </format>
    <format dxfId="2447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>
            <x v="7"/>
          </reference>
        </references>
      </pivotArea>
    </format>
    <format dxfId="2446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>
            <x v="9"/>
          </reference>
        </references>
      </pivotArea>
    </format>
    <format dxfId="2445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>
            <x v="1"/>
          </reference>
        </references>
      </pivotArea>
    </format>
    <format dxfId="2444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>
            <x v="2"/>
          </reference>
        </references>
      </pivotArea>
    </format>
    <format dxfId="2443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>
            <x v="1"/>
          </reference>
        </references>
      </pivotArea>
    </format>
    <format dxfId="2442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>
            <x v="2"/>
          </reference>
        </references>
      </pivotArea>
    </format>
    <format dxfId="2441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>
            <x v="5"/>
          </reference>
        </references>
      </pivotArea>
    </format>
    <format dxfId="2440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>
            <x v="3"/>
          </reference>
        </references>
      </pivotArea>
    </format>
    <format dxfId="2439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>
            <x v="8"/>
          </reference>
        </references>
      </pivotArea>
    </format>
    <format dxfId="2438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>
            <x v="10"/>
          </reference>
        </references>
      </pivotArea>
    </format>
    <format dxfId="2437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>
            <x v="1"/>
          </reference>
        </references>
      </pivotArea>
    </format>
    <format dxfId="2436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>
            <x v="2"/>
          </reference>
        </references>
      </pivotArea>
    </format>
    <format dxfId="2435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>
            <x v="6"/>
          </reference>
        </references>
      </pivotArea>
    </format>
    <format dxfId="2434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>
            <x v="3"/>
          </reference>
        </references>
      </pivotArea>
    </format>
    <format dxfId="2433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>
            <x v="2"/>
          </reference>
        </references>
      </pivotArea>
    </format>
    <format dxfId="2432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>
            <x v="6"/>
          </reference>
        </references>
      </pivotArea>
    </format>
    <format dxfId="2431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>
            <x v="1"/>
          </reference>
        </references>
      </pivotArea>
    </format>
    <format dxfId="2430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>
            <x v="3"/>
          </reference>
        </references>
      </pivotArea>
    </format>
    <format dxfId="2429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>
            <x v="2"/>
          </reference>
        </references>
      </pivotArea>
    </format>
    <format dxfId="2428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2427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7"/>
          </reference>
          <reference field="5" count="1" selected="0">
            <x v="134"/>
          </reference>
          <reference field="6" count="1">
            <x v="2"/>
          </reference>
        </references>
      </pivotArea>
    </format>
    <format dxfId="2426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17"/>
          </reference>
          <reference field="5" count="1" selected="0">
            <x v="68"/>
          </reference>
          <reference field="6" count="1">
            <x v="2"/>
          </reference>
        </references>
      </pivotArea>
    </format>
    <format dxfId="2425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47"/>
          </reference>
          <reference field="5" count="1" selected="0">
            <x v="110"/>
          </reference>
          <reference field="6" count="1">
            <x v="1"/>
          </reference>
        </references>
      </pivotArea>
    </format>
    <format dxfId="2424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148"/>
          </reference>
          <reference field="6" count="1">
            <x v="3"/>
          </reference>
        </references>
      </pivotArea>
    </format>
    <format dxfId="2423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09"/>
          </reference>
          <reference field="5" count="1" selected="0">
            <x v="150"/>
          </reference>
          <reference field="6" count="1">
            <x v="1"/>
          </reference>
        </references>
      </pivotArea>
    </format>
    <format dxfId="2422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49"/>
          </reference>
          <reference field="5" count="1" selected="0">
            <x v="95"/>
          </reference>
          <reference field="6" count="1">
            <x v="10"/>
          </reference>
        </references>
      </pivotArea>
    </format>
    <format dxfId="2421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1"/>
          </reference>
          <reference field="5" count="1" selected="0">
            <x v="156"/>
          </reference>
          <reference field="6" count="1">
            <x v="1"/>
          </reference>
        </references>
      </pivotArea>
    </format>
    <format dxfId="242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29"/>
          </reference>
          <reference field="5" count="1" selected="0">
            <x v="212"/>
          </reference>
          <reference field="6" count="1">
            <x v="4"/>
          </reference>
        </references>
      </pivotArea>
    </format>
    <format dxfId="2419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64"/>
          </reference>
          <reference field="5" count="1" selected="0">
            <x v="87"/>
          </reference>
          <reference field="6" count="1">
            <x v="2"/>
          </reference>
        </references>
      </pivotArea>
    </format>
    <format dxfId="2418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71"/>
          </reference>
          <reference field="5" count="1" selected="0">
            <x v="151"/>
          </reference>
          <reference field="6" count="1">
            <x v="3"/>
          </reference>
        </references>
      </pivotArea>
    </format>
    <format dxfId="2417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49"/>
          </reference>
          <reference field="5" count="1" selected="0">
            <x v="151"/>
          </reference>
          <reference field="6" count="1">
            <x v="1"/>
          </reference>
        </references>
      </pivotArea>
    </format>
    <format dxfId="2416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41"/>
          </reference>
          <reference field="5" count="1" selected="0">
            <x v="137"/>
          </reference>
          <reference field="6" count="1">
            <x v="3"/>
          </reference>
        </references>
      </pivotArea>
    </format>
    <format dxfId="2415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76"/>
          </reference>
          <reference field="6" count="1">
            <x v="4"/>
          </reference>
        </references>
      </pivotArea>
    </format>
    <format dxfId="2414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22"/>
          </reference>
          <reference field="5" count="1" selected="0">
            <x v="57"/>
          </reference>
          <reference field="6" count="1">
            <x v="1"/>
          </reference>
        </references>
      </pivotArea>
    </format>
    <format dxfId="2413">
      <pivotArea dataOnly="0" labelOnly="1" outline="0" fieldPosition="0">
        <references count="4">
          <reference field="3" count="1" selected="0">
            <x v="136"/>
          </reference>
          <reference field="4" count="1" selected="0">
            <x v="120"/>
          </reference>
          <reference field="5" count="1" selected="0">
            <x v="57"/>
          </reference>
          <reference field="6" count="1">
            <x v="3"/>
          </reference>
        </references>
      </pivotArea>
    </format>
    <format dxfId="2412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13"/>
          </reference>
          <reference field="5" count="1" selected="0">
            <x v="175"/>
          </reference>
          <reference field="6" count="1">
            <x v="3"/>
          </reference>
        </references>
      </pivotArea>
    </format>
    <format dxfId="2411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35"/>
          </reference>
          <reference field="5" count="1" selected="0">
            <x v="203"/>
          </reference>
          <reference field="6" count="1">
            <x v="1"/>
          </reference>
        </references>
      </pivotArea>
    </format>
    <format dxfId="2410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22"/>
          </reference>
          <reference field="5" count="1" selected="0">
            <x v="208"/>
          </reference>
          <reference field="6" count="1">
            <x v="3"/>
          </reference>
        </references>
      </pivotArea>
    </format>
    <format dxfId="2409">
      <pivotArea dataOnly="0" labelOnly="1" outline="0" fieldPosition="0">
        <references count="4">
          <reference field="3" count="1" selected="0">
            <x v="175"/>
          </reference>
          <reference field="4" count="1" selected="0">
            <x v="147"/>
          </reference>
          <reference field="5" count="1" selected="0">
            <x v="87"/>
          </reference>
          <reference field="6" count="1">
            <x v="8"/>
          </reference>
        </references>
      </pivotArea>
    </format>
    <format dxfId="2408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49"/>
          </reference>
          <reference field="5" count="1" selected="0">
            <x v="81"/>
          </reference>
          <reference field="6" count="1">
            <x v="7"/>
          </reference>
        </references>
      </pivotArea>
    </format>
    <format dxfId="2407">
      <pivotArea dataOnly="0" labelOnly="1" outline="0" fieldPosition="0">
        <references count="4">
          <reference field="3" count="1" selected="0">
            <x v="85"/>
          </reference>
          <reference field="4" count="1" selected="0">
            <x v="81"/>
          </reference>
          <reference field="5" count="1" selected="0">
            <x v="180"/>
          </reference>
          <reference field="6" count="1">
            <x v="2"/>
          </reference>
        </references>
      </pivotArea>
    </format>
    <format dxfId="2406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1"/>
          </reference>
          <reference field="5" count="1" selected="0">
            <x v="208"/>
          </reference>
          <reference field="6" count="1">
            <x v="1"/>
          </reference>
        </references>
      </pivotArea>
    </format>
    <format dxfId="2405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96"/>
          </reference>
          <reference field="5" count="1" selected="0">
            <x v="208"/>
          </reference>
          <reference field="6" count="1">
            <x v="3"/>
          </reference>
        </references>
      </pivotArea>
    </format>
    <format dxfId="2404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77"/>
          </reference>
          <reference field="5" count="1" selected="0">
            <x v="160"/>
          </reference>
          <reference field="6" count="1">
            <x v="3"/>
          </reference>
        </references>
      </pivotArea>
    </format>
    <format dxfId="2403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22"/>
          </reference>
          <reference field="5" count="1" selected="0">
            <x v="124"/>
          </reference>
          <reference field="6" count="1">
            <x v="3"/>
          </reference>
        </references>
      </pivotArea>
    </format>
    <format dxfId="2402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33"/>
          </reference>
          <reference field="5" count="1" selected="0">
            <x v="56"/>
          </reference>
          <reference field="6" count="1">
            <x v="1"/>
          </reference>
        </references>
      </pivotArea>
    </format>
    <format dxfId="2401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99"/>
          </reference>
          <reference field="5" count="1" selected="0">
            <x v="193"/>
          </reference>
          <reference field="6" count="1">
            <x v="2"/>
          </reference>
        </references>
      </pivotArea>
    </format>
    <format dxfId="240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37"/>
          </reference>
          <reference field="5" count="1" selected="0">
            <x v="210"/>
          </reference>
          <reference field="6" count="1">
            <x v="1"/>
          </reference>
        </references>
      </pivotArea>
    </format>
    <format dxfId="2399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45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2398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86"/>
          </reference>
          <reference field="5" count="1" selected="0">
            <x v="216"/>
          </reference>
          <reference field="6" count="1">
            <x v="6"/>
          </reference>
        </references>
      </pivotArea>
    </format>
    <format dxfId="2397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41"/>
          </reference>
          <reference field="5" count="1" selected="0">
            <x v="77"/>
          </reference>
          <reference field="6" count="1">
            <x v="7"/>
          </reference>
        </references>
      </pivotArea>
    </format>
    <format dxfId="2396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78"/>
          </reference>
          <reference field="6" count="1">
            <x v="3"/>
          </reference>
        </references>
      </pivotArea>
    </format>
    <format dxfId="2395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165"/>
          </reference>
          <reference field="5" count="1" selected="0">
            <x v="165"/>
          </reference>
          <reference field="6" count="1">
            <x v="5"/>
          </reference>
        </references>
      </pivotArea>
    </format>
    <format dxfId="2394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48"/>
          </reference>
          <reference field="5" count="1" selected="0">
            <x v="149"/>
          </reference>
          <reference field="6" count="1">
            <x v="2"/>
          </reference>
        </references>
      </pivotArea>
    </format>
    <format dxfId="239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224"/>
          </reference>
          <reference field="6" count="1">
            <x v="10"/>
          </reference>
        </references>
      </pivotArea>
    </format>
    <format dxfId="2392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21"/>
          </reference>
          <reference field="5" count="1" selected="0">
            <x v="112"/>
          </reference>
          <reference field="6" count="1">
            <x v="1"/>
          </reference>
        </references>
      </pivotArea>
    </format>
    <format dxfId="2391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132"/>
          </reference>
          <reference field="5" count="1" selected="0">
            <x v="49"/>
          </reference>
          <reference field="6" count="1">
            <x v="4"/>
          </reference>
        </references>
      </pivotArea>
    </format>
    <format dxfId="2390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28"/>
          </reference>
          <reference field="5" count="1" selected="0">
            <x v="211"/>
          </reference>
          <reference field="6" count="1">
            <x v="7"/>
          </reference>
        </references>
      </pivotArea>
    </format>
    <format dxfId="2389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78"/>
          </reference>
          <reference field="5" count="1" selected="0">
            <x v="54"/>
          </reference>
          <reference field="6" count="1">
            <x v="9"/>
          </reference>
        </references>
      </pivotArea>
    </format>
    <format dxfId="2388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68"/>
          </reference>
          <reference field="6" count="1">
            <x v="6"/>
          </reference>
        </references>
      </pivotArea>
    </format>
    <format dxfId="2387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12"/>
          </reference>
          <reference field="6" count="1">
            <x v="4"/>
          </reference>
        </references>
      </pivotArea>
    </format>
    <format dxfId="2386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44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2385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211"/>
          </reference>
          <reference field="6" count="1">
            <x v="5"/>
          </reference>
        </references>
      </pivotArea>
    </format>
    <format dxfId="2384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60"/>
          </reference>
          <reference field="5" count="1" selected="0">
            <x v="195"/>
          </reference>
          <reference field="6" count="1">
            <x v="3"/>
          </reference>
        </references>
      </pivotArea>
    </format>
    <format dxfId="2383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95"/>
          </reference>
          <reference field="5" count="1" selected="0">
            <x v="5"/>
          </reference>
          <reference field="6" count="1">
            <x v="9"/>
          </reference>
        </references>
      </pivotArea>
    </format>
    <format dxfId="2382">
      <pivotArea dataOnly="0" labelOnly="1" outline="0" fieldPosition="0">
        <references count="5">
          <reference field="3" count="1" selected="0">
            <x v="70"/>
          </reference>
          <reference field="4" count="1" selected="0">
            <x v="74"/>
          </reference>
          <reference field="5" count="1" selected="0">
            <x v="50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2381">
      <pivotArea dataOnly="0" labelOnly="1" outline="0" fieldPosition="0">
        <references count="5">
          <reference field="3" count="1" selected="0">
            <x v="44"/>
          </reference>
          <reference field="4" count="1" selected="0">
            <x v="6"/>
          </reference>
          <reference field="5" count="1" selected="0">
            <x v="3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380">
      <pivotArea dataOnly="0" labelOnly="1" outline="0" fieldPosition="0">
        <references count="5">
          <reference field="3" count="1" selected="0">
            <x v="51"/>
          </reference>
          <reference field="4" count="1" selected="0">
            <x v="69"/>
          </reference>
          <reference field="5" count="1" selected="0">
            <x v="5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2379">
      <pivotArea dataOnly="0" labelOnly="1" outline="0" fieldPosition="0">
        <references count="5">
          <reference field="3" count="1" selected="0">
            <x v="109"/>
          </reference>
          <reference field="4" count="1" selected="0">
            <x v="36"/>
          </reference>
          <reference field="5" count="1" selected="0">
            <x v="110"/>
          </reference>
          <reference field="6" count="1" selected="0">
            <x v="10"/>
          </reference>
          <reference field="7" count="1">
            <x v="2"/>
          </reference>
        </references>
      </pivotArea>
    </format>
    <format dxfId="2378">
      <pivotArea dataOnly="0" labelOnly="1" outline="0" fieldPosition="0">
        <references count="5">
          <reference field="3" count="1" selected="0">
            <x v="82"/>
          </reference>
          <reference field="4" count="1" selected="0">
            <x v="4"/>
          </reference>
          <reference field="5" count="1" selected="0">
            <x v="194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2377">
      <pivotArea dataOnly="0" labelOnly="1" outline="0" fieldPosition="0">
        <references count="5">
          <reference field="3" count="1" selected="0">
            <x v="105"/>
          </reference>
          <reference field="4" count="1" selected="0">
            <x v="92"/>
          </reference>
          <reference field="5" count="1" selected="0">
            <x v="103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376">
      <pivotArea dataOnly="0" labelOnly="1" outline="0" fieldPosition="0">
        <references count="5">
          <reference field="3" count="1" selected="0">
            <x v="46"/>
          </reference>
          <reference field="4" count="1" selected="0">
            <x v="24"/>
          </reference>
          <reference field="5" count="1" selected="0">
            <x v="224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375">
      <pivotArea dataOnly="0" labelOnly="1" outline="0" fieldPosition="0">
        <references count="5">
          <reference field="3" count="1" selected="0">
            <x v="38"/>
          </reference>
          <reference field="4" count="1" selected="0">
            <x v="18"/>
          </reference>
          <reference field="5" count="1" selected="0">
            <x v="154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374">
      <pivotArea dataOnly="0" labelOnly="1" outline="0" fieldPosition="0">
        <references count="5">
          <reference field="3" count="1" selected="0">
            <x v="78"/>
          </reference>
          <reference field="4" count="1" selected="0">
            <x v="12"/>
          </reference>
          <reference field="5" count="1" selected="0">
            <x v="111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373">
      <pivotArea dataOnly="0" labelOnly="1" outline="0" fieldPosition="0">
        <references count="5">
          <reference field="3" count="1" selected="0">
            <x v="137"/>
          </reference>
          <reference field="4" count="1" selected="0">
            <x v="53"/>
          </reference>
          <reference field="5" count="1" selected="0">
            <x v="34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372">
      <pivotArea dataOnly="0" labelOnly="1" outline="0" fieldPosition="0">
        <references count="5">
          <reference field="3" count="1" selected="0">
            <x v="166"/>
          </reference>
          <reference field="4" count="1" selected="0">
            <x v="96"/>
          </reference>
          <reference field="5" count="1" selected="0">
            <x v="211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2371">
      <pivotArea dataOnly="0" labelOnly="1" outline="0" fieldPosition="0">
        <references count="5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370">
      <pivotArea dataOnly="0" labelOnly="1" outline="0" fieldPosition="0">
        <references count="5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 selected="0">
            <x v="7"/>
          </reference>
          <reference field="7" count="1">
            <x v="0"/>
          </reference>
        </references>
      </pivotArea>
    </format>
    <format dxfId="2369">
      <pivotArea dataOnly="0" labelOnly="1" outline="0" fieldPosition="0">
        <references count="5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368">
      <pivotArea dataOnly="0" labelOnly="1" outline="0" fieldPosition="0">
        <references count="5">
          <reference field="3" count="1" selected="0">
            <x v="176"/>
          </reference>
          <reference field="4" count="1" selected="0">
            <x v="107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367">
      <pivotArea dataOnly="0" labelOnly="1" outline="0" fieldPosition="0">
        <references count="5">
          <reference field="3" count="1" selected="0">
            <x v="14"/>
          </reference>
          <reference field="4" count="1" selected="0">
            <x v="30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2366">
      <pivotArea dataOnly="0" labelOnly="1" outline="0" fieldPosition="0">
        <references count="5">
          <reference field="3" count="1" selected="0">
            <x v="92"/>
          </reference>
          <reference field="4" count="1" selected="0">
            <x v="30"/>
          </reference>
          <reference field="5" count="1" selected="0">
            <x v="109"/>
          </reference>
          <reference field="6" count="1" selected="0">
            <x v="1"/>
          </reference>
          <reference field="7" count="1">
            <x v="13"/>
          </reference>
        </references>
      </pivotArea>
    </format>
    <format dxfId="2365">
      <pivotArea dataOnly="0" labelOnly="1" outline="0" fieldPosition="0">
        <references count="5">
          <reference field="3" count="1" selected="0">
            <x v="45"/>
          </reference>
          <reference field="4" count="1" selected="0">
            <x v="2"/>
          </reference>
          <reference field="5" count="1" selected="0">
            <x v="115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364">
      <pivotArea dataOnly="0" labelOnly="1" outline="0" fieldPosition="0">
        <references count="5">
          <reference field="3" count="1" selected="0">
            <x v="75"/>
          </reference>
          <reference field="4" count="1" selected="0">
            <x v="57"/>
          </reference>
          <reference field="5" count="1" selected="0">
            <x v="10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363">
      <pivotArea dataOnly="0" labelOnly="1" outline="0" fieldPosition="0">
        <references count="5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2362">
      <pivotArea dataOnly="0" labelOnly="1" outline="0" fieldPosition="0">
        <references count="5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361">
      <pivotArea dataOnly="0" labelOnly="1" outline="0" fieldPosition="0">
        <references count="5">
          <reference field="3" count="1" selected="0">
            <x v="94"/>
          </reference>
          <reference field="4" count="1" selected="0">
            <x v="3"/>
          </reference>
          <reference field="5" count="1" selected="0">
            <x v="139"/>
          </reference>
          <reference field="6" count="1" selected="0">
            <x v="7"/>
          </reference>
          <reference field="7" count="1">
            <x v="14"/>
          </reference>
        </references>
      </pivotArea>
    </format>
    <format dxfId="2360">
      <pivotArea dataOnly="0" labelOnly="1" outline="0" fieldPosition="0">
        <references count="5">
          <reference field="3" count="1" selected="0">
            <x v="102"/>
          </reference>
          <reference field="4" count="1" selected="0">
            <x v="90"/>
          </reference>
          <reference field="5" count="1" selected="0">
            <x v="2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2359">
      <pivotArea dataOnly="0" labelOnly="1" outline="0" fieldPosition="0">
        <references count="5">
          <reference field="3" count="1" selected="0">
            <x v="141"/>
          </reference>
          <reference field="4" count="1" selected="0">
            <x v="111"/>
          </reference>
          <reference field="5" count="1" selected="0">
            <x v="71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2358">
      <pivotArea dataOnly="0" labelOnly="1" outline="0" fieldPosition="0">
        <references count="5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25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2357">
      <pivotArea dataOnly="0" labelOnly="1" outline="0" fieldPosition="0">
        <references count="5">
          <reference field="3" count="1" selected="0">
            <x v="61"/>
          </reference>
          <reference field="4" count="1" selected="0">
            <x v="15"/>
          </reference>
          <reference field="5" count="1" selected="0">
            <x v="92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2356">
      <pivotArea dataOnly="0" labelOnly="1" outline="0" fieldPosition="0">
        <references count="5">
          <reference field="3" count="1" selected="0">
            <x v="71"/>
          </reference>
          <reference field="4" count="1" selected="0">
            <x v="40"/>
          </reference>
          <reference field="5" count="1" selected="0">
            <x v="54"/>
          </reference>
          <reference field="6" count="1" selected="0">
            <x v="7"/>
          </reference>
          <reference field="7" count="1">
            <x v="3"/>
          </reference>
        </references>
      </pivotArea>
    </format>
    <format dxfId="2355">
      <pivotArea dataOnly="0" labelOnly="1" outline="0" fieldPosition="0">
        <references count="5">
          <reference field="3" count="1" selected="0">
            <x v="20"/>
          </reference>
          <reference field="4" count="1" selected="0">
            <x v="17"/>
          </reference>
          <reference field="5" count="1" selected="0">
            <x v="80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2354">
      <pivotArea dataOnly="0" labelOnly="1" outline="0" fieldPosition="0">
        <references count="5">
          <reference field="3" count="1" selected="0">
            <x v="134"/>
          </reference>
          <reference field="4" count="1" selected="0">
            <x v="119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353">
      <pivotArea dataOnly="0" labelOnly="1" outline="0" fieldPosition="0">
        <references count="5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352">
      <pivotArea dataOnly="0" labelOnly="1" outline="0" fieldPosition="0">
        <references count="5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351">
      <pivotArea dataOnly="0" labelOnly="1" outline="0" fieldPosition="0">
        <references count="5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157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350">
      <pivotArea dataOnly="0" labelOnly="1" outline="0" fieldPosition="0">
        <references count="5">
          <reference field="3" count="1" selected="0">
            <x v="18"/>
          </reference>
          <reference field="4" count="1" selected="0">
            <x v="75"/>
          </reference>
          <reference field="5" count="1" selected="0">
            <x v="206"/>
          </reference>
          <reference field="6" count="1" selected="0">
            <x v="3"/>
          </reference>
          <reference field="7" count="1">
            <x v="13"/>
          </reference>
        </references>
      </pivotArea>
    </format>
    <format dxfId="2349">
      <pivotArea dataOnly="0" labelOnly="1" outline="0" fieldPosition="0">
        <references count="5">
          <reference field="3" count="1" selected="0">
            <x v="8"/>
          </reference>
          <reference field="4" count="1" selected="0">
            <x v="7"/>
          </reference>
          <reference field="5" count="1" selected="0">
            <x v="180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2348">
      <pivotArea dataOnly="0" labelOnly="1" outline="0" fieldPosition="0">
        <references count="5">
          <reference field="3" count="1" selected="0">
            <x v="126"/>
          </reference>
          <reference field="4" count="1" selected="0">
            <x v="106"/>
          </reference>
          <reference field="5" count="1" selected="0">
            <x v="207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2347">
      <pivotArea dataOnly="0" labelOnly="1" outline="0" fieldPosition="0">
        <references count="5">
          <reference field="3" count="1" selected="0">
            <x v="183"/>
          </reference>
          <reference field="4" count="1" selected="0">
            <x v="12"/>
          </reference>
          <reference field="5" count="1" selected="0">
            <x v="203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2346">
      <pivotArea dataOnly="0" labelOnly="1" outline="0" fieldPosition="0">
        <references count="5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 selected="0">
            <x v="5"/>
          </reference>
          <reference field="7" count="1">
            <x v="3"/>
          </reference>
        </references>
      </pivotArea>
    </format>
    <format dxfId="2345">
      <pivotArea dataOnly="0" labelOnly="1" outline="0" fieldPosition="0">
        <references count="5">
          <reference field="3" count="1" selected="0">
            <x v="202"/>
          </reference>
          <reference field="4" count="1" selected="0">
            <x v="41"/>
          </reference>
          <reference field="5" count="1" selected="0">
            <x v="203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344">
      <pivotArea dataOnly="0" labelOnly="1" outline="0" fieldPosition="0">
        <references count="5">
          <reference field="3" count="1" selected="0">
            <x v="50"/>
          </reference>
          <reference field="4" count="1" selected="0">
            <x v="31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2343">
      <pivotArea dataOnly="0" labelOnly="1" outline="0" fieldPosition="0">
        <references count="5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 selected="0">
            <x v="6"/>
          </reference>
          <reference field="7" count="1">
            <x v="8"/>
          </reference>
        </references>
      </pivotArea>
    </format>
    <format dxfId="2342">
      <pivotArea dataOnly="0" labelOnly="1" outline="0" fieldPosition="0">
        <references count="5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341">
      <pivotArea dataOnly="0" labelOnly="1" outline="0" fieldPosition="0">
        <references count="5">
          <reference field="3" count="1" selected="0">
            <x v="172"/>
          </reference>
          <reference field="4" count="1" selected="0">
            <x v="145"/>
          </reference>
          <reference field="5" count="1" selected="0">
            <x v="66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2340">
      <pivotArea dataOnly="0" labelOnly="1" outline="0" fieldPosition="0">
        <references count="5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2339">
      <pivotArea dataOnly="0" labelOnly="1" outline="0" fieldPosition="0">
        <references count="5">
          <reference field="3" count="1" selected="0">
            <x v="24"/>
          </reference>
          <reference field="4" count="1" selected="0">
            <x v="65"/>
          </reference>
          <reference field="5" count="1" selected="0">
            <x v="107"/>
          </reference>
          <reference field="6" count="1" selected="0">
            <x v="2"/>
          </reference>
          <reference field="7" count="1">
            <x v="10"/>
          </reference>
        </references>
      </pivotArea>
    </format>
    <format dxfId="2338">
      <pivotArea dataOnly="0" labelOnly="1" outline="0" fieldPosition="0">
        <references count="5">
          <reference field="3" count="1" selected="0">
            <x v="86"/>
          </reference>
          <reference field="4" count="1" selected="0">
            <x v="62"/>
          </reference>
          <reference field="5" count="1" selected="0">
            <x v="209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337">
      <pivotArea dataOnly="0" labelOnly="1" outline="0" fieldPosition="0">
        <references count="5">
          <reference field="3" count="1" selected="0">
            <x v="114"/>
          </reference>
          <reference field="4" count="1" selected="0">
            <x v="100"/>
          </reference>
          <reference field="5" count="1" selected="0">
            <x v="18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2336">
      <pivotArea dataOnly="0" labelOnly="1" outline="0" fieldPosition="0">
        <references count="5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79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335">
      <pivotArea dataOnly="0" labelOnly="1" outline="0" fieldPosition="0">
        <references count="5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182"/>
          </reference>
          <reference field="6" count="1" selected="0">
            <x v="3"/>
          </reference>
          <reference field="7" count="1">
            <x v="1"/>
          </reference>
        </references>
      </pivotArea>
    </format>
    <format dxfId="2334">
      <pivotArea dataOnly="0" labelOnly="1" outline="0" fieldPosition="0">
        <references count="5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2333">
      <pivotArea dataOnly="0" labelOnly="1" outline="0" fieldPosition="0">
        <references count="5">
          <reference field="3" count="1" selected="0">
            <x v="163"/>
          </reference>
          <reference field="4" count="1" selected="0">
            <x v="141"/>
          </reference>
          <reference field="5" count="1" selected="0">
            <x v="193"/>
          </reference>
          <reference field="6" count="1" selected="0">
            <x v="5"/>
          </reference>
          <reference field="7" count="1">
            <x v="12"/>
          </reference>
        </references>
      </pivotArea>
    </format>
    <format dxfId="2332">
      <pivotArea dataOnly="0" labelOnly="1" outline="0" fieldPosition="0">
        <references count="5">
          <reference field="3" count="1" selected="0">
            <x v="212"/>
          </reference>
          <reference field="4" count="1" selected="0">
            <x v="37"/>
          </reference>
          <reference field="5" count="1" selected="0">
            <x v="127"/>
          </reference>
          <reference field="6" count="1" selected="0">
            <x v="3"/>
          </reference>
          <reference field="7" count="1">
            <x v="11"/>
          </reference>
        </references>
      </pivotArea>
    </format>
    <format dxfId="2331">
      <pivotArea dataOnly="0" labelOnly="1" outline="0" fieldPosition="0">
        <references count="5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 selected="0">
            <x v="10"/>
          </reference>
          <reference field="7" count="1">
            <x v="0"/>
          </reference>
        </references>
      </pivotArea>
    </format>
    <format dxfId="2330">
      <pivotArea dataOnly="0" labelOnly="1" outline="0" fieldPosition="0">
        <references count="5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2329">
      <pivotArea dataOnly="0" labelOnly="1" outline="0" fieldPosition="0">
        <references count="5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 selected="0">
            <x v="10"/>
          </reference>
          <reference field="7" count="1">
            <x v="3"/>
          </reference>
        </references>
      </pivotArea>
    </format>
    <format dxfId="2328">
      <pivotArea dataOnly="0" labelOnly="1" outline="0" fieldPosition="0">
        <references count="5">
          <reference field="3" count="1" selected="0">
            <x v="66"/>
          </reference>
          <reference field="4" count="1" selected="0">
            <x v="37"/>
          </reference>
          <reference field="5" count="1" selected="0">
            <x v="84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2327">
      <pivotArea dataOnly="0" labelOnly="1" outline="0" fieldPosition="0">
        <references count="5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2326">
      <pivotArea dataOnly="0" labelOnly="1" outline="0" fieldPosition="0">
        <references count="5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 selected="0">
            <x v="7"/>
          </reference>
          <reference field="7" count="1">
            <x v="10"/>
          </reference>
        </references>
      </pivotArea>
    </format>
    <format dxfId="2325">
      <pivotArea dataOnly="0" labelOnly="1" outline="0" fieldPosition="0">
        <references count="5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 selected="0">
            <x v="9"/>
          </reference>
          <reference field="7" count="1">
            <x v="1"/>
          </reference>
        </references>
      </pivotArea>
    </format>
    <format dxfId="2324">
      <pivotArea dataOnly="0" labelOnly="1" outline="0" fieldPosition="0">
        <references count="5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323">
      <pivotArea dataOnly="0" labelOnly="1" outline="0" fieldPosition="0">
        <references count="5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2322">
      <pivotArea dataOnly="0" labelOnly="1" outline="0" fieldPosition="0">
        <references count="5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2321">
      <pivotArea dataOnly="0" labelOnly="1" outline="0" fieldPosition="0">
        <references count="5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2320">
      <pivotArea dataOnly="0" labelOnly="1" outline="0" fieldPosition="0">
        <references count="5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2319">
      <pivotArea dataOnly="0" labelOnly="1" outline="0" fieldPosition="0">
        <references count="5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318">
      <pivotArea dataOnly="0" labelOnly="1" outline="0" fieldPosition="0">
        <references count="5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 selected="0">
            <x v="8"/>
          </reference>
          <reference field="7" count="1">
            <x v="11"/>
          </reference>
        </references>
      </pivotArea>
    </format>
    <format dxfId="2317">
      <pivotArea dataOnly="0" labelOnly="1" outline="0" fieldPosition="0">
        <references count="5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 selected="0">
            <x v="10"/>
          </reference>
          <reference field="7" count="1">
            <x v="7"/>
          </reference>
        </references>
      </pivotArea>
    </format>
    <format dxfId="2316">
      <pivotArea dataOnly="0" labelOnly="1" outline="0" fieldPosition="0">
        <references count="5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 selected="0">
            <x v="1"/>
          </reference>
          <reference field="7" count="1">
            <x v="2"/>
          </reference>
        </references>
      </pivotArea>
    </format>
    <format dxfId="2315">
      <pivotArea dataOnly="0" labelOnly="1" outline="0" fieldPosition="0">
        <references count="5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 selected="0">
            <x v="2"/>
          </reference>
          <reference field="7" count="1">
            <x v="6"/>
          </reference>
        </references>
      </pivotArea>
    </format>
    <format dxfId="2314">
      <pivotArea dataOnly="0" labelOnly="1" outline="0" fieldPosition="0">
        <references count="5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 selected="0">
            <x v="6"/>
          </reference>
          <reference field="7" count="1">
            <x v="14"/>
          </reference>
        </references>
      </pivotArea>
    </format>
    <format dxfId="2313">
      <pivotArea dataOnly="0" labelOnly="1" outline="0" fieldPosition="0">
        <references count="5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312">
      <pivotArea dataOnly="0" labelOnly="1" outline="0" fieldPosition="0">
        <references count="5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311">
      <pivotArea dataOnly="0" labelOnly="1" outline="0" fieldPosition="0">
        <references count="5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 selected="0">
            <x v="2"/>
          </reference>
          <reference field="7" count="1">
            <x v="11"/>
          </reference>
        </references>
      </pivotArea>
    </format>
    <format dxfId="2310">
      <pivotArea dataOnly="0" labelOnly="1" outline="0" fieldPosition="0">
        <references count="5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 selected="0">
            <x v="6"/>
          </reference>
          <reference field="7" count="1">
            <x v="2"/>
          </reference>
        </references>
      </pivotArea>
    </format>
    <format dxfId="2309">
      <pivotArea dataOnly="0" labelOnly="1" outline="0" fieldPosition="0">
        <references count="5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 selected="0">
            <x v="1"/>
          </reference>
          <reference field="7" count="1">
            <x v="9"/>
          </reference>
        </references>
      </pivotArea>
    </format>
    <format dxfId="2308">
      <pivotArea dataOnly="0" labelOnly="1" outline="0" fieldPosition="0">
        <references count="5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2307">
      <pivotArea dataOnly="0" labelOnly="1" outline="0" fieldPosition="0">
        <references count="5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2306">
      <pivotArea dataOnly="0" labelOnly="1" outline="0" fieldPosition="0">
        <references count="5">
          <reference field="3" count="1" selected="0">
            <x v="133"/>
          </reference>
          <reference field="4" count="1" selected="0">
            <x v="118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305">
      <pivotArea dataOnly="0" labelOnly="1" outline="0" fieldPosition="0">
        <references count="5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2304">
      <pivotArea dataOnly="0" labelOnly="1" outline="0" fieldPosition="0">
        <references count="5">
          <reference field="3" count="1" selected="0">
            <x v="197"/>
          </reference>
          <reference field="4" count="1" selected="0">
            <x v="163"/>
          </reference>
          <reference field="5" count="1" selected="0">
            <x v="221"/>
          </reference>
          <reference field="6" count="1" selected="0">
            <x v="10"/>
          </reference>
          <reference field="7" count="1">
            <x v="0"/>
          </reference>
        </references>
      </pivotArea>
    </format>
    <format dxfId="2303">
      <pivotArea dataOnly="0" labelOnly="1" outline="0" fieldPosition="0">
        <references count="5">
          <reference field="3" count="1" selected="0">
            <x v="117"/>
          </reference>
          <reference field="4" count="1" selected="0">
            <x v="39"/>
          </reference>
          <reference field="5" count="1" selected="0">
            <x v="92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302">
      <pivotArea dataOnly="0" labelOnly="1" outline="0" fieldPosition="0">
        <references count="5">
          <reference field="3" count="1" selected="0">
            <x v="204"/>
          </reference>
          <reference field="4" count="1" selected="0">
            <x v="167"/>
          </reference>
          <reference field="5" count="1" selected="0">
            <x v="134"/>
          </reference>
          <reference field="6" count="1" selected="0">
            <x v="2"/>
          </reference>
          <reference field="7" count="1">
            <x v="7"/>
          </reference>
        </references>
      </pivotArea>
    </format>
    <format dxfId="2301">
      <pivotArea dataOnly="0" labelOnly="1" outline="0" fieldPosition="0">
        <references count="5">
          <reference field="3" count="1" selected="0">
            <x v="171"/>
          </reference>
          <reference field="4" count="1" selected="0">
            <x v="117"/>
          </reference>
          <reference field="5" count="1" selected="0">
            <x v="68"/>
          </reference>
          <reference field="6" count="1" selected="0">
            <x v="2"/>
          </reference>
          <reference field="7" count="1">
            <x v="13"/>
          </reference>
        </references>
      </pivotArea>
    </format>
    <format dxfId="2300">
      <pivotArea dataOnly="0" labelOnly="1" outline="0" fieldPosition="0">
        <references count="5">
          <reference field="3" count="1" selected="0">
            <x v="60"/>
          </reference>
          <reference field="4" count="1" selected="0">
            <x v="47"/>
          </reference>
          <reference field="5" count="1" selected="0">
            <x v="110"/>
          </reference>
          <reference field="6" count="1" selected="0">
            <x v="1"/>
          </reference>
          <reference field="7" count="1">
            <x v="2"/>
          </reference>
        </references>
      </pivotArea>
    </format>
    <format dxfId="2299">
      <pivotArea dataOnly="0" labelOnly="1" outline="0" fieldPosition="0">
        <references count="5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148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2298">
      <pivotArea dataOnly="0" labelOnly="1" outline="0" fieldPosition="0">
        <references count="5">
          <reference field="3" count="1" selected="0">
            <x v="29"/>
          </reference>
          <reference field="4" count="1" selected="0">
            <x v="10"/>
          </reference>
          <reference field="5" count="1" selected="0">
            <x v="151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297">
      <pivotArea dataOnly="0" labelOnly="1" outline="0" fieldPosition="0">
        <references count="5">
          <reference field="3" count="1" selected="0">
            <x v="124"/>
          </reference>
          <reference field="4" count="1" selected="0">
            <x v="109"/>
          </reference>
          <reference field="5" count="1" selected="0">
            <x v="150"/>
          </reference>
          <reference field="6" count="1" selected="0">
            <x v="1"/>
          </reference>
          <reference field="7" count="1">
            <x v="1"/>
          </reference>
        </references>
      </pivotArea>
    </format>
    <format dxfId="2296">
      <pivotArea dataOnly="0" labelOnly="1" outline="0" fieldPosition="0">
        <references count="5">
          <reference field="3" count="1" selected="0">
            <x v="47"/>
          </reference>
          <reference field="4" count="1" selected="0">
            <x v="149"/>
          </reference>
          <reference field="5" count="1" selected="0">
            <x v="95"/>
          </reference>
          <reference field="6" count="1" selected="0">
            <x v="10"/>
          </reference>
          <reference field="7" count="1">
            <x v="5"/>
          </reference>
        </references>
      </pivotArea>
    </format>
    <format dxfId="2295">
      <pivotArea dataOnly="0" labelOnly="1" outline="0" fieldPosition="0">
        <references count="5">
          <reference field="3" count="1" selected="0">
            <x v="4"/>
          </reference>
          <reference field="4" count="1" selected="0">
            <x v="1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294">
      <pivotArea dataOnly="0" labelOnly="1" outline="0" fieldPosition="0">
        <references count="5">
          <reference field="3" count="1" selected="0">
            <x v="10"/>
          </reference>
          <reference field="4" count="1" selected="0">
            <x v="76"/>
          </reference>
          <reference field="5" count="1" selected="0">
            <x v="180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2293">
      <pivotArea dataOnly="0" labelOnly="1" outline="0" fieldPosition="0">
        <references count="5">
          <reference field="3" count="1" selected="0">
            <x v="63"/>
          </reference>
          <reference field="4" count="1" selected="0">
            <x v="61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1"/>
          </reference>
        </references>
      </pivotArea>
    </format>
    <format dxfId="2292">
      <pivotArea dataOnly="0" labelOnly="1" outline="0" fieldPosition="0">
        <references count="5">
          <reference field="3" count="1" selected="0">
            <x v="173"/>
          </reference>
          <reference field="4" count="1" selected="0">
            <x v="29"/>
          </reference>
          <reference field="5" count="1" selected="0">
            <x v="212"/>
          </reference>
          <reference field="6" count="1" selected="0">
            <x v="4"/>
          </reference>
          <reference field="7" count="1">
            <x v="10"/>
          </reference>
        </references>
      </pivotArea>
    </format>
    <format dxfId="2291">
      <pivotArea dataOnly="0" labelOnly="1" outline="0" fieldPosition="0">
        <references count="5">
          <reference field="3" count="1" selected="0">
            <x v="177"/>
          </reference>
          <reference field="4" count="1" selected="0">
            <x v="64"/>
          </reference>
          <reference field="5" count="1" selected="0">
            <x v="87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2290">
      <pivotArea dataOnly="0" labelOnly="1" outline="0" fieldPosition="0">
        <references count="5">
          <reference field="3" count="1" selected="0">
            <x v="30"/>
          </reference>
          <reference field="4" count="1" selected="0">
            <x v="71"/>
          </reference>
          <reference field="5" count="1" selected="0">
            <x v="151"/>
          </reference>
          <reference field="6" count="1" selected="0">
            <x v="3"/>
          </reference>
          <reference field="7" count="1">
            <x v="9"/>
          </reference>
        </references>
      </pivotArea>
    </format>
    <format dxfId="2289">
      <pivotArea dataOnly="0" labelOnly="1" outline="0" fieldPosition="0">
        <references count="5">
          <reference field="3" count="1" selected="0">
            <x v="6"/>
          </reference>
          <reference field="4" count="1" selected="0">
            <x v="49"/>
          </reference>
          <reference field="5" count="1" selected="0">
            <x v="151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288">
      <pivotArea dataOnly="0" labelOnly="1" outline="0" fieldPosition="0">
        <references count="5">
          <reference field="3" count="1" selected="0">
            <x v="15"/>
          </reference>
          <reference field="4" count="1" selected="0">
            <x v="41"/>
          </reference>
          <reference field="5" count="1" selected="0">
            <x v="137"/>
          </reference>
          <reference field="6" count="1" selected="0">
            <x v="3"/>
          </reference>
          <reference field="7" count="1">
            <x v="0"/>
          </reference>
        </references>
      </pivotArea>
    </format>
    <format dxfId="2287">
      <pivotArea dataOnly="0" labelOnly="1" outline="0" fieldPosition="0">
        <references count="5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76"/>
          </reference>
          <reference field="6" count="1" selected="0">
            <x v="4"/>
          </reference>
          <reference field="7" count="1">
            <x v="11"/>
          </reference>
        </references>
      </pivotArea>
    </format>
    <format dxfId="2286">
      <pivotArea dataOnly="0" labelOnly="1" outline="0" fieldPosition="0">
        <references count="5">
          <reference field="3" count="1" selected="0">
            <x v="135"/>
          </reference>
          <reference field="4" count="1" selected="0">
            <x v="22"/>
          </reference>
          <reference field="5" count="1" selected="0">
            <x v="57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2285">
      <pivotArea dataOnly="0" labelOnly="1" outline="0" fieldPosition="0">
        <references count="5">
          <reference field="3" count="1" selected="0">
            <x v="136"/>
          </reference>
          <reference field="4" count="1" selected="0">
            <x v="120"/>
          </reference>
          <reference field="5" count="1" selected="0">
            <x v="57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284">
      <pivotArea dataOnly="0" labelOnly="1" outline="0" fieldPosition="0">
        <references count="5">
          <reference field="3" count="1" selected="0">
            <x v="67"/>
          </reference>
          <reference field="4" count="1" selected="0">
            <x v="9"/>
          </reference>
          <reference field="5" count="1" selected="0">
            <x v="32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2283">
      <pivotArea dataOnly="0" labelOnly="1" outline="0" fieldPosition="0">
        <references count="5">
          <reference field="3" count="1" selected="0">
            <x v="32"/>
          </reference>
          <reference field="4" count="1" selected="0">
            <x v="13"/>
          </reference>
          <reference field="5" count="1" selected="0">
            <x v="175"/>
          </reference>
          <reference field="6" count="1" selected="0">
            <x v="3"/>
          </reference>
          <reference field="7" count="1">
            <x v="9"/>
          </reference>
        </references>
      </pivotArea>
    </format>
    <format dxfId="2282">
      <pivotArea dataOnly="0" labelOnly="1" outline="0" fieldPosition="0">
        <references count="5">
          <reference field="3" count="1" selected="0">
            <x v="13"/>
          </reference>
          <reference field="4" count="1" selected="0">
            <x v="3"/>
          </reference>
          <reference field="5" count="1" selected="0">
            <x v="2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2281">
      <pivotArea dataOnly="0" labelOnly="1" outline="0" fieldPosition="0">
        <references count="5">
          <reference field="3" count="1" selected="0">
            <x v="25"/>
          </reference>
          <reference field="4" count="1" selected="0">
            <x v="35"/>
          </reference>
          <reference field="5" count="1" selected="0">
            <x v="203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2280">
      <pivotArea dataOnly="0" labelOnly="1" outline="0" fieldPosition="0">
        <references count="5">
          <reference field="3" count="1" selected="0">
            <x v="143"/>
          </reference>
          <reference field="4" count="1" selected="0">
            <x v="122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2279">
      <pivotArea dataOnly="0" labelOnly="1" outline="0" fieldPosition="0">
        <references count="5">
          <reference field="3" count="1" selected="0">
            <x v="167"/>
          </reference>
          <reference field="4" count="1" selected="0">
            <x v="143"/>
          </reference>
          <reference field="5" count="1" selected="0">
            <x v="32"/>
          </reference>
          <reference field="6" count="1" selected="0">
            <x v="3"/>
          </reference>
          <reference field="7" count="1">
            <x v="11"/>
          </reference>
        </references>
      </pivotArea>
    </format>
    <format dxfId="2278">
      <pivotArea dataOnly="0" labelOnly="1" outline="0" fieldPosition="0">
        <references count="5">
          <reference field="3" count="1" selected="0">
            <x v="144"/>
          </reference>
          <reference field="4" count="1" selected="0">
            <x v="123"/>
          </reference>
          <reference field="5" count="1" selected="0">
            <x v="210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277">
      <pivotArea dataOnly="0" labelOnly="1" outline="0" fieldPosition="0">
        <references count="5">
          <reference field="3" count="1" selected="0">
            <x v="19"/>
          </reference>
          <reference field="4" count="1" selected="0">
            <x v="70"/>
          </reference>
          <reference field="5" count="1" selected="0">
            <x v="184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2276">
      <pivotArea dataOnly="0" labelOnly="1" outline="0" fieldPosition="0">
        <references count="5">
          <reference field="3" count="1" selected="0">
            <x v="175"/>
          </reference>
          <reference field="4" count="1" selected="0">
            <x v="147"/>
          </reference>
          <reference field="5" count="1" selected="0">
            <x v="87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2275">
      <pivotArea dataOnly="0" labelOnly="1" outline="0" fieldPosition="0">
        <references count="5">
          <reference field="3" count="1" selected="0">
            <x v="17"/>
          </reference>
          <reference field="4" count="1" selected="0">
            <x v="49"/>
          </reference>
          <reference field="5" count="1" selected="0">
            <x v="81"/>
          </reference>
          <reference field="6" count="1" selected="0">
            <x v="7"/>
          </reference>
          <reference field="7" count="1">
            <x v="12"/>
          </reference>
        </references>
      </pivotArea>
    </format>
    <format dxfId="2274">
      <pivotArea dataOnly="0" labelOnly="1" outline="0" fieldPosition="0">
        <references count="5">
          <reference field="3" count="1" selected="0">
            <x v="85"/>
          </reference>
          <reference field="4" count="1" selected="0">
            <x v="81"/>
          </reference>
          <reference field="5" count="1" selected="0">
            <x v="180"/>
          </reference>
          <reference field="6" count="1" selected="0">
            <x v="2"/>
          </reference>
          <reference field="7" count="1">
            <x v="4"/>
          </reference>
        </references>
      </pivotArea>
    </format>
    <format dxfId="2273">
      <pivotArea dataOnly="0" labelOnly="1" outline="0" fieldPosition="0">
        <references count="5">
          <reference field="3" count="1" selected="0">
            <x v="72"/>
          </reference>
          <reference field="4" count="1" selected="0">
            <x v="41"/>
          </reference>
          <reference field="5" count="1" selected="0">
            <x v="208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2272">
      <pivotArea dataOnly="0" labelOnly="1" outline="0" fieldPosition="0">
        <references count="5">
          <reference field="3" count="1" selected="0">
            <x v="41"/>
          </reference>
          <reference field="4" count="1" selected="0">
            <x v="96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271">
      <pivotArea dataOnly="0" labelOnly="1" outline="0" fieldPosition="0">
        <references count="5">
          <reference field="3" count="1" selected="0">
            <x v="43"/>
          </reference>
          <reference field="4" count="1" selected="0">
            <x v="77"/>
          </reference>
          <reference field="5" count="1" selected="0">
            <x v="160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270">
      <pivotArea dataOnly="0" labelOnly="1" outline="0" fieldPosition="0">
        <references count="5">
          <reference field="3" count="1" selected="0">
            <x v="189"/>
          </reference>
          <reference field="4" count="1" selected="0">
            <x v="22"/>
          </reference>
          <reference field="5" count="1" selected="0">
            <x v="124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269">
      <pivotArea dataOnly="0" labelOnly="1" outline="0" fieldPosition="0">
        <references count="5">
          <reference field="3" count="1" selected="0">
            <x v="77"/>
          </reference>
          <reference field="4" count="1" selected="0">
            <x v="25"/>
          </reference>
          <reference field="5" count="1" selected="0">
            <x v="172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268">
      <pivotArea dataOnly="0" labelOnly="1" outline="0" fieldPosition="0">
        <references count="5">
          <reference field="3" count="1" selected="0">
            <x v="22"/>
          </reference>
          <reference field="4" count="1" selected="0">
            <x v="33"/>
          </reference>
          <reference field="5" count="1" selected="0">
            <x v="56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2267">
      <pivotArea dataOnly="0" labelOnly="1" outline="0" fieldPosition="0">
        <references count="5">
          <reference field="3" count="1" selected="0">
            <x v="113"/>
          </reference>
          <reference field="4" count="1" selected="0">
            <x v="99"/>
          </reference>
          <reference field="5" count="1" selected="0">
            <x v="193"/>
          </reference>
          <reference field="6" count="1" selected="0">
            <x v="2"/>
          </reference>
          <reference field="7" count="1">
            <x v="12"/>
          </reference>
        </references>
      </pivotArea>
    </format>
    <format dxfId="2266">
      <pivotArea dataOnly="0" labelOnly="1" outline="0" fieldPosition="0">
        <references count="5">
          <reference field="3" count="1" selected="0">
            <x v="115"/>
          </reference>
          <reference field="4" count="1" selected="0">
            <x v="37"/>
          </reference>
          <reference field="5" count="1" selected="0">
            <x v="210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265">
      <pivotArea dataOnly="0" labelOnly="1" outline="0" fieldPosition="0">
        <references count="5">
          <reference field="3" count="1" selected="0">
            <x v="150"/>
          </reference>
          <reference field="4" count="1" selected="0">
            <x v="45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2264">
      <pivotArea dataOnly="0" labelOnly="1" outline="0" fieldPosition="0">
        <references count="5">
          <reference field="3" count="1" selected="0">
            <x v="96"/>
          </reference>
          <reference field="4" count="1" selected="0">
            <x v="86"/>
          </reference>
          <reference field="5" count="1" selected="0">
            <x v="216"/>
          </reference>
          <reference field="6" count="1" selected="0">
            <x v="6"/>
          </reference>
          <reference field="7" count="1">
            <x v="2"/>
          </reference>
        </references>
      </pivotArea>
    </format>
    <format dxfId="2263">
      <pivotArea dataOnly="0" labelOnly="1" outline="0" fieldPosition="0">
        <references count="5">
          <reference field="3" count="1" selected="0">
            <x v="99"/>
          </reference>
          <reference field="4" count="1" selected="0">
            <x v="41"/>
          </reference>
          <reference field="5" count="1" selected="0">
            <x v="77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2262">
      <pivotArea dataOnly="0" labelOnly="1" outline="0" fieldPosition="0">
        <references count="5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7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261">
      <pivotArea dataOnly="0" labelOnly="1" outline="0" fieldPosition="0">
        <references count="5">
          <reference field="3" count="1" selected="0">
            <x v="153"/>
          </reference>
          <reference field="4" count="1" selected="0">
            <x v="128"/>
          </reference>
          <reference field="5" count="1" selected="0">
            <x v="126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260">
      <pivotArea dataOnly="0" labelOnly="1" outline="0" fieldPosition="0">
        <references count="5">
          <reference field="3" count="1" selected="0">
            <x v="200"/>
          </reference>
          <reference field="4" count="1" selected="0">
            <x v="165"/>
          </reference>
          <reference field="5" count="1" selected="0">
            <x v="165"/>
          </reference>
          <reference field="6" count="1" selected="0">
            <x v="5"/>
          </reference>
          <reference field="7" count="1">
            <x v="1"/>
          </reference>
        </references>
      </pivotArea>
    </format>
    <format dxfId="2259">
      <pivotArea dataOnly="0" labelOnly="1" outline="0" fieldPosition="0">
        <references count="5">
          <reference field="3" count="1" selected="0">
            <x v="36"/>
          </reference>
          <reference field="4" count="1" selected="0">
            <x v="48"/>
          </reference>
          <reference field="5" count="1" selected="0">
            <x v="149"/>
          </reference>
          <reference field="6" count="1" selected="0">
            <x v="2"/>
          </reference>
          <reference field="7" count="1">
            <x v="8"/>
          </reference>
        </references>
      </pivotArea>
    </format>
    <format dxfId="2258">
      <pivotArea dataOnly="0" labelOnly="1" outline="0" fieldPosition="0">
        <references count="5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224"/>
          </reference>
          <reference field="6" count="1" selected="0">
            <x v="10"/>
          </reference>
          <reference field="7" count="1">
            <x v="2"/>
          </reference>
        </references>
      </pivotArea>
    </format>
    <format dxfId="2257">
      <pivotArea dataOnly="0" labelOnly="1" outline="0" fieldPosition="0">
        <references count="5">
          <reference field="3" count="1" selected="0">
            <x v="203"/>
          </reference>
          <reference field="4" count="1" selected="0">
            <x v="21"/>
          </reference>
          <reference field="5" count="1" selected="0">
            <x v="112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2256">
      <pivotArea dataOnly="0" labelOnly="1" outline="0" fieldPosition="0">
        <references count="5">
          <reference field="3" count="1" selected="0">
            <x v="158"/>
          </reference>
          <reference field="4" count="1" selected="0">
            <x v="132"/>
          </reference>
          <reference field="5" count="1" selected="0">
            <x v="49"/>
          </reference>
          <reference field="6" count="1" selected="0">
            <x v="4"/>
          </reference>
          <reference field="7" count="1">
            <x v="5"/>
          </reference>
        </references>
      </pivotArea>
    </format>
    <format dxfId="2255">
      <pivotArea dataOnly="0" labelOnly="1" outline="0" fieldPosition="0">
        <references count="5">
          <reference field="3" count="1" selected="0">
            <x v="205"/>
          </reference>
          <reference field="4" count="1" selected="0">
            <x v="168"/>
          </reference>
          <reference field="5" count="1" selected="0">
            <x v="107"/>
          </reference>
          <reference field="6" count="1" selected="0">
            <x v="4"/>
          </reference>
          <reference field="7" count="1">
            <x v="9"/>
          </reference>
        </references>
      </pivotArea>
    </format>
    <format dxfId="2254">
      <pivotArea dataOnly="0" labelOnly="1" outline="0" fieldPosition="0">
        <references count="5">
          <reference field="3" count="1" selected="0">
            <x v="49"/>
          </reference>
          <reference field="4" count="1" selected="0">
            <x v="28"/>
          </reference>
          <reference field="5" count="1" selected="0">
            <x v="211"/>
          </reference>
          <reference field="6" count="1" selected="0">
            <x v="7"/>
          </reference>
          <reference field="7" count="1">
            <x v="5"/>
          </reference>
        </references>
      </pivotArea>
    </format>
    <format dxfId="2253">
      <pivotArea dataOnly="0" labelOnly="1" outline="0" fieldPosition="0">
        <references count="5">
          <reference field="3" count="1" selected="0">
            <x v="81"/>
          </reference>
          <reference field="4" count="1" selected="0">
            <x v="78"/>
          </reference>
          <reference field="5" count="1" selected="0">
            <x v="54"/>
          </reference>
          <reference field="6" count="1" selected="0">
            <x v="9"/>
          </reference>
          <reference field="7" count="1">
            <x v="3"/>
          </reference>
        </references>
      </pivotArea>
    </format>
    <format dxfId="2252">
      <pivotArea dataOnly="0" labelOnly="1" outline="0" fieldPosition="0">
        <references count="5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68"/>
          </reference>
          <reference field="6" count="1" selected="0">
            <x v="6"/>
          </reference>
          <reference field="7" count="1">
            <x v="13"/>
          </reference>
        </references>
      </pivotArea>
    </format>
    <format dxfId="2251">
      <pivotArea dataOnly="0" labelOnly="1" outline="0" fieldPosition="0">
        <references count="5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12"/>
          </reference>
          <reference field="6" count="1" selected="0">
            <x v="4"/>
          </reference>
          <reference field="7" count="1">
            <x v="7"/>
          </reference>
        </references>
      </pivotArea>
    </format>
    <format dxfId="2250">
      <pivotArea dataOnly="0" labelOnly="1" outline="0" fieldPosition="0">
        <references count="5">
          <reference field="3" count="1" selected="0">
            <x v="221"/>
          </reference>
          <reference field="4" count="1" selected="0">
            <x v="144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249">
      <pivotArea dataOnly="0" labelOnly="1" outline="0" fieldPosition="0">
        <references count="5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211"/>
          </reference>
          <reference field="6" count="1" selected="0">
            <x v="5"/>
          </reference>
          <reference field="7" count="1">
            <x v="12"/>
          </reference>
        </references>
      </pivotArea>
    </format>
    <format dxfId="2248">
      <pivotArea dataOnly="0" labelOnly="1" outline="0" fieldPosition="0">
        <references count="5">
          <reference field="3" count="1" selected="0">
            <x v="26"/>
          </reference>
          <reference field="4" count="1" selected="0">
            <x v="60"/>
          </reference>
          <reference field="5" count="1" selected="0">
            <x v="195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247">
      <pivotArea dataOnly="0" labelOnly="1" outline="0" fieldPosition="0">
        <references count="5">
          <reference field="3" count="1" selected="0">
            <x v="52"/>
          </reference>
          <reference field="4" count="1" selected="0">
            <x v="95"/>
          </reference>
          <reference field="5" count="1" selected="0">
            <x v="5"/>
          </reference>
          <reference field="6" count="1" selected="0">
            <x v="9"/>
          </reference>
          <reference field="7" count="1">
            <x v="2"/>
          </reference>
        </references>
      </pivotArea>
    </format>
    <format dxfId="224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45">
      <pivotArea outline="0" collapsedLevelsAreSubtotals="1" fieldPosition="0"/>
    </format>
    <format dxfId="2244">
      <pivotArea type="origin" dataOnly="0" labelOnly="1" outline="0" offset="D1:E1" fieldPosition="0"/>
    </format>
    <format dxfId="2243">
      <pivotArea field="-2" type="button" dataOnly="0" labelOnly="1" outline="0" axis="axisCol" fieldPosition="0"/>
    </format>
    <format dxfId="2242">
      <pivotArea type="topRight" dataOnly="0" labelOnly="1" outline="0" fieldPosition="0"/>
    </format>
    <format dxfId="2241">
      <pivotArea field="6" type="button" dataOnly="0" labelOnly="1" outline="0" axis="axisRow" fieldPosition="3"/>
    </format>
    <format dxfId="2240">
      <pivotArea field="7" type="button" dataOnly="0" labelOnly="1" outline="0" axis="axisRow" fieldPosition="4"/>
    </format>
    <format dxfId="2239">
      <pivotArea dataOnly="0" labelOnly="1" grandRow="1" outline="0" offset="D256:IV256" fieldPosition="0"/>
    </format>
    <format dxfId="2238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74"/>
          </reference>
          <reference field="5" count="1" selected="0">
            <x v="50"/>
          </reference>
          <reference field="6" count="1">
            <x v="3"/>
          </reference>
        </references>
      </pivotArea>
    </format>
    <format dxfId="2237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9"/>
          </reference>
          <reference field="5" count="1" selected="0">
            <x v="5"/>
          </reference>
          <reference field="6" count="1">
            <x v="2"/>
          </reference>
        </references>
      </pivotArea>
    </format>
    <format dxfId="2236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36"/>
          </reference>
          <reference field="5" count="1" selected="0">
            <x v="110"/>
          </reference>
          <reference field="6" count="1">
            <x v="10"/>
          </reference>
        </references>
      </pivotArea>
    </format>
    <format dxfId="2235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"/>
          </reference>
          <reference field="5" count="1" selected="0">
            <x v="194"/>
          </reference>
          <reference field="6" count="1">
            <x v="1"/>
          </reference>
        </references>
      </pivotArea>
    </format>
    <format dxfId="2234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24"/>
          </reference>
          <reference field="5" count="1" selected="0">
            <x v="224"/>
          </reference>
          <reference field="6" count="1">
            <x v="3"/>
          </reference>
        </references>
      </pivotArea>
    </format>
    <format dxfId="2233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18"/>
          </reference>
          <reference field="5" count="1" selected="0">
            <x v="154"/>
          </reference>
          <reference field="6" count="1">
            <x v="1"/>
          </reference>
        </references>
      </pivotArea>
    </format>
    <format dxfId="223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12"/>
          </reference>
          <reference field="5" count="1" selected="0">
            <x v="111"/>
          </reference>
          <reference field="6" count="1">
            <x v="3"/>
          </reference>
        </references>
      </pivotArea>
    </format>
    <format dxfId="2231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53"/>
          </reference>
          <reference field="5" count="1" selected="0">
            <x v="34"/>
          </reference>
          <reference field="6" count="1">
            <x v="1"/>
          </reference>
        </references>
      </pivotArea>
    </format>
    <format dxfId="2230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96"/>
          </reference>
          <reference field="5" count="1" selected="0">
            <x v="211"/>
          </reference>
          <reference field="6" count="1">
            <x v="3"/>
          </reference>
        </references>
      </pivotArea>
    </format>
    <format dxfId="2229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>
            <x v="1"/>
          </reference>
        </references>
      </pivotArea>
    </format>
    <format dxfId="2228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>
            <x v="7"/>
          </reference>
        </references>
      </pivotArea>
    </format>
    <format dxfId="2227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>
            <x v="1"/>
          </reference>
        </references>
      </pivotArea>
    </format>
    <format dxfId="2226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07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2225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30"/>
          </reference>
          <reference field="5" count="1" selected="0">
            <x v="109"/>
          </reference>
          <reference field="6" count="1">
            <x v="1"/>
          </reference>
        </references>
      </pivotArea>
    </format>
    <format dxfId="222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2"/>
          </reference>
          <reference field="5" count="1" selected="0">
            <x v="115"/>
          </reference>
          <reference field="6" count="1">
            <x v="3"/>
          </reference>
        </references>
      </pivotArea>
    </format>
    <format dxfId="2223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57"/>
          </reference>
          <reference field="5" count="1" selected="0">
            <x v="107"/>
          </reference>
          <reference field="6" count="1">
            <x v="1"/>
          </reference>
        </references>
      </pivotArea>
    </format>
    <format dxfId="2222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2221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>
            <x v="1"/>
          </reference>
        </references>
      </pivotArea>
    </format>
    <format dxfId="2220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3"/>
          </reference>
          <reference field="5" count="1" selected="0">
            <x v="139"/>
          </reference>
          <reference field="6" count="1">
            <x v="7"/>
          </reference>
        </references>
      </pivotArea>
    </format>
    <format dxfId="2219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11"/>
          </reference>
          <reference field="5" count="1" selected="0">
            <x v="71"/>
          </reference>
          <reference field="6" count="1">
            <x v="2"/>
          </reference>
        </references>
      </pivotArea>
    </format>
    <format dxfId="2218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5"/>
          </reference>
          <reference field="5" count="1" selected="0">
            <x v="92"/>
          </reference>
          <reference field="6" count="1">
            <x v="7"/>
          </reference>
        </references>
      </pivotArea>
    </format>
    <format dxfId="2217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40"/>
          </reference>
          <reference field="5" count="1" selected="0">
            <x v="54"/>
          </reference>
          <reference field="6" count="1">
            <x v="7"/>
          </reference>
        </references>
      </pivotArea>
    </format>
    <format dxfId="2216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17"/>
          </reference>
          <reference field="5" count="1" selected="0">
            <x v="80"/>
          </reference>
          <reference field="6" count="1">
            <x v="3"/>
          </reference>
        </references>
      </pivotArea>
    </format>
    <format dxfId="2215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2214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>
            <x v="3"/>
          </reference>
        </references>
      </pivotArea>
    </format>
    <format dxfId="2213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7"/>
          </reference>
          <reference field="5" count="1" selected="0">
            <x v="180"/>
          </reference>
          <reference field="6" count="1">
            <x v="5"/>
          </reference>
        </references>
      </pivotArea>
    </format>
    <format dxfId="2212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106"/>
          </reference>
          <reference field="5" count="1" selected="0">
            <x v="207"/>
          </reference>
          <reference field="6" count="1">
            <x v="2"/>
          </reference>
        </references>
      </pivotArea>
    </format>
    <format dxfId="2211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2"/>
          </reference>
          <reference field="5" count="1" selected="0">
            <x v="203"/>
          </reference>
          <reference field="6" count="1">
            <x v="3"/>
          </reference>
        </references>
      </pivotArea>
    </format>
    <format dxfId="2210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>
            <x v="5"/>
          </reference>
        </references>
      </pivotArea>
    </format>
    <format dxfId="2209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41"/>
          </reference>
          <reference field="5" count="1" selected="0">
            <x v="203"/>
          </reference>
          <reference field="6" count="1">
            <x v="3"/>
          </reference>
        </references>
      </pivotArea>
    </format>
    <format dxfId="2208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31"/>
          </reference>
          <reference field="5" count="1" selected="0">
            <x v="52"/>
          </reference>
          <reference field="6" count="1">
            <x v="3"/>
          </reference>
        </references>
      </pivotArea>
    </format>
    <format dxfId="2207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>
            <x v="6"/>
          </reference>
        </references>
      </pivotArea>
    </format>
    <format dxfId="2206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2205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>
            <x v="3"/>
          </reference>
        </references>
      </pivotArea>
    </format>
    <format dxfId="2204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65"/>
          </reference>
          <reference field="5" count="1" selected="0">
            <x v="107"/>
          </reference>
          <reference field="6" count="1">
            <x v="2"/>
          </reference>
        </references>
      </pivotArea>
    </format>
    <format dxfId="2203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79"/>
          </reference>
          <reference field="6" count="1">
            <x v="1"/>
          </reference>
        </references>
      </pivotArea>
    </format>
    <format dxfId="2202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182"/>
          </reference>
          <reference field="6" count="1">
            <x v="3"/>
          </reference>
        </references>
      </pivotArea>
    </format>
    <format dxfId="2201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>
            <x v="8"/>
          </reference>
        </references>
      </pivotArea>
    </format>
    <format dxfId="2200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141"/>
          </reference>
          <reference field="5" count="1" selected="0">
            <x v="193"/>
          </reference>
          <reference field="6" count="1">
            <x v="5"/>
          </reference>
        </references>
      </pivotArea>
    </format>
    <format dxfId="2199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37"/>
          </reference>
          <reference field="5" count="1" selected="0">
            <x v="127"/>
          </reference>
          <reference field="6" count="1">
            <x v="3"/>
          </reference>
        </references>
      </pivotArea>
    </format>
    <format dxfId="2198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>
            <x v="10"/>
          </reference>
        </references>
      </pivotArea>
    </format>
    <format dxfId="2197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>
            <x v="8"/>
          </reference>
        </references>
      </pivotArea>
    </format>
    <format dxfId="2196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>
            <x v="10"/>
          </reference>
        </references>
      </pivotArea>
    </format>
    <format dxfId="2195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37"/>
          </reference>
          <reference field="5" count="1" selected="0">
            <x v="84"/>
          </reference>
          <reference field="6" count="1">
            <x v="2"/>
          </reference>
        </references>
      </pivotArea>
    </format>
    <format dxfId="2194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>
            <x v="1"/>
          </reference>
        </references>
      </pivotArea>
    </format>
    <format dxfId="2193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>
            <x v="7"/>
          </reference>
        </references>
      </pivotArea>
    </format>
    <format dxfId="2192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>
            <x v="9"/>
          </reference>
        </references>
      </pivotArea>
    </format>
    <format dxfId="2191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>
            <x v="1"/>
          </reference>
        </references>
      </pivotArea>
    </format>
    <format dxfId="2190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>
            <x v="2"/>
          </reference>
        </references>
      </pivotArea>
    </format>
    <format dxfId="2189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>
            <x v="1"/>
          </reference>
        </references>
      </pivotArea>
    </format>
    <format dxfId="218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>
            <x v="2"/>
          </reference>
        </references>
      </pivotArea>
    </format>
    <format dxfId="2187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>
            <x v="5"/>
          </reference>
        </references>
      </pivotArea>
    </format>
    <format dxfId="2186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>
            <x v="3"/>
          </reference>
        </references>
      </pivotArea>
    </format>
    <format dxfId="2185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>
            <x v="8"/>
          </reference>
        </references>
      </pivotArea>
    </format>
    <format dxfId="2184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>
            <x v="10"/>
          </reference>
        </references>
      </pivotArea>
    </format>
    <format dxfId="2183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>
            <x v="1"/>
          </reference>
        </references>
      </pivotArea>
    </format>
    <format dxfId="2182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>
            <x v="2"/>
          </reference>
        </references>
      </pivotArea>
    </format>
    <format dxfId="2181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>
            <x v="6"/>
          </reference>
        </references>
      </pivotArea>
    </format>
    <format dxfId="2180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>
            <x v="3"/>
          </reference>
        </references>
      </pivotArea>
    </format>
    <format dxfId="2179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>
            <x v="2"/>
          </reference>
        </references>
      </pivotArea>
    </format>
    <format dxfId="2178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>
            <x v="6"/>
          </reference>
        </references>
      </pivotArea>
    </format>
    <format dxfId="2177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>
            <x v="1"/>
          </reference>
        </references>
      </pivotArea>
    </format>
    <format dxfId="2176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>
            <x v="3"/>
          </reference>
        </references>
      </pivotArea>
    </format>
    <format dxfId="2175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>
            <x v="2"/>
          </reference>
        </references>
      </pivotArea>
    </format>
    <format dxfId="2174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2173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7"/>
          </reference>
          <reference field="5" count="1" selected="0">
            <x v="134"/>
          </reference>
          <reference field="6" count="1">
            <x v="2"/>
          </reference>
        </references>
      </pivotArea>
    </format>
    <format dxfId="2172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17"/>
          </reference>
          <reference field="5" count="1" selected="0">
            <x v="68"/>
          </reference>
          <reference field="6" count="1">
            <x v="2"/>
          </reference>
        </references>
      </pivotArea>
    </format>
    <format dxfId="2171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47"/>
          </reference>
          <reference field="5" count="1" selected="0">
            <x v="110"/>
          </reference>
          <reference field="6" count="1">
            <x v="1"/>
          </reference>
        </references>
      </pivotArea>
    </format>
    <format dxfId="2170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148"/>
          </reference>
          <reference field="6" count="1">
            <x v="3"/>
          </reference>
        </references>
      </pivotArea>
    </format>
    <format dxfId="2169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09"/>
          </reference>
          <reference field="5" count="1" selected="0">
            <x v="150"/>
          </reference>
          <reference field="6" count="1">
            <x v="1"/>
          </reference>
        </references>
      </pivotArea>
    </format>
    <format dxfId="2168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49"/>
          </reference>
          <reference field="5" count="1" selected="0">
            <x v="95"/>
          </reference>
          <reference field="6" count="1">
            <x v="10"/>
          </reference>
        </references>
      </pivotArea>
    </format>
    <format dxfId="2167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1"/>
          </reference>
          <reference field="5" count="1" selected="0">
            <x v="156"/>
          </reference>
          <reference field="6" count="1">
            <x v="1"/>
          </reference>
        </references>
      </pivotArea>
    </format>
    <format dxfId="2166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29"/>
          </reference>
          <reference field="5" count="1" selected="0">
            <x v="212"/>
          </reference>
          <reference field="6" count="1">
            <x v="4"/>
          </reference>
        </references>
      </pivotArea>
    </format>
    <format dxfId="2165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64"/>
          </reference>
          <reference field="5" count="1" selected="0">
            <x v="87"/>
          </reference>
          <reference field="6" count="1">
            <x v="2"/>
          </reference>
        </references>
      </pivotArea>
    </format>
    <format dxfId="2164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71"/>
          </reference>
          <reference field="5" count="1" selected="0">
            <x v="151"/>
          </reference>
          <reference field="6" count="1">
            <x v="3"/>
          </reference>
        </references>
      </pivotArea>
    </format>
    <format dxfId="2163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49"/>
          </reference>
          <reference field="5" count="1" selected="0">
            <x v="151"/>
          </reference>
          <reference field="6" count="1">
            <x v="1"/>
          </reference>
        </references>
      </pivotArea>
    </format>
    <format dxfId="2162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41"/>
          </reference>
          <reference field="5" count="1" selected="0">
            <x v="137"/>
          </reference>
          <reference field="6" count="1">
            <x v="3"/>
          </reference>
        </references>
      </pivotArea>
    </format>
    <format dxfId="2161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76"/>
          </reference>
          <reference field="6" count="1">
            <x v="4"/>
          </reference>
        </references>
      </pivotArea>
    </format>
    <format dxfId="2160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22"/>
          </reference>
          <reference field="5" count="1" selected="0">
            <x v="57"/>
          </reference>
          <reference field="6" count="1">
            <x v="1"/>
          </reference>
        </references>
      </pivotArea>
    </format>
    <format dxfId="2159">
      <pivotArea dataOnly="0" labelOnly="1" outline="0" fieldPosition="0">
        <references count="4">
          <reference field="3" count="1" selected="0">
            <x v="136"/>
          </reference>
          <reference field="4" count="1" selected="0">
            <x v="120"/>
          </reference>
          <reference field="5" count="1" selected="0">
            <x v="57"/>
          </reference>
          <reference field="6" count="1">
            <x v="3"/>
          </reference>
        </references>
      </pivotArea>
    </format>
    <format dxfId="2158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13"/>
          </reference>
          <reference field="5" count="1" selected="0">
            <x v="175"/>
          </reference>
          <reference field="6" count="1">
            <x v="3"/>
          </reference>
        </references>
      </pivotArea>
    </format>
    <format dxfId="2157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35"/>
          </reference>
          <reference field="5" count="1" selected="0">
            <x v="203"/>
          </reference>
          <reference field="6" count="1">
            <x v="1"/>
          </reference>
        </references>
      </pivotArea>
    </format>
    <format dxfId="2156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22"/>
          </reference>
          <reference field="5" count="1" selected="0">
            <x v="208"/>
          </reference>
          <reference field="6" count="1">
            <x v="3"/>
          </reference>
        </references>
      </pivotArea>
    </format>
    <format dxfId="2155">
      <pivotArea dataOnly="0" labelOnly="1" outline="0" fieldPosition="0">
        <references count="4">
          <reference field="3" count="1" selected="0">
            <x v="175"/>
          </reference>
          <reference field="4" count="1" selected="0">
            <x v="147"/>
          </reference>
          <reference field="5" count="1" selected="0">
            <x v="87"/>
          </reference>
          <reference field="6" count="1">
            <x v="8"/>
          </reference>
        </references>
      </pivotArea>
    </format>
    <format dxfId="2154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49"/>
          </reference>
          <reference field="5" count="1" selected="0">
            <x v="81"/>
          </reference>
          <reference field="6" count="1">
            <x v="7"/>
          </reference>
        </references>
      </pivotArea>
    </format>
    <format dxfId="2153">
      <pivotArea dataOnly="0" labelOnly="1" outline="0" fieldPosition="0">
        <references count="4">
          <reference field="3" count="1" selected="0">
            <x v="85"/>
          </reference>
          <reference field="4" count="1" selected="0">
            <x v="81"/>
          </reference>
          <reference field="5" count="1" selected="0">
            <x v="180"/>
          </reference>
          <reference field="6" count="1">
            <x v="2"/>
          </reference>
        </references>
      </pivotArea>
    </format>
    <format dxfId="2152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1"/>
          </reference>
          <reference field="5" count="1" selected="0">
            <x v="208"/>
          </reference>
          <reference field="6" count="1">
            <x v="1"/>
          </reference>
        </references>
      </pivotArea>
    </format>
    <format dxfId="2151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96"/>
          </reference>
          <reference field="5" count="1" selected="0">
            <x v="208"/>
          </reference>
          <reference field="6" count="1">
            <x v="3"/>
          </reference>
        </references>
      </pivotArea>
    </format>
    <format dxfId="2150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77"/>
          </reference>
          <reference field="5" count="1" selected="0">
            <x v="160"/>
          </reference>
          <reference field="6" count="1">
            <x v="3"/>
          </reference>
        </references>
      </pivotArea>
    </format>
    <format dxfId="2149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22"/>
          </reference>
          <reference field="5" count="1" selected="0">
            <x v="124"/>
          </reference>
          <reference field="6" count="1">
            <x v="3"/>
          </reference>
        </references>
      </pivotArea>
    </format>
    <format dxfId="2148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33"/>
          </reference>
          <reference field="5" count="1" selected="0">
            <x v="56"/>
          </reference>
          <reference field="6" count="1">
            <x v="1"/>
          </reference>
        </references>
      </pivotArea>
    </format>
    <format dxfId="2147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99"/>
          </reference>
          <reference field="5" count="1" selected="0">
            <x v="193"/>
          </reference>
          <reference field="6" count="1">
            <x v="2"/>
          </reference>
        </references>
      </pivotArea>
    </format>
    <format dxfId="2146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37"/>
          </reference>
          <reference field="5" count="1" selected="0">
            <x v="210"/>
          </reference>
          <reference field="6" count="1">
            <x v="1"/>
          </reference>
        </references>
      </pivotArea>
    </format>
    <format dxfId="2145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45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2144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86"/>
          </reference>
          <reference field="5" count="1" selected="0">
            <x v="216"/>
          </reference>
          <reference field="6" count="1">
            <x v="6"/>
          </reference>
        </references>
      </pivotArea>
    </format>
    <format dxfId="2143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41"/>
          </reference>
          <reference field="5" count="1" selected="0">
            <x v="77"/>
          </reference>
          <reference field="6" count="1">
            <x v="7"/>
          </reference>
        </references>
      </pivotArea>
    </format>
    <format dxfId="2142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78"/>
          </reference>
          <reference field="6" count="1">
            <x v="3"/>
          </reference>
        </references>
      </pivotArea>
    </format>
    <format dxfId="2141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165"/>
          </reference>
          <reference field="5" count="1" selected="0">
            <x v="165"/>
          </reference>
          <reference field="6" count="1">
            <x v="5"/>
          </reference>
        </references>
      </pivotArea>
    </format>
    <format dxfId="2140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48"/>
          </reference>
          <reference field="5" count="1" selected="0">
            <x v="149"/>
          </reference>
          <reference field="6" count="1">
            <x v="2"/>
          </reference>
        </references>
      </pivotArea>
    </format>
    <format dxfId="2139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224"/>
          </reference>
          <reference field="6" count="1">
            <x v="10"/>
          </reference>
        </references>
      </pivotArea>
    </format>
    <format dxfId="2138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21"/>
          </reference>
          <reference field="5" count="1" selected="0">
            <x v="112"/>
          </reference>
          <reference field="6" count="1">
            <x v="1"/>
          </reference>
        </references>
      </pivotArea>
    </format>
    <format dxfId="2137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132"/>
          </reference>
          <reference field="5" count="1" selected="0">
            <x v="49"/>
          </reference>
          <reference field="6" count="1">
            <x v="4"/>
          </reference>
        </references>
      </pivotArea>
    </format>
    <format dxfId="2136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28"/>
          </reference>
          <reference field="5" count="1" selected="0">
            <x v="211"/>
          </reference>
          <reference field="6" count="1">
            <x v="7"/>
          </reference>
        </references>
      </pivotArea>
    </format>
    <format dxfId="2135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78"/>
          </reference>
          <reference field="5" count="1" selected="0">
            <x v="54"/>
          </reference>
          <reference field="6" count="1">
            <x v="9"/>
          </reference>
        </references>
      </pivotArea>
    </format>
    <format dxfId="2134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68"/>
          </reference>
          <reference field="6" count="1">
            <x v="6"/>
          </reference>
        </references>
      </pivotArea>
    </format>
    <format dxfId="2133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12"/>
          </reference>
          <reference field="6" count="1">
            <x v="4"/>
          </reference>
        </references>
      </pivotArea>
    </format>
    <format dxfId="2132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44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2131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211"/>
          </reference>
          <reference field="6" count="1">
            <x v="5"/>
          </reference>
        </references>
      </pivotArea>
    </format>
    <format dxfId="213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60"/>
          </reference>
          <reference field="5" count="1" selected="0">
            <x v="195"/>
          </reference>
          <reference field="6" count="1">
            <x v="3"/>
          </reference>
        </references>
      </pivotArea>
    </format>
    <format dxfId="2129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95"/>
          </reference>
          <reference field="5" count="1" selected="0">
            <x v="5"/>
          </reference>
          <reference field="6" count="1">
            <x v="9"/>
          </reference>
        </references>
      </pivotArea>
    </format>
    <format dxfId="2128">
      <pivotArea dataOnly="0" labelOnly="1" outline="0" fieldPosition="0">
        <references count="5">
          <reference field="3" count="1" selected="0">
            <x v="70"/>
          </reference>
          <reference field="4" count="1" selected="0">
            <x v="74"/>
          </reference>
          <reference field="5" count="1" selected="0">
            <x v="50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2127">
      <pivotArea dataOnly="0" labelOnly="1" outline="0" fieldPosition="0">
        <references count="5">
          <reference field="3" count="1" selected="0">
            <x v="44"/>
          </reference>
          <reference field="4" count="1" selected="0">
            <x v="6"/>
          </reference>
          <reference field="5" count="1" selected="0">
            <x v="3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126">
      <pivotArea dataOnly="0" labelOnly="1" outline="0" fieldPosition="0">
        <references count="5">
          <reference field="3" count="1" selected="0">
            <x v="51"/>
          </reference>
          <reference field="4" count="1" selected="0">
            <x v="69"/>
          </reference>
          <reference field="5" count="1" selected="0">
            <x v="5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2125">
      <pivotArea dataOnly="0" labelOnly="1" outline="0" fieldPosition="0">
        <references count="5">
          <reference field="3" count="1" selected="0">
            <x v="109"/>
          </reference>
          <reference field="4" count="1" selected="0">
            <x v="36"/>
          </reference>
          <reference field="5" count="1" selected="0">
            <x v="110"/>
          </reference>
          <reference field="6" count="1" selected="0">
            <x v="10"/>
          </reference>
          <reference field="7" count="1">
            <x v="2"/>
          </reference>
        </references>
      </pivotArea>
    </format>
    <format dxfId="2124">
      <pivotArea dataOnly="0" labelOnly="1" outline="0" fieldPosition="0">
        <references count="5">
          <reference field="3" count="1" selected="0">
            <x v="82"/>
          </reference>
          <reference field="4" count="1" selected="0">
            <x v="4"/>
          </reference>
          <reference field="5" count="1" selected="0">
            <x v="194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2123">
      <pivotArea dataOnly="0" labelOnly="1" outline="0" fieldPosition="0">
        <references count="5">
          <reference field="3" count="1" selected="0">
            <x v="105"/>
          </reference>
          <reference field="4" count="1" selected="0">
            <x v="92"/>
          </reference>
          <reference field="5" count="1" selected="0">
            <x v="103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122">
      <pivotArea dataOnly="0" labelOnly="1" outline="0" fieldPosition="0">
        <references count="5">
          <reference field="3" count="1" selected="0">
            <x v="46"/>
          </reference>
          <reference field="4" count="1" selected="0">
            <x v="24"/>
          </reference>
          <reference field="5" count="1" selected="0">
            <x v="224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121">
      <pivotArea dataOnly="0" labelOnly="1" outline="0" fieldPosition="0">
        <references count="5">
          <reference field="3" count="1" selected="0">
            <x v="38"/>
          </reference>
          <reference field="4" count="1" selected="0">
            <x v="18"/>
          </reference>
          <reference field="5" count="1" selected="0">
            <x v="154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120">
      <pivotArea dataOnly="0" labelOnly="1" outline="0" fieldPosition="0">
        <references count="5">
          <reference field="3" count="1" selected="0">
            <x v="78"/>
          </reference>
          <reference field="4" count="1" selected="0">
            <x v="12"/>
          </reference>
          <reference field="5" count="1" selected="0">
            <x v="111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119">
      <pivotArea dataOnly="0" labelOnly="1" outline="0" fieldPosition="0">
        <references count="5">
          <reference field="3" count="1" selected="0">
            <x v="137"/>
          </reference>
          <reference field="4" count="1" selected="0">
            <x v="53"/>
          </reference>
          <reference field="5" count="1" selected="0">
            <x v="34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118">
      <pivotArea dataOnly="0" labelOnly="1" outline="0" fieldPosition="0">
        <references count="5">
          <reference field="3" count="1" selected="0">
            <x v="166"/>
          </reference>
          <reference field="4" count="1" selected="0">
            <x v="96"/>
          </reference>
          <reference field="5" count="1" selected="0">
            <x v="211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2117">
      <pivotArea dataOnly="0" labelOnly="1" outline="0" fieldPosition="0">
        <references count="5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116">
      <pivotArea dataOnly="0" labelOnly="1" outline="0" fieldPosition="0">
        <references count="5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 selected="0">
            <x v="7"/>
          </reference>
          <reference field="7" count="1">
            <x v="0"/>
          </reference>
        </references>
      </pivotArea>
    </format>
    <format dxfId="2115">
      <pivotArea dataOnly="0" labelOnly="1" outline="0" fieldPosition="0">
        <references count="5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114">
      <pivotArea dataOnly="0" labelOnly="1" outline="0" fieldPosition="0">
        <references count="5">
          <reference field="3" count="1" selected="0">
            <x v="176"/>
          </reference>
          <reference field="4" count="1" selected="0">
            <x v="107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113">
      <pivotArea dataOnly="0" labelOnly="1" outline="0" fieldPosition="0">
        <references count="5">
          <reference field="3" count="1" selected="0">
            <x v="14"/>
          </reference>
          <reference field="4" count="1" selected="0">
            <x v="30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2112">
      <pivotArea dataOnly="0" labelOnly="1" outline="0" fieldPosition="0">
        <references count="5">
          <reference field="3" count="1" selected="0">
            <x v="92"/>
          </reference>
          <reference field="4" count="1" selected="0">
            <x v="30"/>
          </reference>
          <reference field="5" count="1" selected="0">
            <x v="109"/>
          </reference>
          <reference field="6" count="1" selected="0">
            <x v="1"/>
          </reference>
          <reference field="7" count="1">
            <x v="13"/>
          </reference>
        </references>
      </pivotArea>
    </format>
    <format dxfId="2111">
      <pivotArea dataOnly="0" labelOnly="1" outline="0" fieldPosition="0">
        <references count="5">
          <reference field="3" count="1" selected="0">
            <x v="45"/>
          </reference>
          <reference field="4" count="1" selected="0">
            <x v="2"/>
          </reference>
          <reference field="5" count="1" selected="0">
            <x v="115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110">
      <pivotArea dataOnly="0" labelOnly="1" outline="0" fieldPosition="0">
        <references count="5">
          <reference field="3" count="1" selected="0">
            <x v="75"/>
          </reference>
          <reference field="4" count="1" selected="0">
            <x v="57"/>
          </reference>
          <reference field="5" count="1" selected="0">
            <x v="10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109">
      <pivotArea dataOnly="0" labelOnly="1" outline="0" fieldPosition="0">
        <references count="5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2108">
      <pivotArea dataOnly="0" labelOnly="1" outline="0" fieldPosition="0">
        <references count="5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107">
      <pivotArea dataOnly="0" labelOnly="1" outline="0" fieldPosition="0">
        <references count="5">
          <reference field="3" count="1" selected="0">
            <x v="94"/>
          </reference>
          <reference field="4" count="1" selected="0">
            <x v="3"/>
          </reference>
          <reference field="5" count="1" selected="0">
            <x v="139"/>
          </reference>
          <reference field="6" count="1" selected="0">
            <x v="7"/>
          </reference>
          <reference field="7" count="1">
            <x v="14"/>
          </reference>
        </references>
      </pivotArea>
    </format>
    <format dxfId="2106">
      <pivotArea dataOnly="0" labelOnly="1" outline="0" fieldPosition="0">
        <references count="5">
          <reference field="3" count="1" selected="0">
            <x v="102"/>
          </reference>
          <reference field="4" count="1" selected="0">
            <x v="90"/>
          </reference>
          <reference field="5" count="1" selected="0">
            <x v="2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2105">
      <pivotArea dataOnly="0" labelOnly="1" outline="0" fieldPosition="0">
        <references count="5">
          <reference field="3" count="1" selected="0">
            <x v="141"/>
          </reference>
          <reference field="4" count="1" selected="0">
            <x v="111"/>
          </reference>
          <reference field="5" count="1" selected="0">
            <x v="71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2104">
      <pivotArea dataOnly="0" labelOnly="1" outline="0" fieldPosition="0">
        <references count="5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25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2103">
      <pivotArea dataOnly="0" labelOnly="1" outline="0" fieldPosition="0">
        <references count="5">
          <reference field="3" count="1" selected="0">
            <x v="61"/>
          </reference>
          <reference field="4" count="1" selected="0">
            <x v="15"/>
          </reference>
          <reference field="5" count="1" selected="0">
            <x v="92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2102">
      <pivotArea dataOnly="0" labelOnly="1" outline="0" fieldPosition="0">
        <references count="5">
          <reference field="3" count="1" selected="0">
            <x v="71"/>
          </reference>
          <reference field="4" count="1" selected="0">
            <x v="40"/>
          </reference>
          <reference field="5" count="1" selected="0">
            <x v="54"/>
          </reference>
          <reference field="6" count="1" selected="0">
            <x v="7"/>
          </reference>
          <reference field="7" count="1">
            <x v="3"/>
          </reference>
        </references>
      </pivotArea>
    </format>
    <format dxfId="2101">
      <pivotArea dataOnly="0" labelOnly="1" outline="0" fieldPosition="0">
        <references count="5">
          <reference field="3" count="1" selected="0">
            <x v="20"/>
          </reference>
          <reference field="4" count="1" selected="0">
            <x v="17"/>
          </reference>
          <reference field="5" count="1" selected="0">
            <x v="80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2100">
      <pivotArea dataOnly="0" labelOnly="1" outline="0" fieldPosition="0">
        <references count="5">
          <reference field="3" count="1" selected="0">
            <x v="134"/>
          </reference>
          <reference field="4" count="1" selected="0">
            <x v="119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099">
      <pivotArea dataOnly="0" labelOnly="1" outline="0" fieldPosition="0">
        <references count="5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098">
      <pivotArea dataOnly="0" labelOnly="1" outline="0" fieldPosition="0">
        <references count="5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097">
      <pivotArea dataOnly="0" labelOnly="1" outline="0" fieldPosition="0">
        <references count="5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157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096">
      <pivotArea dataOnly="0" labelOnly="1" outline="0" fieldPosition="0">
        <references count="5">
          <reference field="3" count="1" selected="0">
            <x v="18"/>
          </reference>
          <reference field="4" count="1" selected="0">
            <x v="75"/>
          </reference>
          <reference field="5" count="1" selected="0">
            <x v="206"/>
          </reference>
          <reference field="6" count="1" selected="0">
            <x v="3"/>
          </reference>
          <reference field="7" count="1">
            <x v="13"/>
          </reference>
        </references>
      </pivotArea>
    </format>
    <format dxfId="2095">
      <pivotArea dataOnly="0" labelOnly="1" outline="0" fieldPosition="0">
        <references count="5">
          <reference field="3" count="1" selected="0">
            <x v="8"/>
          </reference>
          <reference field="4" count="1" selected="0">
            <x v="7"/>
          </reference>
          <reference field="5" count="1" selected="0">
            <x v="180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2094">
      <pivotArea dataOnly="0" labelOnly="1" outline="0" fieldPosition="0">
        <references count="5">
          <reference field="3" count="1" selected="0">
            <x v="126"/>
          </reference>
          <reference field="4" count="1" selected="0">
            <x v="106"/>
          </reference>
          <reference field="5" count="1" selected="0">
            <x v="207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2093">
      <pivotArea dataOnly="0" labelOnly="1" outline="0" fieldPosition="0">
        <references count="5">
          <reference field="3" count="1" selected="0">
            <x v="183"/>
          </reference>
          <reference field="4" count="1" selected="0">
            <x v="12"/>
          </reference>
          <reference field="5" count="1" selected="0">
            <x v="203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2092">
      <pivotArea dataOnly="0" labelOnly="1" outline="0" fieldPosition="0">
        <references count="5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 selected="0">
            <x v="5"/>
          </reference>
          <reference field="7" count="1">
            <x v="3"/>
          </reference>
        </references>
      </pivotArea>
    </format>
    <format dxfId="2091">
      <pivotArea dataOnly="0" labelOnly="1" outline="0" fieldPosition="0">
        <references count="5">
          <reference field="3" count="1" selected="0">
            <x v="202"/>
          </reference>
          <reference field="4" count="1" selected="0">
            <x v="41"/>
          </reference>
          <reference field="5" count="1" selected="0">
            <x v="203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090">
      <pivotArea dataOnly="0" labelOnly="1" outline="0" fieldPosition="0">
        <references count="5">
          <reference field="3" count="1" selected="0">
            <x v="50"/>
          </reference>
          <reference field="4" count="1" selected="0">
            <x v="31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2089">
      <pivotArea dataOnly="0" labelOnly="1" outline="0" fieldPosition="0">
        <references count="5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 selected="0">
            <x v="6"/>
          </reference>
          <reference field="7" count="1">
            <x v="8"/>
          </reference>
        </references>
      </pivotArea>
    </format>
    <format dxfId="2088">
      <pivotArea dataOnly="0" labelOnly="1" outline="0" fieldPosition="0">
        <references count="5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087">
      <pivotArea dataOnly="0" labelOnly="1" outline="0" fieldPosition="0">
        <references count="5">
          <reference field="3" count="1" selected="0">
            <x v="172"/>
          </reference>
          <reference field="4" count="1" selected="0">
            <x v="145"/>
          </reference>
          <reference field="5" count="1" selected="0">
            <x v="66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2086">
      <pivotArea dataOnly="0" labelOnly="1" outline="0" fieldPosition="0">
        <references count="5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2085">
      <pivotArea dataOnly="0" labelOnly="1" outline="0" fieldPosition="0">
        <references count="5">
          <reference field="3" count="1" selected="0">
            <x v="24"/>
          </reference>
          <reference field="4" count="1" selected="0">
            <x v="65"/>
          </reference>
          <reference field="5" count="1" selected="0">
            <x v="107"/>
          </reference>
          <reference field="6" count="1" selected="0">
            <x v="2"/>
          </reference>
          <reference field="7" count="1">
            <x v="10"/>
          </reference>
        </references>
      </pivotArea>
    </format>
    <format dxfId="2084">
      <pivotArea dataOnly="0" labelOnly="1" outline="0" fieldPosition="0">
        <references count="5">
          <reference field="3" count="1" selected="0">
            <x v="86"/>
          </reference>
          <reference field="4" count="1" selected="0">
            <x v="62"/>
          </reference>
          <reference field="5" count="1" selected="0">
            <x v="209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083">
      <pivotArea dataOnly="0" labelOnly="1" outline="0" fieldPosition="0">
        <references count="5">
          <reference field="3" count="1" selected="0">
            <x v="114"/>
          </reference>
          <reference field="4" count="1" selected="0">
            <x v="100"/>
          </reference>
          <reference field="5" count="1" selected="0">
            <x v="18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2082">
      <pivotArea dataOnly="0" labelOnly="1" outline="0" fieldPosition="0">
        <references count="5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79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081">
      <pivotArea dataOnly="0" labelOnly="1" outline="0" fieldPosition="0">
        <references count="5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182"/>
          </reference>
          <reference field="6" count="1" selected="0">
            <x v="3"/>
          </reference>
          <reference field="7" count="1">
            <x v="1"/>
          </reference>
        </references>
      </pivotArea>
    </format>
    <format dxfId="2080">
      <pivotArea dataOnly="0" labelOnly="1" outline="0" fieldPosition="0">
        <references count="5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2079">
      <pivotArea dataOnly="0" labelOnly="1" outline="0" fieldPosition="0">
        <references count="5">
          <reference field="3" count="1" selected="0">
            <x v="163"/>
          </reference>
          <reference field="4" count="1" selected="0">
            <x v="141"/>
          </reference>
          <reference field="5" count="1" selected="0">
            <x v="193"/>
          </reference>
          <reference field="6" count="1" selected="0">
            <x v="5"/>
          </reference>
          <reference field="7" count="1">
            <x v="12"/>
          </reference>
        </references>
      </pivotArea>
    </format>
    <format dxfId="2078">
      <pivotArea dataOnly="0" labelOnly="1" outline="0" fieldPosition="0">
        <references count="5">
          <reference field="3" count="1" selected="0">
            <x v="212"/>
          </reference>
          <reference field="4" count="1" selected="0">
            <x v="37"/>
          </reference>
          <reference field="5" count="1" selected="0">
            <x v="127"/>
          </reference>
          <reference field="6" count="1" selected="0">
            <x v="3"/>
          </reference>
          <reference field="7" count="1">
            <x v="11"/>
          </reference>
        </references>
      </pivotArea>
    </format>
    <format dxfId="2077">
      <pivotArea dataOnly="0" labelOnly="1" outline="0" fieldPosition="0">
        <references count="5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 selected="0">
            <x v="10"/>
          </reference>
          <reference field="7" count="1">
            <x v="0"/>
          </reference>
        </references>
      </pivotArea>
    </format>
    <format dxfId="2076">
      <pivotArea dataOnly="0" labelOnly="1" outline="0" fieldPosition="0">
        <references count="5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2075">
      <pivotArea dataOnly="0" labelOnly="1" outline="0" fieldPosition="0">
        <references count="5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 selected="0">
            <x v="10"/>
          </reference>
          <reference field="7" count="1">
            <x v="3"/>
          </reference>
        </references>
      </pivotArea>
    </format>
    <format dxfId="2074">
      <pivotArea dataOnly="0" labelOnly="1" outline="0" fieldPosition="0">
        <references count="5">
          <reference field="3" count="1" selected="0">
            <x v="66"/>
          </reference>
          <reference field="4" count="1" selected="0">
            <x v="37"/>
          </reference>
          <reference field="5" count="1" selected="0">
            <x v="84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2073">
      <pivotArea dataOnly="0" labelOnly="1" outline="0" fieldPosition="0">
        <references count="5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2072">
      <pivotArea dataOnly="0" labelOnly="1" outline="0" fieldPosition="0">
        <references count="5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 selected="0">
            <x v="7"/>
          </reference>
          <reference field="7" count="1">
            <x v="10"/>
          </reference>
        </references>
      </pivotArea>
    </format>
    <format dxfId="2071">
      <pivotArea dataOnly="0" labelOnly="1" outline="0" fieldPosition="0">
        <references count="5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 selected="0">
            <x v="9"/>
          </reference>
          <reference field="7" count="1">
            <x v="1"/>
          </reference>
        </references>
      </pivotArea>
    </format>
    <format dxfId="2070">
      <pivotArea dataOnly="0" labelOnly="1" outline="0" fieldPosition="0">
        <references count="5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069">
      <pivotArea dataOnly="0" labelOnly="1" outline="0" fieldPosition="0">
        <references count="5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2068">
      <pivotArea dataOnly="0" labelOnly="1" outline="0" fieldPosition="0">
        <references count="5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2067">
      <pivotArea dataOnly="0" labelOnly="1" outline="0" fieldPosition="0">
        <references count="5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2066">
      <pivotArea dataOnly="0" labelOnly="1" outline="0" fieldPosition="0">
        <references count="5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2065">
      <pivotArea dataOnly="0" labelOnly="1" outline="0" fieldPosition="0">
        <references count="5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2064">
      <pivotArea dataOnly="0" labelOnly="1" outline="0" fieldPosition="0">
        <references count="5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 selected="0">
            <x v="8"/>
          </reference>
          <reference field="7" count="1">
            <x v="11"/>
          </reference>
        </references>
      </pivotArea>
    </format>
    <format dxfId="2063">
      <pivotArea dataOnly="0" labelOnly="1" outline="0" fieldPosition="0">
        <references count="5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 selected="0">
            <x v="10"/>
          </reference>
          <reference field="7" count="1">
            <x v="7"/>
          </reference>
        </references>
      </pivotArea>
    </format>
    <format dxfId="2062">
      <pivotArea dataOnly="0" labelOnly="1" outline="0" fieldPosition="0">
        <references count="5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 selected="0">
            <x v="1"/>
          </reference>
          <reference field="7" count="1">
            <x v="2"/>
          </reference>
        </references>
      </pivotArea>
    </format>
    <format dxfId="2061">
      <pivotArea dataOnly="0" labelOnly="1" outline="0" fieldPosition="0">
        <references count="5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 selected="0">
            <x v="2"/>
          </reference>
          <reference field="7" count="1">
            <x v="6"/>
          </reference>
        </references>
      </pivotArea>
    </format>
    <format dxfId="2060">
      <pivotArea dataOnly="0" labelOnly="1" outline="0" fieldPosition="0">
        <references count="5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 selected="0">
            <x v="6"/>
          </reference>
          <reference field="7" count="1">
            <x v="14"/>
          </reference>
        </references>
      </pivotArea>
    </format>
    <format dxfId="2059">
      <pivotArea dataOnly="0" labelOnly="1" outline="0" fieldPosition="0">
        <references count="5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058">
      <pivotArea dataOnly="0" labelOnly="1" outline="0" fieldPosition="0">
        <references count="5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057">
      <pivotArea dataOnly="0" labelOnly="1" outline="0" fieldPosition="0">
        <references count="5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 selected="0">
            <x v="2"/>
          </reference>
          <reference field="7" count="1">
            <x v="11"/>
          </reference>
        </references>
      </pivotArea>
    </format>
    <format dxfId="2056">
      <pivotArea dataOnly="0" labelOnly="1" outline="0" fieldPosition="0">
        <references count="5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 selected="0">
            <x v="6"/>
          </reference>
          <reference field="7" count="1">
            <x v="2"/>
          </reference>
        </references>
      </pivotArea>
    </format>
    <format dxfId="2055">
      <pivotArea dataOnly="0" labelOnly="1" outline="0" fieldPosition="0">
        <references count="5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 selected="0">
            <x v="1"/>
          </reference>
          <reference field="7" count="1">
            <x v="9"/>
          </reference>
        </references>
      </pivotArea>
    </format>
    <format dxfId="2054">
      <pivotArea dataOnly="0" labelOnly="1" outline="0" fieldPosition="0">
        <references count="5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2053">
      <pivotArea dataOnly="0" labelOnly="1" outline="0" fieldPosition="0">
        <references count="5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2052">
      <pivotArea dataOnly="0" labelOnly="1" outline="0" fieldPosition="0">
        <references count="5">
          <reference field="3" count="1" selected="0">
            <x v="133"/>
          </reference>
          <reference field="4" count="1" selected="0">
            <x v="118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051">
      <pivotArea dataOnly="0" labelOnly="1" outline="0" fieldPosition="0">
        <references count="5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2050">
      <pivotArea dataOnly="0" labelOnly="1" outline="0" fieldPosition="0">
        <references count="5">
          <reference field="3" count="1" selected="0">
            <x v="197"/>
          </reference>
          <reference field="4" count="1" selected="0">
            <x v="163"/>
          </reference>
          <reference field="5" count="1" selected="0">
            <x v="221"/>
          </reference>
          <reference field="6" count="1" selected="0">
            <x v="10"/>
          </reference>
          <reference field="7" count="1">
            <x v="0"/>
          </reference>
        </references>
      </pivotArea>
    </format>
    <format dxfId="2049">
      <pivotArea dataOnly="0" labelOnly="1" outline="0" fieldPosition="0">
        <references count="5">
          <reference field="3" count="1" selected="0">
            <x v="117"/>
          </reference>
          <reference field="4" count="1" selected="0">
            <x v="39"/>
          </reference>
          <reference field="5" count="1" selected="0">
            <x v="92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048">
      <pivotArea dataOnly="0" labelOnly="1" outline="0" fieldPosition="0">
        <references count="5">
          <reference field="3" count="1" selected="0">
            <x v="204"/>
          </reference>
          <reference field="4" count="1" selected="0">
            <x v="167"/>
          </reference>
          <reference field="5" count="1" selected="0">
            <x v="134"/>
          </reference>
          <reference field="6" count="1" selected="0">
            <x v="2"/>
          </reference>
          <reference field="7" count="1">
            <x v="7"/>
          </reference>
        </references>
      </pivotArea>
    </format>
    <format dxfId="2047">
      <pivotArea dataOnly="0" labelOnly="1" outline="0" fieldPosition="0">
        <references count="5">
          <reference field="3" count="1" selected="0">
            <x v="171"/>
          </reference>
          <reference field="4" count="1" selected="0">
            <x v="117"/>
          </reference>
          <reference field="5" count="1" selected="0">
            <x v="68"/>
          </reference>
          <reference field="6" count="1" selected="0">
            <x v="2"/>
          </reference>
          <reference field="7" count="1">
            <x v="13"/>
          </reference>
        </references>
      </pivotArea>
    </format>
    <format dxfId="2046">
      <pivotArea dataOnly="0" labelOnly="1" outline="0" fieldPosition="0">
        <references count="5">
          <reference field="3" count="1" selected="0">
            <x v="60"/>
          </reference>
          <reference field="4" count="1" selected="0">
            <x v="47"/>
          </reference>
          <reference field="5" count="1" selected="0">
            <x v="110"/>
          </reference>
          <reference field="6" count="1" selected="0">
            <x v="1"/>
          </reference>
          <reference field="7" count="1">
            <x v="2"/>
          </reference>
        </references>
      </pivotArea>
    </format>
    <format dxfId="2045">
      <pivotArea dataOnly="0" labelOnly="1" outline="0" fieldPosition="0">
        <references count="5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148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2044">
      <pivotArea dataOnly="0" labelOnly="1" outline="0" fieldPosition="0">
        <references count="5">
          <reference field="3" count="1" selected="0">
            <x v="29"/>
          </reference>
          <reference field="4" count="1" selected="0">
            <x v="10"/>
          </reference>
          <reference field="5" count="1" selected="0">
            <x v="151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043">
      <pivotArea dataOnly="0" labelOnly="1" outline="0" fieldPosition="0">
        <references count="5">
          <reference field="3" count="1" selected="0">
            <x v="124"/>
          </reference>
          <reference field="4" count="1" selected="0">
            <x v="109"/>
          </reference>
          <reference field="5" count="1" selected="0">
            <x v="150"/>
          </reference>
          <reference field="6" count="1" selected="0">
            <x v="1"/>
          </reference>
          <reference field="7" count="1">
            <x v="1"/>
          </reference>
        </references>
      </pivotArea>
    </format>
    <format dxfId="2042">
      <pivotArea dataOnly="0" labelOnly="1" outline="0" fieldPosition="0">
        <references count="5">
          <reference field="3" count="1" selected="0">
            <x v="47"/>
          </reference>
          <reference field="4" count="1" selected="0">
            <x v="149"/>
          </reference>
          <reference field="5" count="1" selected="0">
            <x v="95"/>
          </reference>
          <reference field="6" count="1" selected="0">
            <x v="10"/>
          </reference>
          <reference field="7" count="1">
            <x v="5"/>
          </reference>
        </references>
      </pivotArea>
    </format>
    <format dxfId="2041">
      <pivotArea dataOnly="0" labelOnly="1" outline="0" fieldPosition="0">
        <references count="5">
          <reference field="3" count="1" selected="0">
            <x v="4"/>
          </reference>
          <reference field="4" count="1" selected="0">
            <x v="1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040">
      <pivotArea dataOnly="0" labelOnly="1" outline="0" fieldPosition="0">
        <references count="5">
          <reference field="3" count="1" selected="0">
            <x v="10"/>
          </reference>
          <reference field="4" count="1" selected="0">
            <x v="76"/>
          </reference>
          <reference field="5" count="1" selected="0">
            <x v="180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2039">
      <pivotArea dataOnly="0" labelOnly="1" outline="0" fieldPosition="0">
        <references count="5">
          <reference field="3" count="1" selected="0">
            <x v="63"/>
          </reference>
          <reference field="4" count="1" selected="0">
            <x v="61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1"/>
          </reference>
        </references>
      </pivotArea>
    </format>
    <format dxfId="2038">
      <pivotArea dataOnly="0" labelOnly="1" outline="0" fieldPosition="0">
        <references count="5">
          <reference field="3" count="1" selected="0">
            <x v="173"/>
          </reference>
          <reference field="4" count="1" selected="0">
            <x v="29"/>
          </reference>
          <reference field="5" count="1" selected="0">
            <x v="212"/>
          </reference>
          <reference field="6" count="1" selected="0">
            <x v="4"/>
          </reference>
          <reference field="7" count="1">
            <x v="10"/>
          </reference>
        </references>
      </pivotArea>
    </format>
    <format dxfId="2037">
      <pivotArea dataOnly="0" labelOnly="1" outline="0" fieldPosition="0">
        <references count="5">
          <reference field="3" count="1" selected="0">
            <x v="177"/>
          </reference>
          <reference field="4" count="1" selected="0">
            <x v="64"/>
          </reference>
          <reference field="5" count="1" selected="0">
            <x v="87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2036">
      <pivotArea dataOnly="0" labelOnly="1" outline="0" fieldPosition="0">
        <references count="5">
          <reference field="3" count="1" selected="0">
            <x v="30"/>
          </reference>
          <reference field="4" count="1" selected="0">
            <x v="71"/>
          </reference>
          <reference field="5" count="1" selected="0">
            <x v="151"/>
          </reference>
          <reference field="6" count="1" selected="0">
            <x v="3"/>
          </reference>
          <reference field="7" count="1">
            <x v="9"/>
          </reference>
        </references>
      </pivotArea>
    </format>
    <format dxfId="2035">
      <pivotArea dataOnly="0" labelOnly="1" outline="0" fieldPosition="0">
        <references count="5">
          <reference field="3" count="1" selected="0">
            <x v="6"/>
          </reference>
          <reference field="4" count="1" selected="0">
            <x v="49"/>
          </reference>
          <reference field="5" count="1" selected="0">
            <x v="151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2034">
      <pivotArea dataOnly="0" labelOnly="1" outline="0" fieldPosition="0">
        <references count="5">
          <reference field="3" count="1" selected="0">
            <x v="15"/>
          </reference>
          <reference field="4" count="1" selected="0">
            <x v="41"/>
          </reference>
          <reference field="5" count="1" selected="0">
            <x v="137"/>
          </reference>
          <reference field="6" count="1" selected="0">
            <x v="3"/>
          </reference>
          <reference field="7" count="1">
            <x v="0"/>
          </reference>
        </references>
      </pivotArea>
    </format>
    <format dxfId="2033">
      <pivotArea dataOnly="0" labelOnly="1" outline="0" fieldPosition="0">
        <references count="5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76"/>
          </reference>
          <reference field="6" count="1" selected="0">
            <x v="4"/>
          </reference>
          <reference field="7" count="1">
            <x v="11"/>
          </reference>
        </references>
      </pivotArea>
    </format>
    <format dxfId="2032">
      <pivotArea dataOnly="0" labelOnly="1" outline="0" fieldPosition="0">
        <references count="5">
          <reference field="3" count="1" selected="0">
            <x v="135"/>
          </reference>
          <reference field="4" count="1" selected="0">
            <x v="22"/>
          </reference>
          <reference field="5" count="1" selected="0">
            <x v="57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2031">
      <pivotArea dataOnly="0" labelOnly="1" outline="0" fieldPosition="0">
        <references count="5">
          <reference field="3" count="1" selected="0">
            <x v="136"/>
          </reference>
          <reference field="4" count="1" selected="0">
            <x v="120"/>
          </reference>
          <reference field="5" count="1" selected="0">
            <x v="57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030">
      <pivotArea dataOnly="0" labelOnly="1" outline="0" fieldPosition="0">
        <references count="5">
          <reference field="3" count="1" selected="0">
            <x v="67"/>
          </reference>
          <reference field="4" count="1" selected="0">
            <x v="9"/>
          </reference>
          <reference field="5" count="1" selected="0">
            <x v="32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2029">
      <pivotArea dataOnly="0" labelOnly="1" outline="0" fieldPosition="0">
        <references count="5">
          <reference field="3" count="1" selected="0">
            <x v="32"/>
          </reference>
          <reference field="4" count="1" selected="0">
            <x v="13"/>
          </reference>
          <reference field="5" count="1" selected="0">
            <x v="175"/>
          </reference>
          <reference field="6" count="1" selected="0">
            <x v="3"/>
          </reference>
          <reference field="7" count="1">
            <x v="9"/>
          </reference>
        </references>
      </pivotArea>
    </format>
    <format dxfId="2028">
      <pivotArea dataOnly="0" labelOnly="1" outline="0" fieldPosition="0">
        <references count="5">
          <reference field="3" count="1" selected="0">
            <x v="13"/>
          </reference>
          <reference field="4" count="1" selected="0">
            <x v="3"/>
          </reference>
          <reference field="5" count="1" selected="0">
            <x v="2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2027">
      <pivotArea dataOnly="0" labelOnly="1" outline="0" fieldPosition="0">
        <references count="5">
          <reference field="3" count="1" selected="0">
            <x v="25"/>
          </reference>
          <reference field="4" count="1" selected="0">
            <x v="35"/>
          </reference>
          <reference field="5" count="1" selected="0">
            <x v="203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2026">
      <pivotArea dataOnly="0" labelOnly="1" outline="0" fieldPosition="0">
        <references count="5">
          <reference field="3" count="1" selected="0">
            <x v="143"/>
          </reference>
          <reference field="4" count="1" selected="0">
            <x v="122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2025">
      <pivotArea dataOnly="0" labelOnly="1" outline="0" fieldPosition="0">
        <references count="5">
          <reference field="3" count="1" selected="0">
            <x v="167"/>
          </reference>
          <reference field="4" count="1" selected="0">
            <x v="143"/>
          </reference>
          <reference field="5" count="1" selected="0">
            <x v="32"/>
          </reference>
          <reference field="6" count="1" selected="0">
            <x v="3"/>
          </reference>
          <reference field="7" count="1">
            <x v="11"/>
          </reference>
        </references>
      </pivotArea>
    </format>
    <format dxfId="2024">
      <pivotArea dataOnly="0" labelOnly="1" outline="0" fieldPosition="0">
        <references count="5">
          <reference field="3" count="1" selected="0">
            <x v="144"/>
          </reference>
          <reference field="4" count="1" selected="0">
            <x v="123"/>
          </reference>
          <reference field="5" count="1" selected="0">
            <x v="210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023">
      <pivotArea dataOnly="0" labelOnly="1" outline="0" fieldPosition="0">
        <references count="5">
          <reference field="3" count="1" selected="0">
            <x v="19"/>
          </reference>
          <reference field="4" count="1" selected="0">
            <x v="70"/>
          </reference>
          <reference field="5" count="1" selected="0">
            <x v="184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2022">
      <pivotArea dataOnly="0" labelOnly="1" outline="0" fieldPosition="0">
        <references count="5">
          <reference field="3" count="1" selected="0">
            <x v="175"/>
          </reference>
          <reference field="4" count="1" selected="0">
            <x v="147"/>
          </reference>
          <reference field="5" count="1" selected="0">
            <x v="87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2021">
      <pivotArea dataOnly="0" labelOnly="1" outline="0" fieldPosition="0">
        <references count="5">
          <reference field="3" count="1" selected="0">
            <x v="17"/>
          </reference>
          <reference field="4" count="1" selected="0">
            <x v="49"/>
          </reference>
          <reference field="5" count="1" selected="0">
            <x v="81"/>
          </reference>
          <reference field="6" count="1" selected="0">
            <x v="7"/>
          </reference>
          <reference field="7" count="1">
            <x v="12"/>
          </reference>
        </references>
      </pivotArea>
    </format>
    <format dxfId="2020">
      <pivotArea dataOnly="0" labelOnly="1" outline="0" fieldPosition="0">
        <references count="5">
          <reference field="3" count="1" selected="0">
            <x v="85"/>
          </reference>
          <reference field="4" count="1" selected="0">
            <x v="81"/>
          </reference>
          <reference field="5" count="1" selected="0">
            <x v="180"/>
          </reference>
          <reference field="6" count="1" selected="0">
            <x v="2"/>
          </reference>
          <reference field="7" count="1">
            <x v="4"/>
          </reference>
        </references>
      </pivotArea>
    </format>
    <format dxfId="2019">
      <pivotArea dataOnly="0" labelOnly="1" outline="0" fieldPosition="0">
        <references count="5">
          <reference field="3" count="1" selected="0">
            <x v="72"/>
          </reference>
          <reference field="4" count="1" selected="0">
            <x v="41"/>
          </reference>
          <reference field="5" count="1" selected="0">
            <x v="208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2018">
      <pivotArea dataOnly="0" labelOnly="1" outline="0" fieldPosition="0">
        <references count="5">
          <reference field="3" count="1" selected="0">
            <x v="41"/>
          </reference>
          <reference field="4" count="1" selected="0">
            <x v="96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017">
      <pivotArea dataOnly="0" labelOnly="1" outline="0" fieldPosition="0">
        <references count="5">
          <reference field="3" count="1" selected="0">
            <x v="43"/>
          </reference>
          <reference field="4" count="1" selected="0">
            <x v="77"/>
          </reference>
          <reference field="5" count="1" selected="0">
            <x v="160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2016">
      <pivotArea dataOnly="0" labelOnly="1" outline="0" fieldPosition="0">
        <references count="5">
          <reference field="3" count="1" selected="0">
            <x v="189"/>
          </reference>
          <reference field="4" count="1" selected="0">
            <x v="22"/>
          </reference>
          <reference field="5" count="1" selected="0">
            <x v="124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015">
      <pivotArea dataOnly="0" labelOnly="1" outline="0" fieldPosition="0">
        <references count="5">
          <reference field="3" count="1" selected="0">
            <x v="77"/>
          </reference>
          <reference field="4" count="1" selected="0">
            <x v="25"/>
          </reference>
          <reference field="5" count="1" selected="0">
            <x v="172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014">
      <pivotArea dataOnly="0" labelOnly="1" outline="0" fieldPosition="0">
        <references count="5">
          <reference field="3" count="1" selected="0">
            <x v="22"/>
          </reference>
          <reference field="4" count="1" selected="0">
            <x v="33"/>
          </reference>
          <reference field="5" count="1" selected="0">
            <x v="56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2013">
      <pivotArea dataOnly="0" labelOnly="1" outline="0" fieldPosition="0">
        <references count="5">
          <reference field="3" count="1" selected="0">
            <x v="113"/>
          </reference>
          <reference field="4" count="1" selected="0">
            <x v="99"/>
          </reference>
          <reference field="5" count="1" selected="0">
            <x v="193"/>
          </reference>
          <reference field="6" count="1" selected="0">
            <x v="2"/>
          </reference>
          <reference field="7" count="1">
            <x v="12"/>
          </reference>
        </references>
      </pivotArea>
    </format>
    <format dxfId="2012">
      <pivotArea dataOnly="0" labelOnly="1" outline="0" fieldPosition="0">
        <references count="5">
          <reference field="3" count="1" selected="0">
            <x v="115"/>
          </reference>
          <reference field="4" count="1" selected="0">
            <x v="37"/>
          </reference>
          <reference field="5" count="1" selected="0">
            <x v="210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2011">
      <pivotArea dataOnly="0" labelOnly="1" outline="0" fieldPosition="0">
        <references count="5">
          <reference field="3" count="1" selected="0">
            <x v="150"/>
          </reference>
          <reference field="4" count="1" selected="0">
            <x v="45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2010">
      <pivotArea dataOnly="0" labelOnly="1" outline="0" fieldPosition="0">
        <references count="5">
          <reference field="3" count="1" selected="0">
            <x v="96"/>
          </reference>
          <reference field="4" count="1" selected="0">
            <x v="86"/>
          </reference>
          <reference field="5" count="1" selected="0">
            <x v="216"/>
          </reference>
          <reference field="6" count="1" selected="0">
            <x v="6"/>
          </reference>
          <reference field="7" count="1">
            <x v="2"/>
          </reference>
        </references>
      </pivotArea>
    </format>
    <format dxfId="2009">
      <pivotArea dataOnly="0" labelOnly="1" outline="0" fieldPosition="0">
        <references count="5">
          <reference field="3" count="1" selected="0">
            <x v="99"/>
          </reference>
          <reference field="4" count="1" selected="0">
            <x v="41"/>
          </reference>
          <reference field="5" count="1" selected="0">
            <x v="77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2008">
      <pivotArea dataOnly="0" labelOnly="1" outline="0" fieldPosition="0">
        <references count="5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7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2007">
      <pivotArea dataOnly="0" labelOnly="1" outline="0" fieldPosition="0">
        <references count="5">
          <reference field="3" count="1" selected="0">
            <x v="153"/>
          </reference>
          <reference field="4" count="1" selected="0">
            <x v="128"/>
          </reference>
          <reference field="5" count="1" selected="0">
            <x v="126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2006">
      <pivotArea dataOnly="0" labelOnly="1" outline="0" fieldPosition="0">
        <references count="5">
          <reference field="3" count="1" selected="0">
            <x v="200"/>
          </reference>
          <reference field="4" count="1" selected="0">
            <x v="165"/>
          </reference>
          <reference field="5" count="1" selected="0">
            <x v="165"/>
          </reference>
          <reference field="6" count="1" selected="0">
            <x v="5"/>
          </reference>
          <reference field="7" count="1">
            <x v="1"/>
          </reference>
        </references>
      </pivotArea>
    </format>
    <format dxfId="2005">
      <pivotArea dataOnly="0" labelOnly="1" outline="0" fieldPosition="0">
        <references count="5">
          <reference field="3" count="1" selected="0">
            <x v="36"/>
          </reference>
          <reference field="4" count="1" selected="0">
            <x v="48"/>
          </reference>
          <reference field="5" count="1" selected="0">
            <x v="149"/>
          </reference>
          <reference field="6" count="1" selected="0">
            <x v="2"/>
          </reference>
          <reference field="7" count="1">
            <x v="8"/>
          </reference>
        </references>
      </pivotArea>
    </format>
    <format dxfId="2004">
      <pivotArea dataOnly="0" labelOnly="1" outline="0" fieldPosition="0">
        <references count="5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224"/>
          </reference>
          <reference field="6" count="1" selected="0">
            <x v="10"/>
          </reference>
          <reference field="7" count="1">
            <x v="2"/>
          </reference>
        </references>
      </pivotArea>
    </format>
    <format dxfId="2003">
      <pivotArea dataOnly="0" labelOnly="1" outline="0" fieldPosition="0">
        <references count="5">
          <reference field="3" count="1" selected="0">
            <x v="203"/>
          </reference>
          <reference field="4" count="1" selected="0">
            <x v="21"/>
          </reference>
          <reference field="5" count="1" selected="0">
            <x v="112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2002">
      <pivotArea dataOnly="0" labelOnly="1" outline="0" fieldPosition="0">
        <references count="5">
          <reference field="3" count="1" selected="0">
            <x v="158"/>
          </reference>
          <reference field="4" count="1" selected="0">
            <x v="132"/>
          </reference>
          <reference field="5" count="1" selected="0">
            <x v="49"/>
          </reference>
          <reference field="6" count="1" selected="0">
            <x v="4"/>
          </reference>
          <reference field="7" count="1">
            <x v="5"/>
          </reference>
        </references>
      </pivotArea>
    </format>
    <format dxfId="2001">
      <pivotArea dataOnly="0" labelOnly="1" outline="0" fieldPosition="0">
        <references count="5">
          <reference field="3" count="1" selected="0">
            <x v="205"/>
          </reference>
          <reference field="4" count="1" selected="0">
            <x v="168"/>
          </reference>
          <reference field="5" count="1" selected="0">
            <x v="107"/>
          </reference>
          <reference field="6" count="1" selected="0">
            <x v="4"/>
          </reference>
          <reference field="7" count="1">
            <x v="9"/>
          </reference>
        </references>
      </pivotArea>
    </format>
    <format dxfId="2000">
      <pivotArea dataOnly="0" labelOnly="1" outline="0" fieldPosition="0">
        <references count="5">
          <reference field="3" count="1" selected="0">
            <x v="49"/>
          </reference>
          <reference field="4" count="1" selected="0">
            <x v="28"/>
          </reference>
          <reference field="5" count="1" selected="0">
            <x v="211"/>
          </reference>
          <reference field="6" count="1" selected="0">
            <x v="7"/>
          </reference>
          <reference field="7" count="1">
            <x v="5"/>
          </reference>
        </references>
      </pivotArea>
    </format>
    <format dxfId="1999">
      <pivotArea dataOnly="0" labelOnly="1" outline="0" fieldPosition="0">
        <references count="5">
          <reference field="3" count="1" selected="0">
            <x v="81"/>
          </reference>
          <reference field="4" count="1" selected="0">
            <x v="78"/>
          </reference>
          <reference field="5" count="1" selected="0">
            <x v="54"/>
          </reference>
          <reference field="6" count="1" selected="0">
            <x v="9"/>
          </reference>
          <reference field="7" count="1">
            <x v="3"/>
          </reference>
        </references>
      </pivotArea>
    </format>
    <format dxfId="1998">
      <pivotArea dataOnly="0" labelOnly="1" outline="0" fieldPosition="0">
        <references count="5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68"/>
          </reference>
          <reference field="6" count="1" selected="0">
            <x v="6"/>
          </reference>
          <reference field="7" count="1">
            <x v="13"/>
          </reference>
        </references>
      </pivotArea>
    </format>
    <format dxfId="1997">
      <pivotArea dataOnly="0" labelOnly="1" outline="0" fieldPosition="0">
        <references count="5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12"/>
          </reference>
          <reference field="6" count="1" selected="0">
            <x v="4"/>
          </reference>
          <reference field="7" count="1">
            <x v="7"/>
          </reference>
        </references>
      </pivotArea>
    </format>
    <format dxfId="1996">
      <pivotArea dataOnly="0" labelOnly="1" outline="0" fieldPosition="0">
        <references count="5">
          <reference field="3" count="1" selected="0">
            <x v="221"/>
          </reference>
          <reference field="4" count="1" selected="0">
            <x v="144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995">
      <pivotArea dataOnly="0" labelOnly="1" outline="0" fieldPosition="0">
        <references count="5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211"/>
          </reference>
          <reference field="6" count="1" selected="0">
            <x v="5"/>
          </reference>
          <reference field="7" count="1">
            <x v="12"/>
          </reference>
        </references>
      </pivotArea>
    </format>
    <format dxfId="1994">
      <pivotArea dataOnly="0" labelOnly="1" outline="0" fieldPosition="0">
        <references count="5">
          <reference field="3" count="1" selected="0">
            <x v="26"/>
          </reference>
          <reference field="4" count="1" selected="0">
            <x v="60"/>
          </reference>
          <reference field="5" count="1" selected="0">
            <x v="195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1993">
      <pivotArea dataOnly="0" labelOnly="1" outline="0" fieldPosition="0">
        <references count="5">
          <reference field="3" count="1" selected="0">
            <x v="52"/>
          </reference>
          <reference field="4" count="1" selected="0">
            <x v="95"/>
          </reference>
          <reference field="5" count="1" selected="0">
            <x v="5"/>
          </reference>
          <reference field="6" count="1" selected="0">
            <x v="9"/>
          </reference>
          <reference field="7" count="1">
            <x v="2"/>
          </reference>
        </references>
      </pivotArea>
    </format>
    <format dxfId="199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91">
      <pivotArea type="all" dataOnly="0" outline="0" fieldPosition="0"/>
    </format>
    <format dxfId="1990">
      <pivotArea outline="0" collapsedLevelsAreSubtotals="1" fieldPosition="0"/>
    </format>
    <format dxfId="1989">
      <pivotArea type="origin" dataOnly="0" labelOnly="1" outline="0" fieldPosition="0"/>
    </format>
    <format dxfId="1988">
      <pivotArea field="-2" type="button" dataOnly="0" labelOnly="1" outline="0" axis="axisCol" fieldPosition="0"/>
    </format>
    <format dxfId="1987">
      <pivotArea type="topRight" dataOnly="0" labelOnly="1" outline="0" fieldPosition="0"/>
    </format>
    <format dxfId="1986">
      <pivotArea field="3" type="button" dataOnly="0" labelOnly="1" outline="0" axis="axisRow" fieldPosition="0"/>
    </format>
    <format dxfId="1985">
      <pivotArea field="4" type="button" dataOnly="0" labelOnly="1" outline="0" axis="axisRow" fieldPosition="1"/>
    </format>
    <format dxfId="1984">
      <pivotArea field="5" type="button" dataOnly="0" labelOnly="1" outline="0" axis="axisRow" fieldPosition="2"/>
    </format>
    <format dxfId="1983">
      <pivotArea field="6" type="button" dataOnly="0" labelOnly="1" outline="0" axis="axisRow" fieldPosition="3"/>
    </format>
    <format dxfId="1982">
      <pivotArea field="7" type="button" dataOnly="0" labelOnly="1" outline="0" axis="axisRow" fieldPosition="4"/>
    </format>
    <format dxfId="1981">
      <pivotArea dataOnly="0" labelOnly="1" outline="0" fieldPosition="0">
        <references count="1">
          <reference field="3" count="39">
            <x v="2"/>
            <x v="3"/>
            <x v="8"/>
            <x v="14"/>
            <x v="18"/>
            <x v="20"/>
            <x v="33"/>
            <x v="38"/>
            <x v="44"/>
            <x v="45"/>
            <x v="46"/>
            <x v="50"/>
            <x v="51"/>
            <x v="61"/>
            <x v="70"/>
            <x v="71"/>
            <x v="75"/>
            <x v="78"/>
            <x v="82"/>
            <x v="92"/>
            <x v="94"/>
            <x v="102"/>
            <x v="104"/>
            <x v="105"/>
            <x v="107"/>
            <x v="109"/>
            <x v="126"/>
            <x v="134"/>
            <x v="137"/>
            <x v="141"/>
            <x v="147"/>
            <x v="151"/>
            <x v="154"/>
            <x v="155"/>
            <x v="166"/>
            <x v="176"/>
            <x v="183"/>
            <x v="194"/>
            <x v="202"/>
          </reference>
        </references>
      </pivotArea>
    </format>
    <format dxfId="1980">
      <pivotArea dataOnly="0" labelOnly="1" outline="0" fieldPosition="0">
        <references count="1">
          <reference field="3" count="37">
            <x v="9"/>
            <x v="24"/>
            <x v="31"/>
            <x v="34"/>
            <x v="40"/>
            <x v="57"/>
            <x v="58"/>
            <x v="66"/>
            <x v="79"/>
            <x v="80"/>
            <x v="84"/>
            <x v="86"/>
            <x v="89"/>
            <x v="90"/>
            <x v="100"/>
            <x v="101"/>
            <x v="106"/>
            <x v="110"/>
            <x v="112"/>
            <x v="114"/>
            <x v="121"/>
            <x v="128"/>
            <x v="138"/>
            <x v="148"/>
            <x v="149"/>
            <x v="160"/>
            <x v="163"/>
            <x v="172"/>
            <x v="179"/>
            <x v="188"/>
            <x v="190"/>
            <x v="191"/>
            <x v="193"/>
            <x v="207"/>
            <x v="212"/>
            <x v="215"/>
            <x v="217"/>
          </reference>
        </references>
      </pivotArea>
    </format>
    <format dxfId="1979">
      <pivotArea dataOnly="0" labelOnly="1" outline="0" fieldPosition="0">
        <references count="1">
          <reference field="3" count="34">
            <x v="4"/>
            <x v="6"/>
            <x v="10"/>
            <x v="13"/>
            <x v="15"/>
            <x v="17"/>
            <x v="19"/>
            <x v="25"/>
            <x v="29"/>
            <x v="30"/>
            <x v="32"/>
            <x v="37"/>
            <x v="47"/>
            <x v="60"/>
            <x v="63"/>
            <x v="67"/>
            <x v="72"/>
            <x v="85"/>
            <x v="117"/>
            <x v="124"/>
            <x v="133"/>
            <x v="135"/>
            <x v="136"/>
            <x v="143"/>
            <x v="144"/>
            <x v="167"/>
            <x v="171"/>
            <x v="173"/>
            <x v="175"/>
            <x v="177"/>
            <x v="182"/>
            <x v="192"/>
            <x v="197"/>
            <x v="204"/>
          </reference>
        </references>
      </pivotArea>
    </format>
    <format dxfId="1978">
      <pivotArea dataOnly="0" labelOnly="1" outline="0" fieldPosition="0">
        <references count="1">
          <reference field="3" count="27">
            <x v="22"/>
            <x v="26"/>
            <x v="36"/>
            <x v="41"/>
            <x v="43"/>
            <x v="49"/>
            <x v="52"/>
            <x v="77"/>
            <x v="81"/>
            <x v="96"/>
            <x v="99"/>
            <x v="113"/>
            <x v="115"/>
            <x v="150"/>
            <x v="153"/>
            <x v="158"/>
            <x v="161"/>
            <x v="165"/>
            <x v="189"/>
            <x v="198"/>
            <x v="200"/>
            <x v="201"/>
            <x v="203"/>
            <x v="205"/>
            <x v="208"/>
            <x v="219"/>
            <x v="221"/>
          </reference>
        </references>
      </pivotArea>
    </format>
    <format dxfId="1977">
      <pivotArea dataOnly="0" labelOnly="1" grandRow="1" outline="0" fieldPosition="0"/>
    </format>
    <format dxfId="1976">
      <pivotArea dataOnly="0" labelOnly="1" outline="0" fieldPosition="0">
        <references count="2">
          <reference field="3" count="1" selected="0">
            <x v="70"/>
          </reference>
          <reference field="4" count="1">
            <x v="74"/>
          </reference>
        </references>
      </pivotArea>
    </format>
    <format dxfId="1975">
      <pivotArea dataOnly="0" labelOnly="1" outline="0" fieldPosition="0">
        <references count="2">
          <reference field="3" count="1" selected="0">
            <x v="44"/>
          </reference>
          <reference field="4" count="1">
            <x v="6"/>
          </reference>
        </references>
      </pivotArea>
    </format>
    <format dxfId="1974">
      <pivotArea dataOnly="0" labelOnly="1" outline="0" fieldPosition="0">
        <references count="2">
          <reference field="3" count="1" selected="0">
            <x v="51"/>
          </reference>
          <reference field="4" count="1">
            <x v="69"/>
          </reference>
        </references>
      </pivotArea>
    </format>
    <format dxfId="1973">
      <pivotArea dataOnly="0" labelOnly="1" outline="0" fieldPosition="0">
        <references count="2">
          <reference field="3" count="1" selected="0">
            <x v="109"/>
          </reference>
          <reference field="4" count="1">
            <x v="36"/>
          </reference>
        </references>
      </pivotArea>
    </format>
    <format dxfId="1972">
      <pivotArea dataOnly="0" labelOnly="1" outline="0" fieldPosition="0">
        <references count="2">
          <reference field="3" count="1" selected="0">
            <x v="82"/>
          </reference>
          <reference field="4" count="1">
            <x v="4"/>
          </reference>
        </references>
      </pivotArea>
    </format>
    <format dxfId="1971">
      <pivotArea dataOnly="0" labelOnly="1" outline="0" fieldPosition="0">
        <references count="2">
          <reference field="3" count="1" selected="0">
            <x v="105"/>
          </reference>
          <reference field="4" count="1">
            <x v="92"/>
          </reference>
        </references>
      </pivotArea>
    </format>
    <format dxfId="1970">
      <pivotArea dataOnly="0" labelOnly="1" outline="0" fieldPosition="0">
        <references count="2">
          <reference field="3" count="1" selected="0">
            <x v="46"/>
          </reference>
          <reference field="4" count="1">
            <x v="24"/>
          </reference>
        </references>
      </pivotArea>
    </format>
    <format dxfId="1969">
      <pivotArea dataOnly="0" labelOnly="1" outline="0" fieldPosition="0">
        <references count="2">
          <reference field="3" count="1" selected="0">
            <x v="38"/>
          </reference>
          <reference field="4" count="1">
            <x v="18"/>
          </reference>
        </references>
      </pivotArea>
    </format>
    <format dxfId="1968">
      <pivotArea dataOnly="0" labelOnly="1" outline="0" fieldPosition="0">
        <references count="2">
          <reference field="3" count="1" selected="0">
            <x v="78"/>
          </reference>
          <reference field="4" count="1">
            <x v="12"/>
          </reference>
        </references>
      </pivotArea>
    </format>
    <format dxfId="1967">
      <pivotArea dataOnly="0" labelOnly="1" outline="0" fieldPosition="0">
        <references count="2">
          <reference field="3" count="1" selected="0">
            <x v="137"/>
          </reference>
          <reference field="4" count="1">
            <x v="53"/>
          </reference>
        </references>
      </pivotArea>
    </format>
    <format dxfId="1966">
      <pivotArea dataOnly="0" labelOnly="1" outline="0" fieldPosition="0">
        <references count="2">
          <reference field="3" count="1" selected="0">
            <x v="166"/>
          </reference>
          <reference field="4" count="1">
            <x v="96"/>
          </reference>
        </references>
      </pivotArea>
    </format>
    <format dxfId="1965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1964">
      <pivotArea dataOnly="0" labelOnly="1" outline="0" fieldPosition="0">
        <references count="2">
          <reference field="3" count="1" selected="0">
            <x v="2"/>
          </reference>
          <reference field="4" count="1">
            <x v="42"/>
          </reference>
        </references>
      </pivotArea>
    </format>
    <format dxfId="1963">
      <pivotArea dataOnly="0" labelOnly="1" outline="0" fieldPosition="0">
        <references count="2">
          <reference field="3" count="1" selected="0">
            <x v="3"/>
          </reference>
          <reference field="4" count="1">
            <x v="34"/>
          </reference>
        </references>
      </pivotArea>
    </format>
    <format dxfId="1962">
      <pivotArea dataOnly="0" labelOnly="1" outline="0" fieldPosition="0">
        <references count="2">
          <reference field="3" count="1" selected="0">
            <x v="176"/>
          </reference>
          <reference field="4" count="1">
            <x v="107"/>
          </reference>
        </references>
      </pivotArea>
    </format>
    <format dxfId="1961">
      <pivotArea dataOnly="0" labelOnly="1" outline="0" fieldPosition="0">
        <references count="2">
          <reference field="3" count="1" selected="0">
            <x v="14"/>
          </reference>
          <reference field="4" count="1">
            <x v="30"/>
          </reference>
        </references>
      </pivotArea>
    </format>
    <format dxfId="1960">
      <pivotArea dataOnly="0" labelOnly="1" outline="0" fieldPosition="0">
        <references count="2">
          <reference field="3" count="1" selected="0">
            <x v="45"/>
          </reference>
          <reference field="4" count="1">
            <x v="2"/>
          </reference>
        </references>
      </pivotArea>
    </format>
    <format dxfId="1959">
      <pivotArea dataOnly="0" labelOnly="1" outline="0" fieldPosition="0">
        <references count="2">
          <reference field="3" count="1" selected="0">
            <x v="75"/>
          </reference>
          <reference field="4" count="1">
            <x v="57"/>
          </reference>
        </references>
      </pivotArea>
    </format>
    <format dxfId="1958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957">
      <pivotArea dataOnly="0" labelOnly="1" outline="0" fieldPosition="0">
        <references count="2">
          <reference field="3" count="1" selected="0">
            <x v="107"/>
          </reference>
          <reference field="4" count="1">
            <x v="14"/>
          </reference>
        </references>
      </pivotArea>
    </format>
    <format dxfId="1956">
      <pivotArea dataOnly="0" labelOnly="1" outline="0" fieldPosition="0">
        <references count="2">
          <reference field="3" count="1" selected="0">
            <x v="94"/>
          </reference>
          <reference field="4" count="1">
            <x v="3"/>
          </reference>
        </references>
      </pivotArea>
    </format>
    <format dxfId="1955">
      <pivotArea dataOnly="0" labelOnly="1" outline="0" fieldPosition="0">
        <references count="2">
          <reference field="3" count="1" selected="0">
            <x v="102"/>
          </reference>
          <reference field="4" count="1">
            <x v="90"/>
          </reference>
        </references>
      </pivotArea>
    </format>
    <format dxfId="1954">
      <pivotArea dataOnly="0" labelOnly="1" outline="0" fieldPosition="0">
        <references count="2">
          <reference field="3" count="1" selected="0">
            <x v="141"/>
          </reference>
          <reference field="4" count="1">
            <x v="111"/>
          </reference>
        </references>
      </pivotArea>
    </format>
    <format dxfId="1953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952">
      <pivotArea dataOnly="0" labelOnly="1" outline="0" fieldPosition="0">
        <references count="2">
          <reference field="3" count="1" selected="0">
            <x v="61"/>
          </reference>
          <reference field="4" count="1">
            <x v="15"/>
          </reference>
        </references>
      </pivotArea>
    </format>
    <format dxfId="1951">
      <pivotArea dataOnly="0" labelOnly="1" outline="0" fieldPosition="0">
        <references count="2">
          <reference field="3" count="1" selected="0">
            <x v="71"/>
          </reference>
          <reference field="4" count="1">
            <x v="40"/>
          </reference>
        </references>
      </pivotArea>
    </format>
    <format dxfId="1950">
      <pivotArea dataOnly="0" labelOnly="1" outline="0" fieldPosition="0">
        <references count="2">
          <reference field="3" count="1" selected="0">
            <x v="20"/>
          </reference>
          <reference field="4" count="1">
            <x v="17"/>
          </reference>
        </references>
      </pivotArea>
    </format>
    <format dxfId="1949">
      <pivotArea dataOnly="0" labelOnly="1" outline="0" fieldPosition="0">
        <references count="2">
          <reference field="3" count="1" selected="0">
            <x v="134"/>
          </reference>
          <reference field="4" count="1">
            <x v="119"/>
          </reference>
        </references>
      </pivotArea>
    </format>
    <format dxfId="1948">
      <pivotArea dataOnly="0" labelOnly="1" outline="0" fieldPosition="0">
        <references count="2">
          <reference field="3" count="1" selected="0">
            <x v="104"/>
          </reference>
          <reference field="4" count="1">
            <x v="91"/>
          </reference>
        </references>
      </pivotArea>
    </format>
    <format dxfId="1947">
      <pivotArea dataOnly="0" labelOnly="1" outline="0" fieldPosition="0">
        <references count="2">
          <reference field="3" count="1" selected="0">
            <x v="155"/>
          </reference>
          <reference field="4" count="1">
            <x v="110"/>
          </reference>
        </references>
      </pivotArea>
    </format>
    <format dxfId="1946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1945">
      <pivotArea dataOnly="0" labelOnly="1" outline="0" fieldPosition="0">
        <references count="2">
          <reference field="3" count="1" selected="0">
            <x v="18"/>
          </reference>
          <reference field="4" count="1">
            <x v="75"/>
          </reference>
        </references>
      </pivotArea>
    </format>
    <format dxfId="1944">
      <pivotArea dataOnly="0" labelOnly="1" outline="0" fieldPosition="0">
        <references count="2">
          <reference field="3" count="1" selected="0">
            <x v="8"/>
          </reference>
          <reference field="4" count="1">
            <x v="7"/>
          </reference>
        </references>
      </pivotArea>
    </format>
    <format dxfId="1943">
      <pivotArea dataOnly="0" labelOnly="1" outline="0" fieldPosition="0">
        <references count="2">
          <reference field="3" count="1" selected="0">
            <x v="126"/>
          </reference>
          <reference field="4" count="1">
            <x v="106"/>
          </reference>
        </references>
      </pivotArea>
    </format>
    <format dxfId="1942">
      <pivotArea dataOnly="0" labelOnly="1" outline="0" fieldPosition="0">
        <references count="2">
          <reference field="3" count="1" selected="0">
            <x v="183"/>
          </reference>
          <reference field="4" count="1">
            <x v="12"/>
          </reference>
        </references>
      </pivotArea>
    </format>
    <format dxfId="1941">
      <pivotArea dataOnly="0" labelOnly="1" outline="0" fieldPosition="0">
        <references count="2">
          <reference field="3" count="1" selected="0">
            <x v="194"/>
          </reference>
          <reference field="4" count="1">
            <x v="159"/>
          </reference>
        </references>
      </pivotArea>
    </format>
    <format dxfId="1940">
      <pivotArea dataOnly="0" labelOnly="1" outline="0" fieldPosition="0">
        <references count="2">
          <reference field="3" count="1" selected="0">
            <x v="202"/>
          </reference>
          <reference field="4" count="1">
            <x v="41"/>
          </reference>
        </references>
      </pivotArea>
    </format>
    <format dxfId="1939">
      <pivotArea dataOnly="0" labelOnly="1" outline="0" fieldPosition="0">
        <references count="2">
          <reference field="3" count="1" selected="0">
            <x v="50"/>
          </reference>
          <reference field="4" count="1">
            <x v="31"/>
          </reference>
        </references>
      </pivotArea>
    </format>
    <format dxfId="1938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1937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1936">
      <pivotArea dataOnly="0" labelOnly="1" outline="0" fieldPosition="0">
        <references count="2">
          <reference field="3" count="1" selected="0">
            <x v="172"/>
          </reference>
          <reference field="4" count="1">
            <x v="145"/>
          </reference>
        </references>
      </pivotArea>
    </format>
    <format dxfId="1935">
      <pivotArea dataOnly="0" labelOnly="1" outline="0" fieldPosition="0">
        <references count="2">
          <reference field="3" count="1" selected="0">
            <x v="9"/>
          </reference>
          <reference field="4" count="1">
            <x v="55"/>
          </reference>
        </references>
      </pivotArea>
    </format>
    <format dxfId="1934">
      <pivotArea dataOnly="0" labelOnly="1" outline="0" fieldPosition="0">
        <references count="2">
          <reference field="3" count="1" selected="0">
            <x v="24"/>
          </reference>
          <reference field="4" count="1">
            <x v="65"/>
          </reference>
        </references>
      </pivotArea>
    </format>
    <format dxfId="1933">
      <pivotArea dataOnly="0" labelOnly="1" outline="0" fieldPosition="0">
        <references count="2">
          <reference field="3" count="1" selected="0">
            <x v="86"/>
          </reference>
          <reference field="4" count="1">
            <x v="62"/>
          </reference>
        </references>
      </pivotArea>
    </format>
    <format dxfId="1932">
      <pivotArea dataOnly="0" labelOnly="1" outline="0" fieldPosition="0">
        <references count="2">
          <reference field="3" count="1" selected="0">
            <x v="114"/>
          </reference>
          <reference field="4" count="1">
            <x v="100"/>
          </reference>
        </references>
      </pivotArea>
    </format>
    <format dxfId="1931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1930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929">
      <pivotArea dataOnly="0" labelOnly="1" outline="0" fieldPosition="0">
        <references count="2">
          <reference field="3" count="1" selected="0">
            <x v="58"/>
          </reference>
          <reference field="4" count="1">
            <x v="72"/>
          </reference>
        </references>
      </pivotArea>
    </format>
    <format dxfId="1928">
      <pivotArea dataOnly="0" labelOnly="1" outline="0" fieldPosition="0">
        <references count="2">
          <reference field="3" count="1" selected="0">
            <x v="163"/>
          </reference>
          <reference field="4" count="1">
            <x v="141"/>
          </reference>
        </references>
      </pivotArea>
    </format>
    <format dxfId="1927">
      <pivotArea dataOnly="0" labelOnly="1" outline="0" fieldPosition="0">
        <references count="2">
          <reference field="3" count="1" selected="0">
            <x v="212"/>
          </reference>
          <reference field="4" count="1">
            <x v="37"/>
          </reference>
        </references>
      </pivotArea>
    </format>
    <format dxfId="1926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1925">
      <pivotArea dataOnly="0" labelOnly="1" outline="0" fieldPosition="0">
        <references count="2">
          <reference field="3" count="1" selected="0">
            <x v="148"/>
          </reference>
          <reference field="4" count="1">
            <x v="126"/>
          </reference>
        </references>
      </pivotArea>
    </format>
    <format dxfId="1924">
      <pivotArea dataOnly="0" labelOnly="1" outline="0" fieldPosition="0">
        <references count="2">
          <reference field="3" count="1" selected="0">
            <x v="128"/>
          </reference>
          <reference field="4" count="1">
            <x v="113"/>
          </reference>
        </references>
      </pivotArea>
    </format>
    <format dxfId="1923">
      <pivotArea dataOnly="0" labelOnly="1" outline="0" fieldPosition="0">
        <references count="2">
          <reference field="3" count="1" selected="0">
            <x v="66"/>
          </reference>
          <reference field="4" count="1">
            <x v="37"/>
          </reference>
        </references>
      </pivotArea>
    </format>
    <format dxfId="1922">
      <pivotArea dataOnly="0" labelOnly="1" outline="0" fieldPosition="0">
        <references count="2">
          <reference field="3" count="1" selected="0">
            <x v="84"/>
          </reference>
          <reference field="4" count="1">
            <x v="9"/>
          </reference>
        </references>
      </pivotArea>
    </format>
    <format dxfId="1921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1920">
      <pivotArea dataOnly="0" labelOnly="1" outline="0" fieldPosition="0">
        <references count="2">
          <reference field="3" count="1" selected="0">
            <x v="100"/>
          </reference>
          <reference field="4" count="1">
            <x v="88"/>
          </reference>
        </references>
      </pivotArea>
    </format>
    <format dxfId="1919">
      <pivotArea dataOnly="0" labelOnly="1" outline="0" fieldPosition="0">
        <references count="2">
          <reference field="3" count="1" selected="0">
            <x v="34"/>
          </reference>
          <reference field="4" count="1">
            <x v="55"/>
          </reference>
        </references>
      </pivotArea>
    </format>
    <format dxfId="1918">
      <pivotArea dataOnly="0" labelOnly="1" outline="0" fieldPosition="0">
        <references count="2">
          <reference field="3" count="1" selected="0">
            <x v="79"/>
          </reference>
          <reference field="4" count="1">
            <x v="60"/>
          </reference>
        </references>
      </pivotArea>
    </format>
    <format dxfId="1917">
      <pivotArea dataOnly="0" labelOnly="1" outline="0" fieldPosition="0">
        <references count="2">
          <reference field="3" count="1" selected="0">
            <x v="207"/>
          </reference>
          <reference field="4" count="1">
            <x v="136"/>
          </reference>
        </references>
      </pivotArea>
    </format>
    <format dxfId="1916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1915">
      <pivotArea dataOnly="0" labelOnly="1" outline="0" fieldPosition="0">
        <references count="2">
          <reference field="3" count="1" selected="0">
            <x v="188"/>
          </reference>
          <reference field="4" count="1">
            <x v="154"/>
          </reference>
        </references>
      </pivotArea>
    </format>
    <format dxfId="1914">
      <pivotArea dataOnly="0" labelOnly="1" outline="0" fieldPosition="0">
        <references count="2">
          <reference field="3" count="1" selected="0">
            <x v="80"/>
          </reference>
          <reference field="4" count="1">
            <x v="9"/>
          </reference>
        </references>
      </pivotArea>
    </format>
    <format dxfId="1913">
      <pivotArea dataOnly="0" labelOnly="1" outline="0" fieldPosition="0">
        <references count="2">
          <reference field="3" count="1" selected="0">
            <x v="89"/>
          </reference>
          <reference field="4" count="1">
            <x v="82"/>
          </reference>
        </references>
      </pivotArea>
    </format>
    <format dxfId="1912">
      <pivotArea dataOnly="0" labelOnly="1" outline="0" fieldPosition="0">
        <references count="2">
          <reference field="3" count="1" selected="0">
            <x v="112"/>
          </reference>
          <reference field="4" count="1">
            <x v="97"/>
          </reference>
        </references>
      </pivotArea>
    </format>
    <format dxfId="1911">
      <pivotArea dataOnly="0" labelOnly="1" outline="0" fieldPosition="0">
        <references count="2">
          <reference field="3" count="1" selected="0">
            <x v="57"/>
          </reference>
          <reference field="4" count="1">
            <x v="46"/>
          </reference>
        </references>
      </pivotArea>
    </format>
    <format dxfId="1910">
      <pivotArea dataOnly="0" labelOnly="1" outline="0" fieldPosition="0">
        <references count="2">
          <reference field="3" count="1" selected="0">
            <x v="121"/>
          </reference>
          <reference field="4" count="1">
            <x v="104"/>
          </reference>
        </references>
      </pivotArea>
    </format>
    <format dxfId="1909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1908">
      <pivotArea dataOnly="0" labelOnly="1" outline="0" fieldPosition="0">
        <references count="2">
          <reference field="3" count="1" selected="0">
            <x v="110"/>
          </reference>
          <reference field="4" count="1">
            <x v="94"/>
          </reference>
        </references>
      </pivotArea>
    </format>
    <format dxfId="1907">
      <pivotArea dataOnly="0" labelOnly="1" outline="0" fieldPosition="0">
        <references count="2">
          <reference field="3" count="1" selected="0">
            <x v="40"/>
          </reference>
          <reference field="4" count="1">
            <x v="52"/>
          </reference>
        </references>
      </pivotArea>
    </format>
    <format dxfId="1906">
      <pivotArea dataOnly="0" labelOnly="1" outline="0" fieldPosition="0">
        <references count="2">
          <reference field="3" count="1" selected="0">
            <x v="90"/>
          </reference>
          <reference field="4" count="1">
            <x v="83"/>
          </reference>
        </references>
      </pivotArea>
    </format>
    <format dxfId="1905">
      <pivotArea dataOnly="0" labelOnly="1" outline="0" fieldPosition="0">
        <references count="2">
          <reference field="3" count="1" selected="0">
            <x v="101"/>
          </reference>
          <reference field="4" count="1">
            <x v="89"/>
          </reference>
        </references>
      </pivotArea>
    </format>
    <format dxfId="1904">
      <pivotArea dataOnly="0" labelOnly="1" outline="0" fieldPosition="0">
        <references count="2">
          <reference field="3" count="1" selected="0">
            <x v="31"/>
          </reference>
          <reference field="4" count="1">
            <x v="68"/>
          </reference>
        </references>
      </pivotArea>
    </format>
    <format dxfId="1903">
      <pivotArea dataOnly="0" labelOnly="1" outline="0" fieldPosition="0">
        <references count="2">
          <reference field="3" count="1" selected="0">
            <x v="106"/>
          </reference>
          <reference field="4" count="1">
            <x v="93"/>
          </reference>
        </references>
      </pivotArea>
    </format>
    <format dxfId="1902">
      <pivotArea dataOnly="0" labelOnly="1" outline="0" fieldPosition="0">
        <references count="2">
          <reference field="3" count="1" selected="0">
            <x v="149"/>
          </reference>
          <reference field="4" count="1">
            <x v="98"/>
          </reference>
        </references>
      </pivotArea>
    </format>
    <format dxfId="1901">
      <pivotArea dataOnly="0" labelOnly="1" outline="0" fieldPosition="0">
        <references count="2">
          <reference field="3" count="1" selected="0">
            <x v="133"/>
          </reference>
          <reference field="4" count="1">
            <x v="118"/>
          </reference>
        </references>
      </pivotArea>
    </format>
    <format dxfId="1900">
      <pivotArea dataOnly="0" labelOnly="1" outline="0" fieldPosition="0">
        <references count="2">
          <reference field="3" count="1" selected="0">
            <x v="37"/>
          </reference>
          <reference field="4" count="1">
            <x v="16"/>
          </reference>
        </references>
      </pivotArea>
    </format>
    <format dxfId="1899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1898">
      <pivotArea dataOnly="0" labelOnly="1" outline="0" fieldPosition="0">
        <references count="2">
          <reference field="3" count="1" selected="0">
            <x v="117"/>
          </reference>
          <reference field="4" count="1">
            <x v="39"/>
          </reference>
        </references>
      </pivotArea>
    </format>
    <format dxfId="1897">
      <pivotArea dataOnly="0" labelOnly="1" outline="0" fieldPosition="0">
        <references count="2">
          <reference field="3" count="1" selected="0">
            <x v="204"/>
          </reference>
          <reference field="4" count="1">
            <x v="167"/>
          </reference>
        </references>
      </pivotArea>
    </format>
    <format dxfId="1896">
      <pivotArea dataOnly="0" labelOnly="1" outline="0" fieldPosition="0">
        <references count="2">
          <reference field="3" count="1" selected="0">
            <x v="171"/>
          </reference>
          <reference field="4" count="1">
            <x v="117"/>
          </reference>
        </references>
      </pivotArea>
    </format>
    <format dxfId="1895">
      <pivotArea dataOnly="0" labelOnly="1" outline="0" fieldPosition="0">
        <references count="2">
          <reference field="3" count="1" selected="0">
            <x v="60"/>
          </reference>
          <reference field="4" count="1">
            <x v="47"/>
          </reference>
        </references>
      </pivotArea>
    </format>
    <format dxfId="1894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1893">
      <pivotArea dataOnly="0" labelOnly="1" outline="0" fieldPosition="0">
        <references count="2">
          <reference field="3" count="1" selected="0">
            <x v="29"/>
          </reference>
          <reference field="4" count="1">
            <x v="10"/>
          </reference>
        </references>
      </pivotArea>
    </format>
    <format dxfId="1892">
      <pivotArea dataOnly="0" labelOnly="1" outline="0" fieldPosition="0">
        <references count="2">
          <reference field="3" count="1" selected="0">
            <x v="124"/>
          </reference>
          <reference field="4" count="1">
            <x v="109"/>
          </reference>
        </references>
      </pivotArea>
    </format>
    <format dxfId="1891">
      <pivotArea dataOnly="0" labelOnly="1" outline="0" fieldPosition="0">
        <references count="2">
          <reference field="3" count="1" selected="0">
            <x v="47"/>
          </reference>
          <reference field="4" count="1">
            <x v="149"/>
          </reference>
        </references>
      </pivotArea>
    </format>
    <format dxfId="1890">
      <pivotArea dataOnly="0" labelOnly="1" outline="0" fieldPosition="0">
        <references count="2">
          <reference field="3" count="1" selected="0">
            <x v="4"/>
          </reference>
          <reference field="4" count="1">
            <x v="1"/>
          </reference>
        </references>
      </pivotArea>
    </format>
    <format dxfId="1889">
      <pivotArea dataOnly="0" labelOnly="1" outline="0" fieldPosition="0">
        <references count="2">
          <reference field="3" count="1" selected="0">
            <x v="10"/>
          </reference>
          <reference field="4" count="1">
            <x v="76"/>
          </reference>
        </references>
      </pivotArea>
    </format>
    <format dxfId="1888">
      <pivotArea dataOnly="0" labelOnly="1" outline="0" fieldPosition="0">
        <references count="2">
          <reference field="3" count="1" selected="0">
            <x v="63"/>
          </reference>
          <reference field="4" count="1">
            <x v="61"/>
          </reference>
        </references>
      </pivotArea>
    </format>
    <format dxfId="1887">
      <pivotArea dataOnly="0" labelOnly="1" outline="0" fieldPosition="0">
        <references count="2">
          <reference field="3" count="1" selected="0">
            <x v="173"/>
          </reference>
          <reference field="4" count="1">
            <x v="29"/>
          </reference>
        </references>
      </pivotArea>
    </format>
    <format dxfId="1886">
      <pivotArea dataOnly="0" labelOnly="1" outline="0" fieldPosition="0">
        <references count="2">
          <reference field="3" count="1" selected="0">
            <x v="177"/>
          </reference>
          <reference field="4" count="1">
            <x v="64"/>
          </reference>
        </references>
      </pivotArea>
    </format>
    <format dxfId="1885">
      <pivotArea dataOnly="0" labelOnly="1" outline="0" fieldPosition="0">
        <references count="2">
          <reference field="3" count="1" selected="0">
            <x v="30"/>
          </reference>
          <reference field="4" count="1">
            <x v="71"/>
          </reference>
        </references>
      </pivotArea>
    </format>
    <format dxfId="1884">
      <pivotArea dataOnly="0" labelOnly="1" outline="0" fieldPosition="0">
        <references count="2">
          <reference field="3" count="1" selected="0">
            <x v="6"/>
          </reference>
          <reference field="4" count="1">
            <x v="49"/>
          </reference>
        </references>
      </pivotArea>
    </format>
    <format dxfId="1883">
      <pivotArea dataOnly="0" labelOnly="1" outline="0" fieldPosition="0">
        <references count="2">
          <reference field="3" count="1" selected="0">
            <x v="15"/>
          </reference>
          <reference field="4" count="1">
            <x v="41"/>
          </reference>
        </references>
      </pivotArea>
    </format>
    <format dxfId="1882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1881">
      <pivotArea dataOnly="0" labelOnly="1" outline="0" fieldPosition="0">
        <references count="2">
          <reference field="3" count="1" selected="0">
            <x v="135"/>
          </reference>
          <reference field="4" count="1">
            <x v="22"/>
          </reference>
        </references>
      </pivotArea>
    </format>
    <format dxfId="1880">
      <pivotArea dataOnly="0" labelOnly="1" outline="0" fieldPosition="0">
        <references count="2">
          <reference field="3" count="1" selected="0">
            <x v="136"/>
          </reference>
          <reference field="4" count="1">
            <x v="120"/>
          </reference>
        </references>
      </pivotArea>
    </format>
    <format dxfId="1879">
      <pivotArea dataOnly="0" labelOnly="1" outline="0" fieldPosition="0">
        <references count="2">
          <reference field="3" count="1" selected="0">
            <x v="67"/>
          </reference>
          <reference field="4" count="1">
            <x v="9"/>
          </reference>
        </references>
      </pivotArea>
    </format>
    <format dxfId="1878">
      <pivotArea dataOnly="0" labelOnly="1" outline="0" fieldPosition="0">
        <references count="2">
          <reference field="3" count="1" selected="0">
            <x v="32"/>
          </reference>
          <reference field="4" count="1">
            <x v="13"/>
          </reference>
        </references>
      </pivotArea>
    </format>
    <format dxfId="1877">
      <pivotArea dataOnly="0" labelOnly="1" outline="0" fieldPosition="0">
        <references count="2">
          <reference field="3" count="1" selected="0">
            <x v="13"/>
          </reference>
          <reference field="4" count="1">
            <x v="3"/>
          </reference>
        </references>
      </pivotArea>
    </format>
    <format dxfId="1876">
      <pivotArea dataOnly="0" labelOnly="1" outline="0" fieldPosition="0">
        <references count="2">
          <reference field="3" count="1" selected="0">
            <x v="25"/>
          </reference>
          <reference field="4" count="1">
            <x v="35"/>
          </reference>
        </references>
      </pivotArea>
    </format>
    <format dxfId="1875">
      <pivotArea dataOnly="0" labelOnly="1" outline="0" fieldPosition="0">
        <references count="2">
          <reference field="3" count="1" selected="0">
            <x v="143"/>
          </reference>
          <reference field="4" count="1">
            <x v="122"/>
          </reference>
        </references>
      </pivotArea>
    </format>
    <format dxfId="1874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1873">
      <pivotArea dataOnly="0" labelOnly="1" outline="0" fieldPosition="0">
        <references count="2">
          <reference field="3" count="1" selected="0">
            <x v="144"/>
          </reference>
          <reference field="4" count="1">
            <x v="123"/>
          </reference>
        </references>
      </pivotArea>
    </format>
    <format dxfId="1872">
      <pivotArea dataOnly="0" labelOnly="1" outline="0" fieldPosition="0">
        <references count="2">
          <reference field="3" count="1" selected="0">
            <x v="19"/>
          </reference>
          <reference field="4" count="1">
            <x v="70"/>
          </reference>
        </references>
      </pivotArea>
    </format>
    <format dxfId="1871">
      <pivotArea dataOnly="0" labelOnly="1" outline="0" fieldPosition="0">
        <references count="2">
          <reference field="3" count="1" selected="0">
            <x v="175"/>
          </reference>
          <reference field="4" count="1">
            <x v="147"/>
          </reference>
        </references>
      </pivotArea>
    </format>
    <format dxfId="1870">
      <pivotArea dataOnly="0" labelOnly="1" outline="0" fieldPosition="0">
        <references count="2">
          <reference field="3" count="1" selected="0">
            <x v="17"/>
          </reference>
          <reference field="4" count="1">
            <x v="49"/>
          </reference>
        </references>
      </pivotArea>
    </format>
    <format dxfId="1869">
      <pivotArea dataOnly="0" labelOnly="1" outline="0" fieldPosition="0">
        <references count="2">
          <reference field="3" count="1" selected="0">
            <x v="85"/>
          </reference>
          <reference field="4" count="1">
            <x v="81"/>
          </reference>
        </references>
      </pivotArea>
    </format>
    <format dxfId="1868">
      <pivotArea dataOnly="0" labelOnly="1" outline="0" fieldPosition="0">
        <references count="2">
          <reference field="3" count="1" selected="0">
            <x v="72"/>
          </reference>
          <reference field="4" count="1">
            <x v="41"/>
          </reference>
        </references>
      </pivotArea>
    </format>
    <format dxfId="1867">
      <pivotArea dataOnly="0" labelOnly="1" outline="0" fieldPosition="0">
        <references count="2">
          <reference field="3" count="1" selected="0">
            <x v="41"/>
          </reference>
          <reference field="4" count="1">
            <x v="96"/>
          </reference>
        </references>
      </pivotArea>
    </format>
    <format dxfId="1866">
      <pivotArea dataOnly="0" labelOnly="1" outline="0" fieldPosition="0">
        <references count="2">
          <reference field="3" count="1" selected="0">
            <x v="43"/>
          </reference>
          <reference field="4" count="1">
            <x v="77"/>
          </reference>
        </references>
      </pivotArea>
    </format>
    <format dxfId="1865">
      <pivotArea dataOnly="0" labelOnly="1" outline="0" fieldPosition="0">
        <references count="2">
          <reference field="3" count="1" selected="0">
            <x v="189"/>
          </reference>
          <reference field="4" count="1">
            <x v="22"/>
          </reference>
        </references>
      </pivotArea>
    </format>
    <format dxfId="1864">
      <pivotArea dataOnly="0" labelOnly="1" outline="0" fieldPosition="0">
        <references count="2">
          <reference field="3" count="1" selected="0">
            <x v="77"/>
          </reference>
          <reference field="4" count="1">
            <x v="25"/>
          </reference>
        </references>
      </pivotArea>
    </format>
    <format dxfId="1863">
      <pivotArea dataOnly="0" labelOnly="1" outline="0" fieldPosition="0">
        <references count="2">
          <reference field="3" count="1" selected="0">
            <x v="22"/>
          </reference>
          <reference field="4" count="1">
            <x v="33"/>
          </reference>
        </references>
      </pivotArea>
    </format>
    <format dxfId="1862">
      <pivotArea dataOnly="0" labelOnly="1" outline="0" fieldPosition="0">
        <references count="2">
          <reference field="3" count="1" selected="0">
            <x v="113"/>
          </reference>
          <reference field="4" count="1">
            <x v="99"/>
          </reference>
        </references>
      </pivotArea>
    </format>
    <format dxfId="1861">
      <pivotArea dataOnly="0" labelOnly="1" outline="0" fieldPosition="0">
        <references count="2">
          <reference field="3" count="1" selected="0">
            <x v="115"/>
          </reference>
          <reference field="4" count="1">
            <x v="37"/>
          </reference>
        </references>
      </pivotArea>
    </format>
    <format dxfId="1860">
      <pivotArea dataOnly="0" labelOnly="1" outline="0" fieldPosition="0">
        <references count="2">
          <reference field="3" count="1" selected="0">
            <x v="150"/>
          </reference>
          <reference field="4" count="1">
            <x v="45"/>
          </reference>
        </references>
      </pivotArea>
    </format>
    <format dxfId="1859">
      <pivotArea dataOnly="0" labelOnly="1" outline="0" fieldPosition="0">
        <references count="2">
          <reference field="3" count="1" selected="0">
            <x v="96"/>
          </reference>
          <reference field="4" count="1">
            <x v="86"/>
          </reference>
        </references>
      </pivotArea>
    </format>
    <format dxfId="1858">
      <pivotArea dataOnly="0" labelOnly="1" outline="0" fieldPosition="0">
        <references count="2">
          <reference field="3" count="1" selected="0">
            <x v="99"/>
          </reference>
          <reference field="4" count="1">
            <x v="41"/>
          </reference>
        </references>
      </pivotArea>
    </format>
    <format dxfId="1857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1856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1855">
      <pivotArea dataOnly="0" labelOnly="1" outline="0" fieldPosition="0">
        <references count="2">
          <reference field="3" count="1" selected="0">
            <x v="200"/>
          </reference>
          <reference field="4" count="1">
            <x v="165"/>
          </reference>
        </references>
      </pivotArea>
    </format>
    <format dxfId="1854">
      <pivotArea dataOnly="0" labelOnly="1" outline="0" fieldPosition="0">
        <references count="2">
          <reference field="3" count="1" selected="0">
            <x v="36"/>
          </reference>
          <reference field="4" count="1">
            <x v="48"/>
          </reference>
        </references>
      </pivotArea>
    </format>
    <format dxfId="1853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1852">
      <pivotArea dataOnly="0" labelOnly="1" outline="0" fieldPosition="0">
        <references count="2">
          <reference field="3" count="1" selected="0">
            <x v="203"/>
          </reference>
          <reference field="4" count="1">
            <x v="21"/>
          </reference>
        </references>
      </pivotArea>
    </format>
    <format dxfId="1851">
      <pivotArea dataOnly="0" labelOnly="1" outline="0" fieldPosition="0">
        <references count="2">
          <reference field="3" count="1" selected="0">
            <x v="158"/>
          </reference>
          <reference field="4" count="1">
            <x v="132"/>
          </reference>
        </references>
      </pivotArea>
    </format>
    <format dxfId="1850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1849">
      <pivotArea dataOnly="0" labelOnly="1" outline="0" fieldPosition="0">
        <references count="2">
          <reference field="3" count="1" selected="0">
            <x v="49"/>
          </reference>
          <reference field="4" count="1">
            <x v="28"/>
          </reference>
        </references>
      </pivotArea>
    </format>
    <format dxfId="1848">
      <pivotArea dataOnly="0" labelOnly="1" outline="0" fieldPosition="0">
        <references count="2">
          <reference field="3" count="1" selected="0">
            <x v="81"/>
          </reference>
          <reference field="4" count="1">
            <x v="78"/>
          </reference>
        </references>
      </pivotArea>
    </format>
    <format dxfId="1847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1846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1845">
      <pivotArea dataOnly="0" labelOnly="1" outline="0" fieldPosition="0">
        <references count="2">
          <reference field="3" count="1" selected="0">
            <x v="221"/>
          </reference>
          <reference field="4" count="1">
            <x v="144"/>
          </reference>
        </references>
      </pivotArea>
    </format>
    <format dxfId="1844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1843">
      <pivotArea dataOnly="0" labelOnly="1" outline="0" fieldPosition="0">
        <references count="2">
          <reference field="3" count="1" selected="0">
            <x v="26"/>
          </reference>
          <reference field="4" count="1">
            <x v="60"/>
          </reference>
        </references>
      </pivotArea>
    </format>
    <format dxfId="1842">
      <pivotArea dataOnly="0" labelOnly="1" outline="0" fieldPosition="0">
        <references count="2">
          <reference field="3" count="1" selected="0">
            <x v="161"/>
          </reference>
          <reference field="4" count="1">
            <x v="137"/>
          </reference>
        </references>
      </pivotArea>
    </format>
    <format dxfId="1841">
      <pivotArea dataOnly="0" labelOnly="1" outline="0" fieldPosition="0">
        <references count="2">
          <reference field="3" count="1" selected="0">
            <x v="52"/>
          </reference>
          <reference field="4" count="1">
            <x v="95"/>
          </reference>
        </references>
      </pivotArea>
    </format>
    <format dxfId="1840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74"/>
          </reference>
          <reference field="5" count="1">
            <x v="50"/>
          </reference>
        </references>
      </pivotArea>
    </format>
    <format dxfId="1839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6"/>
          </reference>
          <reference field="5" count="1">
            <x v="38"/>
          </reference>
        </references>
      </pivotArea>
    </format>
    <format dxfId="1838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69"/>
          </reference>
          <reference field="5" count="1">
            <x v="5"/>
          </reference>
        </references>
      </pivotArea>
    </format>
    <format dxfId="1837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36"/>
          </reference>
          <reference field="5" count="1">
            <x v="110"/>
          </reference>
        </references>
      </pivotArea>
    </format>
    <format dxfId="1836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"/>
          </reference>
          <reference field="5" count="1">
            <x v="194"/>
          </reference>
        </references>
      </pivotArea>
    </format>
    <format dxfId="1835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92"/>
          </reference>
          <reference field="5" count="1">
            <x v="103"/>
          </reference>
        </references>
      </pivotArea>
    </format>
    <format dxfId="1834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24"/>
          </reference>
          <reference field="5" count="1">
            <x v="224"/>
          </reference>
        </references>
      </pivotArea>
    </format>
    <format dxfId="1833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18"/>
          </reference>
          <reference field="5" count="1">
            <x v="154"/>
          </reference>
        </references>
      </pivotArea>
    </format>
    <format dxfId="1832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12"/>
          </reference>
          <reference field="5" count="1">
            <x v="111"/>
          </reference>
        </references>
      </pivotArea>
    </format>
    <format dxfId="1831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53"/>
          </reference>
          <reference field="5" count="1">
            <x v="34"/>
          </reference>
        </references>
      </pivotArea>
    </format>
    <format dxfId="1830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96"/>
          </reference>
          <reference field="5" count="1">
            <x v="211"/>
          </reference>
        </references>
      </pivotArea>
    </format>
    <format dxfId="1829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116"/>
          </reference>
        </references>
      </pivotArea>
    </format>
    <format dxfId="1828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42"/>
          </reference>
          <reference field="5" count="1">
            <x v="217"/>
          </reference>
        </references>
      </pivotArea>
    </format>
    <format dxfId="1827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34"/>
          </reference>
          <reference field="5" count="1">
            <x v="156"/>
          </reference>
        </references>
      </pivotArea>
    </format>
    <format dxfId="1826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07"/>
          </reference>
          <reference field="5" count="1">
            <x v="71"/>
          </reference>
        </references>
      </pivotArea>
    </format>
    <format dxfId="1825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1824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30"/>
          </reference>
          <reference field="5" count="1">
            <x v="109"/>
          </reference>
        </references>
      </pivotArea>
    </format>
    <format dxfId="1823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2"/>
          </reference>
          <reference field="5" count="1">
            <x v="115"/>
          </reference>
        </references>
      </pivotArea>
    </format>
    <format dxfId="1822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57"/>
          </reference>
          <reference field="5" count="1">
            <x v="107"/>
          </reference>
        </references>
      </pivotArea>
    </format>
    <format dxfId="1821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820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14"/>
          </reference>
          <reference field="5" count="1">
            <x v="119"/>
          </reference>
        </references>
      </pivotArea>
    </format>
    <format dxfId="1819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3"/>
          </reference>
          <reference field="5" count="1">
            <x v="139"/>
          </reference>
        </references>
      </pivotArea>
    </format>
    <format dxfId="1818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90"/>
          </reference>
          <reference field="5" count="1">
            <x v="25"/>
          </reference>
        </references>
      </pivotArea>
    </format>
    <format dxfId="1817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11"/>
          </reference>
          <reference field="5" count="1">
            <x v="71"/>
          </reference>
        </references>
      </pivotArea>
    </format>
    <format dxfId="1816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25"/>
          </reference>
          <reference field="5" count="1">
            <x v="25"/>
          </reference>
        </references>
      </pivotArea>
    </format>
    <format dxfId="1815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5"/>
          </reference>
          <reference field="5" count="1">
            <x v="92"/>
          </reference>
        </references>
      </pivotArea>
    </format>
    <format dxfId="1814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40"/>
          </reference>
          <reference field="5" count="1">
            <x v="54"/>
          </reference>
        </references>
      </pivotArea>
    </format>
    <format dxfId="1813">
      <pivotArea dataOnly="0" labelOnly="1" outline="0" fieldPosition="0">
        <references count="3">
          <reference field="3" count="1" selected="0">
            <x v="20"/>
          </reference>
          <reference field="4" count="1" selected="0">
            <x v="17"/>
          </reference>
          <reference field="5" count="1">
            <x v="80"/>
          </reference>
        </references>
      </pivotArea>
    </format>
    <format dxfId="181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19"/>
          </reference>
          <reference field="5" count="1">
            <x v="194"/>
          </reference>
        </references>
      </pivotArea>
    </format>
    <format dxfId="1811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91"/>
          </reference>
          <reference field="5" count="1">
            <x v="177"/>
          </reference>
        </references>
      </pivotArea>
    </format>
    <format dxfId="1810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10"/>
          </reference>
          <reference field="5" count="1">
            <x v="47"/>
          </reference>
        </references>
      </pivotArea>
    </format>
    <format dxfId="1809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127"/>
          </reference>
          <reference field="5" count="1">
            <x v="157"/>
          </reference>
        </references>
      </pivotArea>
    </format>
    <format dxfId="1808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75"/>
          </reference>
          <reference field="5" count="1">
            <x v="206"/>
          </reference>
        </references>
      </pivotArea>
    </format>
    <format dxfId="1807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7"/>
          </reference>
          <reference field="5" count="1">
            <x v="180"/>
          </reference>
        </references>
      </pivotArea>
    </format>
    <format dxfId="1806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06"/>
          </reference>
          <reference field="5" count="1">
            <x v="207"/>
          </reference>
        </references>
      </pivotArea>
    </format>
    <format dxfId="1805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2"/>
          </reference>
          <reference field="5" count="1">
            <x v="203"/>
          </reference>
        </references>
      </pivotArea>
    </format>
    <format dxfId="1804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9"/>
          </reference>
          <reference field="5" count="1">
            <x v="33"/>
          </reference>
        </references>
      </pivotArea>
    </format>
    <format dxfId="1803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41"/>
          </reference>
          <reference field="5" count="1">
            <x v="203"/>
          </reference>
        </references>
      </pivotArea>
    </format>
    <format dxfId="1802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31"/>
          </reference>
          <reference field="5" count="1">
            <x v="52"/>
          </reference>
        </references>
      </pivotArea>
    </format>
    <format dxfId="1801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116"/>
          </reference>
        </references>
      </pivotArea>
    </format>
    <format dxfId="1800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177"/>
          </reference>
        </references>
      </pivotArea>
    </format>
    <format dxfId="1799">
      <pivotArea dataOnly="0" labelOnly="1" outline="0" fieldPosition="0">
        <references count="3">
          <reference field="3" count="1" selected="0">
            <x v="172"/>
          </reference>
          <reference field="4" count="1" selected="0">
            <x v="145"/>
          </reference>
          <reference field="5" count="1">
            <x v="66"/>
          </reference>
        </references>
      </pivotArea>
    </format>
    <format dxfId="1798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55"/>
          </reference>
          <reference field="5" count="1">
            <x v="85"/>
          </reference>
        </references>
      </pivotArea>
    </format>
    <format dxfId="179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65"/>
          </reference>
          <reference field="5" count="1">
            <x v="107"/>
          </reference>
        </references>
      </pivotArea>
    </format>
    <format dxfId="1796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62"/>
          </reference>
          <reference field="5" count="1">
            <x v="209"/>
          </reference>
        </references>
      </pivotArea>
    </format>
    <format dxfId="1795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00"/>
          </reference>
          <reference field="5" count="1">
            <x v="185"/>
          </reference>
        </references>
      </pivotArea>
    </format>
    <format dxfId="1794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74"/>
          </reference>
          <reference field="5" count="1">
            <x v="179"/>
          </reference>
        </references>
      </pivotArea>
    </format>
    <format dxfId="1793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58"/>
          </reference>
          <reference field="5" count="1">
            <x v="182"/>
          </reference>
        </references>
      </pivotArea>
    </format>
    <format dxfId="1792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72"/>
          </reference>
          <reference field="5" count="1">
            <x v="141"/>
          </reference>
        </references>
      </pivotArea>
    </format>
    <format dxfId="1791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141"/>
          </reference>
          <reference field="5" count="1">
            <x v="193"/>
          </reference>
        </references>
      </pivotArea>
    </format>
    <format dxfId="1790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37"/>
          </reference>
          <reference field="5" count="1">
            <x v="127"/>
          </reference>
        </references>
      </pivotArea>
    </format>
    <format dxfId="1789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1788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6"/>
          </reference>
          <reference field="5" count="1">
            <x v="106"/>
          </reference>
        </references>
      </pivotArea>
    </format>
    <format dxfId="1787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113"/>
          </reference>
          <reference field="5" count="1">
            <x v="185"/>
          </reference>
        </references>
      </pivotArea>
    </format>
    <format dxfId="1786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37"/>
          </reference>
          <reference field="5" count="1">
            <x v="84"/>
          </reference>
        </references>
      </pivotArea>
    </format>
    <format dxfId="1785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9"/>
          </reference>
          <reference field="5" count="1">
            <x v="69"/>
          </reference>
        </references>
      </pivotArea>
    </format>
    <format dxfId="1784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209"/>
          </reference>
        </references>
      </pivotArea>
    </format>
    <format dxfId="1783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88"/>
          </reference>
          <reference field="5" count="1">
            <x v="77"/>
          </reference>
        </references>
      </pivotArea>
    </format>
    <format dxfId="1782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55"/>
          </reference>
          <reference field="5" count="1">
            <x v="87"/>
          </reference>
        </references>
      </pivotArea>
    </format>
    <format dxfId="1781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60"/>
          </reference>
          <reference field="5" count="1">
            <x v="208"/>
          </reference>
        </references>
      </pivotArea>
    </format>
    <format dxfId="1780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136"/>
          </reference>
          <reference field="5" count="1">
            <x v="191"/>
          </reference>
        </references>
      </pivotArea>
    </format>
    <format dxfId="1779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1778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54"/>
          </reference>
          <reference field="5" count="1">
            <x v="86"/>
          </reference>
        </references>
      </pivotArea>
    </format>
    <format dxfId="1777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9"/>
          </reference>
          <reference field="5" count="1">
            <x v="216"/>
          </reference>
        </references>
      </pivotArea>
    </format>
    <format dxfId="1776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82"/>
          </reference>
          <reference field="5" count="1">
            <x v="111"/>
          </reference>
        </references>
      </pivotArea>
    </format>
    <format dxfId="1775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97"/>
          </reference>
          <reference field="5" count="1">
            <x v="69"/>
          </reference>
        </references>
      </pivotArea>
    </format>
    <format dxfId="1774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6"/>
          </reference>
          <reference field="5" count="1">
            <x v="141"/>
          </reference>
        </references>
      </pivotArea>
    </format>
    <format dxfId="1773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104"/>
          </reference>
          <reference field="5" count="1">
            <x v="164"/>
          </reference>
        </references>
      </pivotArea>
    </format>
    <format dxfId="1772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140"/>
          </reference>
        </references>
      </pivotArea>
    </format>
    <format dxfId="1771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94"/>
          </reference>
          <reference field="5" count="1">
            <x v="83"/>
          </reference>
        </references>
      </pivotArea>
    </format>
    <format dxfId="1770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52"/>
          </reference>
          <reference field="5" count="1">
            <x v="94"/>
          </reference>
        </references>
      </pivotArea>
    </format>
    <format dxfId="1769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83"/>
          </reference>
          <reference field="5" count="1">
            <x v="111"/>
          </reference>
        </references>
      </pivotArea>
    </format>
    <format dxfId="1768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9"/>
          </reference>
          <reference field="5" count="1">
            <x v="110"/>
          </reference>
        </references>
      </pivotArea>
    </format>
    <format dxfId="1767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68"/>
          </reference>
          <reference field="5" count="1">
            <x v="197"/>
          </reference>
        </references>
      </pivotArea>
    </format>
    <format dxfId="1766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93"/>
          </reference>
          <reference field="5" count="1">
            <x v="194"/>
          </reference>
        </references>
      </pivotArea>
    </format>
    <format dxfId="1765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98"/>
          </reference>
          <reference field="5" count="1">
            <x v="95"/>
          </reference>
        </references>
      </pivotArea>
    </format>
    <format dxfId="1764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18"/>
          </reference>
          <reference field="5" count="1">
            <x v="216"/>
          </reference>
        </references>
      </pivotArea>
    </format>
    <format dxfId="1763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762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63"/>
          </reference>
          <reference field="5" count="1">
            <x v="221"/>
          </reference>
        </references>
      </pivotArea>
    </format>
    <format dxfId="1761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39"/>
          </reference>
          <reference field="5" count="1">
            <x v="92"/>
          </reference>
        </references>
      </pivotArea>
    </format>
    <format dxfId="1760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7"/>
          </reference>
          <reference field="5" count="1">
            <x v="134"/>
          </reference>
        </references>
      </pivotArea>
    </format>
    <format dxfId="1759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17"/>
          </reference>
          <reference field="5" count="1">
            <x v="68"/>
          </reference>
        </references>
      </pivotArea>
    </format>
    <format dxfId="1758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47"/>
          </reference>
          <reference field="5" count="1">
            <x v="110"/>
          </reference>
        </references>
      </pivotArea>
    </format>
    <format dxfId="1757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151"/>
          </reference>
          <reference field="5" count="1">
            <x v="148"/>
          </reference>
        </references>
      </pivotArea>
    </format>
    <format dxfId="1756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0"/>
          </reference>
          <reference field="5" count="1">
            <x v="151"/>
          </reference>
        </references>
      </pivotArea>
    </format>
    <format dxfId="1755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09"/>
          </reference>
          <reference field="5" count="1">
            <x v="150"/>
          </reference>
        </references>
      </pivotArea>
    </format>
    <format dxfId="1754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49"/>
          </reference>
          <reference field="5" count="1">
            <x v="95"/>
          </reference>
        </references>
      </pivotArea>
    </format>
    <format dxfId="1753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1"/>
          </reference>
          <reference field="5" count="1">
            <x v="156"/>
          </reference>
        </references>
      </pivotArea>
    </format>
    <format dxfId="1752">
      <pivotArea dataOnly="0" labelOnly="1" outline="0" fieldPosition="0">
        <references count="3">
          <reference field="3" count="1" selected="0">
            <x v="10"/>
          </reference>
          <reference field="4" count="1" selected="0">
            <x v="76"/>
          </reference>
          <reference field="5" count="1">
            <x v="180"/>
          </reference>
        </references>
      </pivotArea>
    </format>
    <format dxfId="1751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61"/>
          </reference>
          <reference field="5" count="1">
            <x v="208"/>
          </reference>
        </references>
      </pivotArea>
    </format>
    <format dxfId="175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29"/>
          </reference>
          <reference field="5" count="1">
            <x v="212"/>
          </reference>
        </references>
      </pivotArea>
    </format>
    <format dxfId="1749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64"/>
          </reference>
          <reference field="5" count="1">
            <x v="87"/>
          </reference>
        </references>
      </pivotArea>
    </format>
    <format dxfId="1748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71"/>
          </reference>
          <reference field="5" count="1">
            <x v="151"/>
          </reference>
        </references>
      </pivotArea>
    </format>
    <format dxfId="1747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41"/>
          </reference>
          <reference field="5" count="1">
            <x v="137"/>
          </reference>
        </references>
      </pivotArea>
    </format>
    <format dxfId="1746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56"/>
          </reference>
          <reference field="5" count="1">
            <x v="76"/>
          </reference>
        </references>
      </pivotArea>
    </format>
    <format dxfId="1745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22"/>
          </reference>
          <reference field="5" count="1">
            <x v="57"/>
          </reference>
        </references>
      </pivotArea>
    </format>
    <format dxfId="174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120"/>
          </reference>
          <reference field="5" count="1">
            <x v="57"/>
          </reference>
        </references>
      </pivotArea>
    </format>
    <format dxfId="1743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9"/>
          </reference>
          <reference field="5" count="1">
            <x v="32"/>
          </reference>
        </references>
      </pivotArea>
    </format>
    <format dxfId="1742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13"/>
          </reference>
          <reference field="5" count="1">
            <x v="175"/>
          </reference>
        </references>
      </pivotArea>
    </format>
    <format dxfId="1741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1740">
      <pivotArea dataOnly="0" labelOnly="1" outline="0" fieldPosition="0">
        <references count="3">
          <reference field="3" count="1" selected="0">
            <x v="25"/>
          </reference>
          <reference field="4" count="1" selected="0">
            <x v="35"/>
          </reference>
          <reference field="5" count="1">
            <x v="203"/>
          </reference>
        </references>
      </pivotArea>
    </format>
    <format dxfId="1739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22"/>
          </reference>
          <reference field="5" count="1">
            <x v="208"/>
          </reference>
        </references>
      </pivotArea>
    </format>
    <format dxfId="1738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3"/>
          </reference>
          <reference field="5" count="1">
            <x v="32"/>
          </reference>
        </references>
      </pivotArea>
    </format>
    <format dxfId="1737">
      <pivotArea dataOnly="0" labelOnly="1" outline="0" fieldPosition="0">
        <references count="3">
          <reference field="3" count="1" selected="0">
            <x v="144"/>
          </reference>
          <reference field="4" count="1" selected="0">
            <x v="123"/>
          </reference>
          <reference field="5" count="1">
            <x v="210"/>
          </reference>
        </references>
      </pivotArea>
    </format>
    <format dxfId="1736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70"/>
          </reference>
          <reference field="5" count="1">
            <x v="184"/>
          </reference>
        </references>
      </pivotArea>
    </format>
    <format dxfId="1735">
      <pivotArea dataOnly="0" labelOnly="1" outline="0" fieldPosition="0">
        <references count="3">
          <reference field="3" count="1" selected="0">
            <x v="175"/>
          </reference>
          <reference field="4" count="1" selected="0">
            <x v="147"/>
          </reference>
          <reference field="5" count="1">
            <x v="87"/>
          </reference>
        </references>
      </pivotArea>
    </format>
    <format dxfId="1734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49"/>
          </reference>
          <reference field="5" count="1">
            <x v="81"/>
          </reference>
        </references>
      </pivotArea>
    </format>
    <format dxfId="1733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81"/>
          </reference>
          <reference field="5" count="1">
            <x v="180"/>
          </reference>
        </references>
      </pivotArea>
    </format>
    <format dxfId="1732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41"/>
          </reference>
          <reference field="5" count="1">
            <x v="208"/>
          </reference>
        </references>
      </pivotArea>
    </format>
    <format dxfId="1731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77"/>
          </reference>
          <reference field="5" count="1">
            <x v="160"/>
          </reference>
        </references>
      </pivotArea>
    </format>
    <format dxfId="1730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22"/>
          </reference>
          <reference field="5" count="1">
            <x v="124"/>
          </reference>
        </references>
      </pivotArea>
    </format>
    <format dxfId="1729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5"/>
          </reference>
          <reference field="5" count="1">
            <x v="172"/>
          </reference>
        </references>
      </pivotArea>
    </format>
    <format dxfId="1728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33"/>
          </reference>
          <reference field="5" count="1">
            <x v="56"/>
          </reference>
        </references>
      </pivotArea>
    </format>
    <format dxfId="1727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99"/>
          </reference>
          <reference field="5" count="1">
            <x v="193"/>
          </reference>
        </references>
      </pivotArea>
    </format>
    <format dxfId="1726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37"/>
          </reference>
          <reference field="5" count="1">
            <x v="210"/>
          </reference>
        </references>
      </pivotArea>
    </format>
    <format dxfId="1725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45"/>
          </reference>
          <reference field="5" count="1">
            <x v="71"/>
          </reference>
        </references>
      </pivotArea>
    </format>
    <format dxfId="1724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86"/>
          </reference>
          <reference field="5" count="1">
            <x v="216"/>
          </reference>
        </references>
      </pivotArea>
    </format>
    <format dxfId="1723">
      <pivotArea dataOnly="0" labelOnly="1" outline="0" fieldPosition="0">
        <references count="3">
          <reference field="3" count="1" selected="0">
            <x v="99"/>
          </reference>
          <reference field="4" count="1" selected="0">
            <x v="41"/>
          </reference>
          <reference field="5" count="1">
            <x v="77"/>
          </reference>
        </references>
      </pivotArea>
    </format>
    <format dxfId="1722">
      <pivotArea dataOnly="0" labelOnly="1" outline="0" fieldPosition="0">
        <references count="3">
          <reference field="3" count="1" selected="0">
            <x v="198"/>
          </reference>
          <reference field="4" count="1" selected="0">
            <x v="164"/>
          </reference>
          <reference field="5" count="1">
            <x v="78"/>
          </reference>
        </references>
      </pivotArea>
    </format>
    <format dxfId="1721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28"/>
          </reference>
          <reference field="5" count="1">
            <x v="126"/>
          </reference>
        </references>
      </pivotArea>
    </format>
    <format dxfId="1720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165"/>
          </reference>
          <reference field="5" count="1">
            <x v="165"/>
          </reference>
        </references>
      </pivotArea>
    </format>
    <format dxfId="1719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48"/>
          </reference>
          <reference field="5" count="1">
            <x v="149"/>
          </reference>
        </references>
      </pivotArea>
    </format>
    <format dxfId="1718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66"/>
          </reference>
          <reference field="5" count="1">
            <x v="224"/>
          </reference>
        </references>
      </pivotArea>
    </format>
    <format dxfId="1717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21"/>
          </reference>
          <reference field="5" count="1">
            <x v="112"/>
          </reference>
        </references>
      </pivotArea>
    </format>
    <format dxfId="1716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132"/>
          </reference>
          <reference field="5" count="1">
            <x v="49"/>
          </reference>
        </references>
      </pivotArea>
    </format>
    <format dxfId="1715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8"/>
          </reference>
          <reference field="5" count="1">
            <x v="107"/>
          </reference>
        </references>
      </pivotArea>
    </format>
    <format dxfId="1714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28"/>
          </reference>
          <reference field="5" count="1">
            <x v="211"/>
          </reference>
        </references>
      </pivotArea>
    </format>
    <format dxfId="171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78"/>
          </reference>
          <reference field="5" count="1">
            <x v="54"/>
          </reference>
        </references>
      </pivotArea>
    </format>
    <format dxfId="1712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9"/>
          </reference>
          <reference field="5" count="1">
            <x v="68"/>
          </reference>
        </references>
      </pivotArea>
    </format>
    <format dxfId="1711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76"/>
          </reference>
          <reference field="5" count="1">
            <x v="112"/>
          </reference>
        </references>
      </pivotArea>
    </format>
    <format dxfId="1710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44"/>
          </reference>
          <reference field="5" count="1">
            <x v="71"/>
          </reference>
        </references>
      </pivotArea>
    </format>
    <format dxfId="1709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42"/>
          </reference>
          <reference field="5" count="1">
            <x v="211"/>
          </reference>
        </references>
      </pivotArea>
    </format>
    <format dxfId="1708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60"/>
          </reference>
          <reference field="5" count="1">
            <x v="195"/>
          </reference>
        </references>
      </pivotArea>
    </format>
    <format dxfId="1707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95"/>
          </reference>
          <reference field="5" count="1">
            <x v="5"/>
          </reference>
        </references>
      </pivotArea>
    </format>
    <format dxfId="1706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74"/>
          </reference>
          <reference field="5" count="1" selected="0">
            <x v="50"/>
          </reference>
          <reference field="6" count="1">
            <x v="3"/>
          </reference>
        </references>
      </pivotArea>
    </format>
    <format dxfId="1705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9"/>
          </reference>
          <reference field="5" count="1" selected="0">
            <x v="5"/>
          </reference>
          <reference field="6" count="1">
            <x v="2"/>
          </reference>
        </references>
      </pivotArea>
    </format>
    <format dxfId="1704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36"/>
          </reference>
          <reference field="5" count="1" selected="0">
            <x v="110"/>
          </reference>
          <reference field="6" count="1">
            <x v="10"/>
          </reference>
        </references>
      </pivotArea>
    </format>
    <format dxfId="1703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"/>
          </reference>
          <reference field="5" count="1" selected="0">
            <x v="194"/>
          </reference>
          <reference field="6" count="1">
            <x v="1"/>
          </reference>
        </references>
      </pivotArea>
    </format>
    <format dxfId="1702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24"/>
          </reference>
          <reference field="5" count="1" selected="0">
            <x v="224"/>
          </reference>
          <reference field="6" count="1">
            <x v="3"/>
          </reference>
        </references>
      </pivotArea>
    </format>
    <format dxfId="1701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18"/>
          </reference>
          <reference field="5" count="1" selected="0">
            <x v="154"/>
          </reference>
          <reference field="6" count="1">
            <x v="1"/>
          </reference>
        </references>
      </pivotArea>
    </format>
    <format dxfId="1700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12"/>
          </reference>
          <reference field="5" count="1" selected="0">
            <x v="111"/>
          </reference>
          <reference field="6" count="1">
            <x v="3"/>
          </reference>
        </references>
      </pivotArea>
    </format>
    <format dxfId="1699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53"/>
          </reference>
          <reference field="5" count="1" selected="0">
            <x v="34"/>
          </reference>
          <reference field="6" count="1">
            <x v="1"/>
          </reference>
        </references>
      </pivotArea>
    </format>
    <format dxfId="1698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96"/>
          </reference>
          <reference field="5" count="1" selected="0">
            <x v="211"/>
          </reference>
          <reference field="6" count="1">
            <x v="3"/>
          </reference>
        </references>
      </pivotArea>
    </format>
    <format dxfId="1697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>
            <x v="1"/>
          </reference>
        </references>
      </pivotArea>
    </format>
    <format dxfId="169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>
            <x v="7"/>
          </reference>
        </references>
      </pivotArea>
    </format>
    <format dxfId="1695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>
            <x v="1"/>
          </reference>
        </references>
      </pivotArea>
    </format>
    <format dxfId="1694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07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1693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30"/>
          </reference>
          <reference field="5" count="1" selected="0">
            <x v="109"/>
          </reference>
          <reference field="6" count="1">
            <x v="1"/>
          </reference>
        </references>
      </pivotArea>
    </format>
    <format dxfId="1692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2"/>
          </reference>
          <reference field="5" count="1" selected="0">
            <x v="115"/>
          </reference>
          <reference field="6" count="1">
            <x v="3"/>
          </reference>
        </references>
      </pivotArea>
    </format>
    <format dxfId="1691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57"/>
          </reference>
          <reference field="5" count="1" selected="0">
            <x v="107"/>
          </reference>
          <reference field="6" count="1">
            <x v="1"/>
          </reference>
        </references>
      </pivotArea>
    </format>
    <format dxfId="1690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1689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>
            <x v="1"/>
          </reference>
        </references>
      </pivotArea>
    </format>
    <format dxfId="1688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3"/>
          </reference>
          <reference field="5" count="1" selected="0">
            <x v="139"/>
          </reference>
          <reference field="6" count="1">
            <x v="7"/>
          </reference>
        </references>
      </pivotArea>
    </format>
    <format dxfId="168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11"/>
          </reference>
          <reference field="5" count="1" selected="0">
            <x v="71"/>
          </reference>
          <reference field="6" count="1">
            <x v="2"/>
          </reference>
        </references>
      </pivotArea>
    </format>
    <format dxfId="1686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5"/>
          </reference>
          <reference field="5" count="1" selected="0">
            <x v="92"/>
          </reference>
          <reference field="6" count="1">
            <x v="7"/>
          </reference>
        </references>
      </pivotArea>
    </format>
    <format dxfId="1685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40"/>
          </reference>
          <reference field="5" count="1" selected="0">
            <x v="54"/>
          </reference>
          <reference field="6" count="1">
            <x v="7"/>
          </reference>
        </references>
      </pivotArea>
    </format>
    <format dxfId="1684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17"/>
          </reference>
          <reference field="5" count="1" selected="0">
            <x v="80"/>
          </reference>
          <reference field="6" count="1">
            <x v="3"/>
          </reference>
        </references>
      </pivotArea>
    </format>
    <format dxfId="1683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1682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>
            <x v="3"/>
          </reference>
        </references>
      </pivotArea>
    </format>
    <format dxfId="1681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7"/>
          </reference>
          <reference field="5" count="1" selected="0">
            <x v="180"/>
          </reference>
          <reference field="6" count="1">
            <x v="5"/>
          </reference>
        </references>
      </pivotArea>
    </format>
    <format dxfId="1680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106"/>
          </reference>
          <reference field="5" count="1" selected="0">
            <x v="207"/>
          </reference>
          <reference field="6" count="1">
            <x v="2"/>
          </reference>
        </references>
      </pivotArea>
    </format>
    <format dxfId="1679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2"/>
          </reference>
          <reference field="5" count="1" selected="0">
            <x v="203"/>
          </reference>
          <reference field="6" count="1">
            <x v="3"/>
          </reference>
        </references>
      </pivotArea>
    </format>
    <format dxfId="1678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>
            <x v="5"/>
          </reference>
        </references>
      </pivotArea>
    </format>
    <format dxfId="1677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41"/>
          </reference>
          <reference field="5" count="1" selected="0">
            <x v="203"/>
          </reference>
          <reference field="6" count="1">
            <x v="3"/>
          </reference>
        </references>
      </pivotArea>
    </format>
    <format dxfId="1676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31"/>
          </reference>
          <reference field="5" count="1" selected="0">
            <x v="52"/>
          </reference>
          <reference field="6" count="1">
            <x v="3"/>
          </reference>
        </references>
      </pivotArea>
    </format>
    <format dxfId="1675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>
            <x v="6"/>
          </reference>
        </references>
      </pivotArea>
    </format>
    <format dxfId="1674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>
            <x v="1"/>
          </reference>
        </references>
      </pivotArea>
    </format>
    <format dxfId="1673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>
            <x v="3"/>
          </reference>
        </references>
      </pivotArea>
    </format>
    <format dxfId="1672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65"/>
          </reference>
          <reference field="5" count="1" selected="0">
            <x v="107"/>
          </reference>
          <reference field="6" count="1">
            <x v="2"/>
          </reference>
        </references>
      </pivotArea>
    </format>
    <format dxfId="1671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79"/>
          </reference>
          <reference field="6" count="1">
            <x v="1"/>
          </reference>
        </references>
      </pivotArea>
    </format>
    <format dxfId="1670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182"/>
          </reference>
          <reference field="6" count="1">
            <x v="3"/>
          </reference>
        </references>
      </pivotArea>
    </format>
    <format dxfId="1669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>
            <x v="8"/>
          </reference>
        </references>
      </pivotArea>
    </format>
    <format dxfId="1668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141"/>
          </reference>
          <reference field="5" count="1" selected="0">
            <x v="193"/>
          </reference>
          <reference field="6" count="1">
            <x v="5"/>
          </reference>
        </references>
      </pivotArea>
    </format>
    <format dxfId="1667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37"/>
          </reference>
          <reference field="5" count="1" selected="0">
            <x v="127"/>
          </reference>
          <reference field="6" count="1">
            <x v="3"/>
          </reference>
        </references>
      </pivotArea>
    </format>
    <format dxfId="1666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>
            <x v="10"/>
          </reference>
        </references>
      </pivotArea>
    </format>
    <format dxfId="1665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>
            <x v="8"/>
          </reference>
        </references>
      </pivotArea>
    </format>
    <format dxfId="1664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>
            <x v="10"/>
          </reference>
        </references>
      </pivotArea>
    </format>
    <format dxfId="1663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37"/>
          </reference>
          <reference field="5" count="1" selected="0">
            <x v="84"/>
          </reference>
          <reference field="6" count="1">
            <x v="2"/>
          </reference>
        </references>
      </pivotArea>
    </format>
    <format dxfId="1662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>
            <x v="1"/>
          </reference>
        </references>
      </pivotArea>
    </format>
    <format dxfId="1661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>
            <x v="7"/>
          </reference>
        </references>
      </pivotArea>
    </format>
    <format dxfId="1660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>
            <x v="9"/>
          </reference>
        </references>
      </pivotArea>
    </format>
    <format dxfId="1659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>
            <x v="1"/>
          </reference>
        </references>
      </pivotArea>
    </format>
    <format dxfId="165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>
            <x v="2"/>
          </reference>
        </references>
      </pivotArea>
    </format>
    <format dxfId="1657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>
            <x v="1"/>
          </reference>
        </references>
      </pivotArea>
    </format>
    <format dxfId="1656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>
            <x v="2"/>
          </reference>
        </references>
      </pivotArea>
    </format>
    <format dxfId="1655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>
            <x v="5"/>
          </reference>
        </references>
      </pivotArea>
    </format>
    <format dxfId="1654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>
            <x v="3"/>
          </reference>
        </references>
      </pivotArea>
    </format>
    <format dxfId="1653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>
            <x v="8"/>
          </reference>
        </references>
      </pivotArea>
    </format>
    <format dxfId="165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>
            <x v="10"/>
          </reference>
        </references>
      </pivotArea>
    </format>
    <format dxfId="165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>
            <x v="1"/>
          </reference>
        </references>
      </pivotArea>
    </format>
    <format dxfId="1650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>
            <x v="2"/>
          </reference>
        </references>
      </pivotArea>
    </format>
    <format dxfId="1649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>
            <x v="6"/>
          </reference>
        </references>
      </pivotArea>
    </format>
    <format dxfId="1648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>
            <x v="3"/>
          </reference>
        </references>
      </pivotArea>
    </format>
    <format dxfId="1647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>
            <x v="2"/>
          </reference>
        </references>
      </pivotArea>
    </format>
    <format dxfId="1646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>
            <x v="6"/>
          </reference>
        </references>
      </pivotArea>
    </format>
    <format dxfId="1645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>
            <x v="1"/>
          </reference>
        </references>
      </pivotArea>
    </format>
    <format dxfId="164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>
            <x v="3"/>
          </reference>
        </references>
      </pivotArea>
    </format>
    <format dxfId="1643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>
            <x v="2"/>
          </reference>
        </references>
      </pivotArea>
    </format>
    <format dxfId="1642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>
            <x v="10"/>
          </reference>
        </references>
      </pivotArea>
    </format>
    <format dxfId="1641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7"/>
          </reference>
          <reference field="5" count="1" selected="0">
            <x v="134"/>
          </reference>
          <reference field="6" count="1">
            <x v="2"/>
          </reference>
        </references>
      </pivotArea>
    </format>
    <format dxfId="1640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17"/>
          </reference>
          <reference field="5" count="1" selected="0">
            <x v="68"/>
          </reference>
          <reference field="6" count="1">
            <x v="2"/>
          </reference>
        </references>
      </pivotArea>
    </format>
    <format dxfId="1639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47"/>
          </reference>
          <reference field="5" count="1" selected="0">
            <x v="110"/>
          </reference>
          <reference field="6" count="1">
            <x v="1"/>
          </reference>
        </references>
      </pivotArea>
    </format>
    <format dxfId="1638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148"/>
          </reference>
          <reference field="6" count="1">
            <x v="3"/>
          </reference>
        </references>
      </pivotArea>
    </format>
    <format dxfId="1637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09"/>
          </reference>
          <reference field="5" count="1" selected="0">
            <x v="150"/>
          </reference>
          <reference field="6" count="1">
            <x v="1"/>
          </reference>
        </references>
      </pivotArea>
    </format>
    <format dxfId="1636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49"/>
          </reference>
          <reference field="5" count="1" selected="0">
            <x v="95"/>
          </reference>
          <reference field="6" count="1">
            <x v="10"/>
          </reference>
        </references>
      </pivotArea>
    </format>
    <format dxfId="1635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1"/>
          </reference>
          <reference field="5" count="1" selected="0">
            <x v="156"/>
          </reference>
          <reference field="6" count="1">
            <x v="1"/>
          </reference>
        </references>
      </pivotArea>
    </format>
    <format dxfId="1634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29"/>
          </reference>
          <reference field="5" count="1" selected="0">
            <x v="212"/>
          </reference>
          <reference field="6" count="1">
            <x v="4"/>
          </reference>
        </references>
      </pivotArea>
    </format>
    <format dxfId="1633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64"/>
          </reference>
          <reference field="5" count="1" selected="0">
            <x v="87"/>
          </reference>
          <reference field="6" count="1">
            <x v="2"/>
          </reference>
        </references>
      </pivotArea>
    </format>
    <format dxfId="1632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71"/>
          </reference>
          <reference field="5" count="1" selected="0">
            <x v="151"/>
          </reference>
          <reference field="6" count="1">
            <x v="3"/>
          </reference>
        </references>
      </pivotArea>
    </format>
    <format dxfId="1631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49"/>
          </reference>
          <reference field="5" count="1" selected="0">
            <x v="151"/>
          </reference>
          <reference field="6" count="1">
            <x v="1"/>
          </reference>
        </references>
      </pivotArea>
    </format>
    <format dxfId="1630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41"/>
          </reference>
          <reference field="5" count="1" selected="0">
            <x v="137"/>
          </reference>
          <reference field="6" count="1">
            <x v="3"/>
          </reference>
        </references>
      </pivotArea>
    </format>
    <format dxfId="1629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76"/>
          </reference>
          <reference field="6" count="1">
            <x v="4"/>
          </reference>
        </references>
      </pivotArea>
    </format>
    <format dxfId="1628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22"/>
          </reference>
          <reference field="5" count="1" selected="0">
            <x v="57"/>
          </reference>
          <reference field="6" count="1">
            <x v="1"/>
          </reference>
        </references>
      </pivotArea>
    </format>
    <format dxfId="1627">
      <pivotArea dataOnly="0" labelOnly="1" outline="0" fieldPosition="0">
        <references count="4">
          <reference field="3" count="1" selected="0">
            <x v="136"/>
          </reference>
          <reference field="4" count="1" selected="0">
            <x v="120"/>
          </reference>
          <reference field="5" count="1" selected="0">
            <x v="57"/>
          </reference>
          <reference field="6" count="1">
            <x v="3"/>
          </reference>
        </references>
      </pivotArea>
    </format>
    <format dxfId="1626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13"/>
          </reference>
          <reference field="5" count="1" selected="0">
            <x v="175"/>
          </reference>
          <reference field="6" count="1">
            <x v="3"/>
          </reference>
        </references>
      </pivotArea>
    </format>
    <format dxfId="1625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35"/>
          </reference>
          <reference field="5" count="1" selected="0">
            <x v="203"/>
          </reference>
          <reference field="6" count="1">
            <x v="1"/>
          </reference>
        </references>
      </pivotArea>
    </format>
    <format dxfId="1624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22"/>
          </reference>
          <reference field="5" count="1" selected="0">
            <x v="208"/>
          </reference>
          <reference field="6" count="1">
            <x v="3"/>
          </reference>
        </references>
      </pivotArea>
    </format>
    <format dxfId="1623">
      <pivotArea dataOnly="0" labelOnly="1" outline="0" fieldPosition="0">
        <references count="4">
          <reference field="3" count="1" selected="0">
            <x v="175"/>
          </reference>
          <reference field="4" count="1" selected="0">
            <x v="147"/>
          </reference>
          <reference field="5" count="1" selected="0">
            <x v="87"/>
          </reference>
          <reference field="6" count="1">
            <x v="8"/>
          </reference>
        </references>
      </pivotArea>
    </format>
    <format dxfId="1622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49"/>
          </reference>
          <reference field="5" count="1" selected="0">
            <x v="81"/>
          </reference>
          <reference field="6" count="1">
            <x v="7"/>
          </reference>
        </references>
      </pivotArea>
    </format>
    <format dxfId="1621">
      <pivotArea dataOnly="0" labelOnly="1" outline="0" fieldPosition="0">
        <references count="4">
          <reference field="3" count="1" selected="0">
            <x v="85"/>
          </reference>
          <reference field="4" count="1" selected="0">
            <x v="81"/>
          </reference>
          <reference field="5" count="1" selected="0">
            <x v="180"/>
          </reference>
          <reference field="6" count="1">
            <x v="2"/>
          </reference>
        </references>
      </pivotArea>
    </format>
    <format dxfId="1620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1"/>
          </reference>
          <reference field="5" count="1" selected="0">
            <x v="208"/>
          </reference>
          <reference field="6" count="1">
            <x v="1"/>
          </reference>
        </references>
      </pivotArea>
    </format>
    <format dxfId="1619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96"/>
          </reference>
          <reference field="5" count="1" selected="0">
            <x v="208"/>
          </reference>
          <reference field="6" count="1">
            <x v="3"/>
          </reference>
        </references>
      </pivotArea>
    </format>
    <format dxfId="1618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77"/>
          </reference>
          <reference field="5" count="1" selected="0">
            <x v="160"/>
          </reference>
          <reference field="6" count="1">
            <x v="3"/>
          </reference>
        </references>
      </pivotArea>
    </format>
    <format dxfId="1617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22"/>
          </reference>
          <reference field="5" count="1" selected="0">
            <x v="124"/>
          </reference>
          <reference field="6" count="1">
            <x v="3"/>
          </reference>
        </references>
      </pivotArea>
    </format>
    <format dxfId="1616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33"/>
          </reference>
          <reference field="5" count="1" selected="0">
            <x v="56"/>
          </reference>
          <reference field="6" count="1">
            <x v="1"/>
          </reference>
        </references>
      </pivotArea>
    </format>
    <format dxfId="1615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99"/>
          </reference>
          <reference field="5" count="1" selected="0">
            <x v="193"/>
          </reference>
          <reference field="6" count="1">
            <x v="2"/>
          </reference>
        </references>
      </pivotArea>
    </format>
    <format dxfId="1614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37"/>
          </reference>
          <reference field="5" count="1" selected="0">
            <x v="210"/>
          </reference>
          <reference field="6" count="1">
            <x v="1"/>
          </reference>
        </references>
      </pivotArea>
    </format>
    <format dxfId="1613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45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1612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86"/>
          </reference>
          <reference field="5" count="1" selected="0">
            <x v="216"/>
          </reference>
          <reference field="6" count="1">
            <x v="6"/>
          </reference>
        </references>
      </pivotArea>
    </format>
    <format dxfId="1611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41"/>
          </reference>
          <reference field="5" count="1" selected="0">
            <x v="77"/>
          </reference>
          <reference field="6" count="1">
            <x v="7"/>
          </reference>
        </references>
      </pivotArea>
    </format>
    <format dxfId="1610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78"/>
          </reference>
          <reference field="6" count="1">
            <x v="3"/>
          </reference>
        </references>
      </pivotArea>
    </format>
    <format dxfId="1609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165"/>
          </reference>
          <reference field="5" count="1" selected="0">
            <x v="165"/>
          </reference>
          <reference field="6" count="1">
            <x v="5"/>
          </reference>
        </references>
      </pivotArea>
    </format>
    <format dxfId="160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48"/>
          </reference>
          <reference field="5" count="1" selected="0">
            <x v="149"/>
          </reference>
          <reference field="6" count="1">
            <x v="2"/>
          </reference>
        </references>
      </pivotArea>
    </format>
    <format dxfId="1607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224"/>
          </reference>
          <reference field="6" count="1">
            <x v="10"/>
          </reference>
        </references>
      </pivotArea>
    </format>
    <format dxfId="1606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21"/>
          </reference>
          <reference field="5" count="1" selected="0">
            <x v="112"/>
          </reference>
          <reference field="6" count="1">
            <x v="1"/>
          </reference>
        </references>
      </pivotArea>
    </format>
    <format dxfId="1605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132"/>
          </reference>
          <reference field="5" count="1" selected="0">
            <x v="49"/>
          </reference>
          <reference field="6" count="1">
            <x v="4"/>
          </reference>
        </references>
      </pivotArea>
    </format>
    <format dxfId="1604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28"/>
          </reference>
          <reference field="5" count="1" selected="0">
            <x v="211"/>
          </reference>
          <reference field="6" count="1">
            <x v="7"/>
          </reference>
        </references>
      </pivotArea>
    </format>
    <format dxfId="160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78"/>
          </reference>
          <reference field="5" count="1" selected="0">
            <x v="54"/>
          </reference>
          <reference field="6" count="1">
            <x v="9"/>
          </reference>
        </references>
      </pivotArea>
    </format>
    <format dxfId="1602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68"/>
          </reference>
          <reference field="6" count="1">
            <x v="6"/>
          </reference>
        </references>
      </pivotArea>
    </format>
    <format dxfId="1601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12"/>
          </reference>
          <reference field="6" count="1">
            <x v="4"/>
          </reference>
        </references>
      </pivotArea>
    </format>
    <format dxfId="1600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44"/>
          </reference>
          <reference field="5" count="1" selected="0">
            <x v="71"/>
          </reference>
          <reference field="6" count="1">
            <x v="3"/>
          </reference>
        </references>
      </pivotArea>
    </format>
    <format dxfId="1599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211"/>
          </reference>
          <reference field="6" count="1">
            <x v="5"/>
          </reference>
        </references>
      </pivotArea>
    </format>
    <format dxfId="1598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60"/>
          </reference>
          <reference field="5" count="1" selected="0">
            <x v="195"/>
          </reference>
          <reference field="6" count="1">
            <x v="3"/>
          </reference>
        </references>
      </pivotArea>
    </format>
    <format dxfId="1597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95"/>
          </reference>
          <reference field="5" count="1" selected="0">
            <x v="5"/>
          </reference>
          <reference field="6" count="1">
            <x v="9"/>
          </reference>
        </references>
      </pivotArea>
    </format>
    <format dxfId="1596">
      <pivotArea dataOnly="0" labelOnly="1" outline="0" fieldPosition="0">
        <references count="5">
          <reference field="3" count="1" selected="0">
            <x v="70"/>
          </reference>
          <reference field="4" count="1" selected="0">
            <x v="74"/>
          </reference>
          <reference field="5" count="1" selected="0">
            <x v="50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1595">
      <pivotArea dataOnly="0" labelOnly="1" outline="0" fieldPosition="0">
        <references count="5">
          <reference field="3" count="1" selected="0">
            <x v="44"/>
          </reference>
          <reference field="4" count="1" selected="0">
            <x v="6"/>
          </reference>
          <reference field="5" count="1" selected="0">
            <x v="3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594">
      <pivotArea dataOnly="0" labelOnly="1" outline="0" fieldPosition="0">
        <references count="5">
          <reference field="3" count="1" selected="0">
            <x v="51"/>
          </reference>
          <reference field="4" count="1" selected="0">
            <x v="69"/>
          </reference>
          <reference field="5" count="1" selected="0">
            <x v="5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1593">
      <pivotArea dataOnly="0" labelOnly="1" outline="0" fieldPosition="0">
        <references count="5">
          <reference field="3" count="1" selected="0">
            <x v="109"/>
          </reference>
          <reference field="4" count="1" selected="0">
            <x v="36"/>
          </reference>
          <reference field="5" count="1" selected="0">
            <x v="110"/>
          </reference>
          <reference field="6" count="1" selected="0">
            <x v="10"/>
          </reference>
          <reference field="7" count="1">
            <x v="2"/>
          </reference>
        </references>
      </pivotArea>
    </format>
    <format dxfId="1592">
      <pivotArea dataOnly="0" labelOnly="1" outline="0" fieldPosition="0">
        <references count="5">
          <reference field="3" count="1" selected="0">
            <x v="82"/>
          </reference>
          <reference field="4" count="1" selected="0">
            <x v="4"/>
          </reference>
          <reference field="5" count="1" selected="0">
            <x v="194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1591">
      <pivotArea dataOnly="0" labelOnly="1" outline="0" fieldPosition="0">
        <references count="5">
          <reference field="3" count="1" selected="0">
            <x v="105"/>
          </reference>
          <reference field="4" count="1" selected="0">
            <x v="92"/>
          </reference>
          <reference field="5" count="1" selected="0">
            <x v="103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90">
      <pivotArea dataOnly="0" labelOnly="1" outline="0" fieldPosition="0">
        <references count="5">
          <reference field="3" count="1" selected="0">
            <x v="46"/>
          </reference>
          <reference field="4" count="1" selected="0">
            <x v="24"/>
          </reference>
          <reference field="5" count="1" selected="0">
            <x v="224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589">
      <pivotArea dataOnly="0" labelOnly="1" outline="0" fieldPosition="0">
        <references count="5">
          <reference field="3" count="1" selected="0">
            <x v="38"/>
          </reference>
          <reference field="4" count="1" selected="0">
            <x v="18"/>
          </reference>
          <reference field="5" count="1" selected="0">
            <x v="154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88">
      <pivotArea dataOnly="0" labelOnly="1" outline="0" fieldPosition="0">
        <references count="5">
          <reference field="3" count="1" selected="0">
            <x v="78"/>
          </reference>
          <reference field="4" count="1" selected="0">
            <x v="12"/>
          </reference>
          <reference field="5" count="1" selected="0">
            <x v="111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587">
      <pivotArea dataOnly="0" labelOnly="1" outline="0" fieldPosition="0">
        <references count="5">
          <reference field="3" count="1" selected="0">
            <x v="137"/>
          </reference>
          <reference field="4" count="1" selected="0">
            <x v="53"/>
          </reference>
          <reference field="5" count="1" selected="0">
            <x v="34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1586">
      <pivotArea dataOnly="0" labelOnly="1" outline="0" fieldPosition="0">
        <references count="5">
          <reference field="3" count="1" selected="0">
            <x v="166"/>
          </reference>
          <reference field="4" count="1" selected="0">
            <x v="96"/>
          </reference>
          <reference field="5" count="1" selected="0">
            <x v="211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1585">
      <pivotArea dataOnly="0" labelOnly="1" outline="0" fieldPosition="0">
        <references count="5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116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84">
      <pivotArea dataOnly="0" labelOnly="1" outline="0" fieldPosition="0">
        <references count="5">
          <reference field="3" count="1" selected="0">
            <x v="2"/>
          </reference>
          <reference field="4" count="1" selected="0">
            <x v="42"/>
          </reference>
          <reference field="5" count="1" selected="0">
            <x v="217"/>
          </reference>
          <reference field="6" count="1" selected="0">
            <x v="7"/>
          </reference>
          <reference field="7" count="1">
            <x v="0"/>
          </reference>
        </references>
      </pivotArea>
    </format>
    <format dxfId="1583">
      <pivotArea dataOnly="0" labelOnly="1" outline="0" fieldPosition="0">
        <references count="5">
          <reference field="3" count="1" selected="0">
            <x v="3"/>
          </reference>
          <reference field="4" count="1" selected="0">
            <x v="34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1582">
      <pivotArea dataOnly="0" labelOnly="1" outline="0" fieldPosition="0">
        <references count="5">
          <reference field="3" count="1" selected="0">
            <x v="176"/>
          </reference>
          <reference field="4" count="1" selected="0">
            <x v="107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581">
      <pivotArea dataOnly="0" labelOnly="1" outline="0" fieldPosition="0">
        <references count="5">
          <reference field="3" count="1" selected="0">
            <x v="14"/>
          </reference>
          <reference field="4" count="1" selected="0">
            <x v="30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1580">
      <pivotArea dataOnly="0" labelOnly="1" outline="0" fieldPosition="0">
        <references count="5">
          <reference field="3" count="1" selected="0">
            <x v="92"/>
          </reference>
          <reference field="4" count="1" selected="0">
            <x v="30"/>
          </reference>
          <reference field="5" count="1" selected="0">
            <x v="109"/>
          </reference>
          <reference field="6" count="1" selected="0">
            <x v="1"/>
          </reference>
          <reference field="7" count="1">
            <x v="13"/>
          </reference>
        </references>
      </pivotArea>
    </format>
    <format dxfId="1579">
      <pivotArea dataOnly="0" labelOnly="1" outline="0" fieldPosition="0">
        <references count="5">
          <reference field="3" count="1" selected="0">
            <x v="45"/>
          </reference>
          <reference field="4" count="1" selected="0">
            <x v="2"/>
          </reference>
          <reference field="5" count="1" selected="0">
            <x v="115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578">
      <pivotArea dataOnly="0" labelOnly="1" outline="0" fieldPosition="0">
        <references count="5">
          <reference field="3" count="1" selected="0">
            <x v="75"/>
          </reference>
          <reference field="4" count="1" selected="0">
            <x v="57"/>
          </reference>
          <reference field="5" count="1" selected="0">
            <x v="10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77">
      <pivotArea dataOnly="0" labelOnly="1" outline="0" fieldPosition="0">
        <references count="5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1576">
      <pivotArea dataOnly="0" labelOnly="1" outline="0" fieldPosition="0">
        <references count="5">
          <reference field="3" count="1" selected="0">
            <x v="107"/>
          </reference>
          <reference field="4" count="1" selected="0">
            <x v="14"/>
          </reference>
          <reference field="5" count="1" selected="0">
            <x v="119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75">
      <pivotArea dataOnly="0" labelOnly="1" outline="0" fieldPosition="0">
        <references count="5">
          <reference field="3" count="1" selected="0">
            <x v="94"/>
          </reference>
          <reference field="4" count="1" selected="0">
            <x v="3"/>
          </reference>
          <reference field="5" count="1" selected="0">
            <x v="139"/>
          </reference>
          <reference field="6" count="1" selected="0">
            <x v="7"/>
          </reference>
          <reference field="7" count="1">
            <x v="14"/>
          </reference>
        </references>
      </pivotArea>
    </format>
    <format dxfId="1574">
      <pivotArea dataOnly="0" labelOnly="1" outline="0" fieldPosition="0">
        <references count="5">
          <reference field="3" count="1" selected="0">
            <x v="102"/>
          </reference>
          <reference field="4" count="1" selected="0">
            <x v="90"/>
          </reference>
          <reference field="5" count="1" selected="0">
            <x v="2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1573">
      <pivotArea dataOnly="0" labelOnly="1" outline="0" fieldPosition="0">
        <references count="5">
          <reference field="3" count="1" selected="0">
            <x v="141"/>
          </reference>
          <reference field="4" count="1" selected="0">
            <x v="111"/>
          </reference>
          <reference field="5" count="1" selected="0">
            <x v="71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1572">
      <pivotArea dataOnly="0" labelOnly="1" outline="0" fieldPosition="0">
        <references count="5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25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1571">
      <pivotArea dataOnly="0" labelOnly="1" outline="0" fieldPosition="0">
        <references count="5">
          <reference field="3" count="1" selected="0">
            <x v="61"/>
          </reference>
          <reference field="4" count="1" selected="0">
            <x v="15"/>
          </reference>
          <reference field="5" count="1" selected="0">
            <x v="92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1570">
      <pivotArea dataOnly="0" labelOnly="1" outline="0" fieldPosition="0">
        <references count="5">
          <reference field="3" count="1" selected="0">
            <x v="71"/>
          </reference>
          <reference field="4" count="1" selected="0">
            <x v="40"/>
          </reference>
          <reference field="5" count="1" selected="0">
            <x v="54"/>
          </reference>
          <reference field="6" count="1" selected="0">
            <x v="7"/>
          </reference>
          <reference field="7" count="1">
            <x v="3"/>
          </reference>
        </references>
      </pivotArea>
    </format>
    <format dxfId="1569">
      <pivotArea dataOnly="0" labelOnly="1" outline="0" fieldPosition="0">
        <references count="5">
          <reference field="3" count="1" selected="0">
            <x v="20"/>
          </reference>
          <reference field="4" count="1" selected="0">
            <x v="17"/>
          </reference>
          <reference field="5" count="1" selected="0">
            <x v="80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1568">
      <pivotArea dataOnly="0" labelOnly="1" outline="0" fieldPosition="0">
        <references count="5">
          <reference field="3" count="1" selected="0">
            <x v="134"/>
          </reference>
          <reference field="4" count="1" selected="0">
            <x v="119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1567">
      <pivotArea dataOnly="0" labelOnly="1" outline="0" fieldPosition="0">
        <references count="5">
          <reference field="3" count="1" selected="0">
            <x v="104"/>
          </reference>
          <reference field="4" count="1" selected="0">
            <x v="91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66">
      <pivotArea dataOnly="0" labelOnly="1" outline="0" fieldPosition="0">
        <references count="5">
          <reference field="3" count="1" selected="0">
            <x v="155"/>
          </reference>
          <reference field="4" count="1" selected="0">
            <x v="110"/>
          </reference>
          <reference field="5" count="1" selected="0">
            <x v="47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1565">
      <pivotArea dataOnly="0" labelOnly="1" outline="0" fieldPosition="0">
        <references count="5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157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564">
      <pivotArea dataOnly="0" labelOnly="1" outline="0" fieldPosition="0">
        <references count="5">
          <reference field="3" count="1" selected="0">
            <x v="18"/>
          </reference>
          <reference field="4" count="1" selected="0">
            <x v="75"/>
          </reference>
          <reference field="5" count="1" selected="0">
            <x v="206"/>
          </reference>
          <reference field="6" count="1" selected="0">
            <x v="3"/>
          </reference>
          <reference field="7" count="1">
            <x v="13"/>
          </reference>
        </references>
      </pivotArea>
    </format>
    <format dxfId="1563">
      <pivotArea dataOnly="0" labelOnly="1" outline="0" fieldPosition="0">
        <references count="5">
          <reference field="3" count="1" selected="0">
            <x v="8"/>
          </reference>
          <reference field="4" count="1" selected="0">
            <x v="7"/>
          </reference>
          <reference field="5" count="1" selected="0">
            <x v="180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1562">
      <pivotArea dataOnly="0" labelOnly="1" outline="0" fieldPosition="0">
        <references count="5">
          <reference field="3" count="1" selected="0">
            <x v="126"/>
          </reference>
          <reference field="4" count="1" selected="0">
            <x v="106"/>
          </reference>
          <reference field="5" count="1" selected="0">
            <x v="207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1561">
      <pivotArea dataOnly="0" labelOnly="1" outline="0" fieldPosition="0">
        <references count="5">
          <reference field="3" count="1" selected="0">
            <x v="183"/>
          </reference>
          <reference field="4" count="1" selected="0">
            <x v="12"/>
          </reference>
          <reference field="5" count="1" selected="0">
            <x v="203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1560">
      <pivotArea dataOnly="0" labelOnly="1" outline="0" fieldPosition="0">
        <references count="5">
          <reference field="3" count="1" selected="0">
            <x v="194"/>
          </reference>
          <reference field="4" count="1" selected="0">
            <x v="159"/>
          </reference>
          <reference field="5" count="1" selected="0">
            <x v="33"/>
          </reference>
          <reference field="6" count="1" selected="0">
            <x v="5"/>
          </reference>
          <reference field="7" count="1">
            <x v="3"/>
          </reference>
        </references>
      </pivotArea>
    </format>
    <format dxfId="1559">
      <pivotArea dataOnly="0" labelOnly="1" outline="0" fieldPosition="0">
        <references count="5">
          <reference field="3" count="1" selected="0">
            <x v="202"/>
          </reference>
          <reference field="4" count="1" selected="0">
            <x v="41"/>
          </reference>
          <reference field="5" count="1" selected="0">
            <x v="203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558">
      <pivotArea dataOnly="0" labelOnly="1" outline="0" fieldPosition="0">
        <references count="5">
          <reference field="3" count="1" selected="0">
            <x v="50"/>
          </reference>
          <reference field="4" count="1" selected="0">
            <x v="31"/>
          </reference>
          <reference field="5" count="1" selected="0">
            <x v="52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1557">
      <pivotArea dataOnly="0" labelOnly="1" outline="0" fieldPosition="0">
        <references count="5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116"/>
          </reference>
          <reference field="6" count="1" selected="0">
            <x v="6"/>
          </reference>
          <reference field="7" count="1">
            <x v="8"/>
          </reference>
        </references>
      </pivotArea>
    </format>
    <format dxfId="1556">
      <pivotArea dataOnly="0" labelOnly="1" outline="0" fieldPosition="0">
        <references count="5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17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55">
      <pivotArea dataOnly="0" labelOnly="1" outline="0" fieldPosition="0">
        <references count="5">
          <reference field="3" count="1" selected="0">
            <x v="172"/>
          </reference>
          <reference field="4" count="1" selected="0">
            <x v="145"/>
          </reference>
          <reference field="5" count="1" selected="0">
            <x v="66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1554">
      <pivotArea dataOnly="0" labelOnly="1" outline="0" fieldPosition="0">
        <references count="5">
          <reference field="3" count="1" selected="0">
            <x v="9"/>
          </reference>
          <reference field="4" count="1" selected="0">
            <x v="55"/>
          </reference>
          <reference field="5" count="1" selected="0">
            <x v="85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1553">
      <pivotArea dataOnly="0" labelOnly="1" outline="0" fieldPosition="0">
        <references count="5">
          <reference field="3" count="1" selected="0">
            <x v="24"/>
          </reference>
          <reference field="4" count="1" selected="0">
            <x v="65"/>
          </reference>
          <reference field="5" count="1" selected="0">
            <x v="107"/>
          </reference>
          <reference field="6" count="1" selected="0">
            <x v="2"/>
          </reference>
          <reference field="7" count="1">
            <x v="10"/>
          </reference>
        </references>
      </pivotArea>
    </format>
    <format dxfId="1552">
      <pivotArea dataOnly="0" labelOnly="1" outline="0" fieldPosition="0">
        <references count="5">
          <reference field="3" count="1" selected="0">
            <x v="86"/>
          </reference>
          <reference field="4" count="1" selected="0">
            <x v="62"/>
          </reference>
          <reference field="5" count="1" selected="0">
            <x v="209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1551">
      <pivotArea dataOnly="0" labelOnly="1" outline="0" fieldPosition="0">
        <references count="5">
          <reference field="3" count="1" selected="0">
            <x v="114"/>
          </reference>
          <reference field="4" count="1" selected="0">
            <x v="100"/>
          </reference>
          <reference field="5" count="1" selected="0">
            <x v="185"/>
          </reference>
          <reference field="6" count="1" selected="0">
            <x v="3"/>
          </reference>
          <reference field="7" count="1">
            <x v="3"/>
          </reference>
        </references>
      </pivotArea>
    </format>
    <format dxfId="1550">
      <pivotArea dataOnly="0" labelOnly="1" outline="0" fieldPosition="0">
        <references count="5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79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1549">
      <pivotArea dataOnly="0" labelOnly="1" outline="0" fieldPosition="0">
        <references count="5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182"/>
          </reference>
          <reference field="6" count="1" selected="0">
            <x v="3"/>
          </reference>
          <reference field="7" count="1">
            <x v="1"/>
          </reference>
        </references>
      </pivotArea>
    </format>
    <format dxfId="1548">
      <pivotArea dataOnly="0" labelOnly="1" outline="0" fieldPosition="0">
        <references count="5">
          <reference field="3" count="1" selected="0">
            <x v="58"/>
          </reference>
          <reference field="4" count="1" selected="0">
            <x v="72"/>
          </reference>
          <reference field="5" count="1" selected="0">
            <x v="141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1547">
      <pivotArea dataOnly="0" labelOnly="1" outline="0" fieldPosition="0">
        <references count="5">
          <reference field="3" count="1" selected="0">
            <x v="163"/>
          </reference>
          <reference field="4" count="1" selected="0">
            <x v="141"/>
          </reference>
          <reference field="5" count="1" selected="0">
            <x v="193"/>
          </reference>
          <reference field="6" count="1" selected="0">
            <x v="5"/>
          </reference>
          <reference field="7" count="1">
            <x v="12"/>
          </reference>
        </references>
      </pivotArea>
    </format>
    <format dxfId="1546">
      <pivotArea dataOnly="0" labelOnly="1" outline="0" fieldPosition="0">
        <references count="5">
          <reference field="3" count="1" selected="0">
            <x v="212"/>
          </reference>
          <reference field="4" count="1" selected="0">
            <x v="37"/>
          </reference>
          <reference field="5" count="1" selected="0">
            <x v="127"/>
          </reference>
          <reference field="6" count="1" selected="0">
            <x v="3"/>
          </reference>
          <reference field="7" count="1">
            <x v="11"/>
          </reference>
        </references>
      </pivotArea>
    </format>
    <format dxfId="1545">
      <pivotArea dataOnly="0" labelOnly="1" outline="0" fieldPosition="0">
        <references count="5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6" count="1" selected="0">
            <x v="10"/>
          </reference>
          <reference field="7" count="1">
            <x v="0"/>
          </reference>
        </references>
      </pivotArea>
    </format>
    <format dxfId="1544">
      <pivotArea dataOnly="0" labelOnly="1" outline="0" fieldPosition="0">
        <references count="5">
          <reference field="3" count="1" selected="0">
            <x v="148"/>
          </reference>
          <reference field="4" count="1" selected="0">
            <x v="126"/>
          </reference>
          <reference field="5" count="1" selected="0">
            <x v="106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1543">
      <pivotArea dataOnly="0" labelOnly="1" outline="0" fieldPosition="0">
        <references count="5">
          <reference field="3" count="1" selected="0">
            <x v="128"/>
          </reference>
          <reference field="4" count="1" selected="0">
            <x v="113"/>
          </reference>
          <reference field="5" count="1" selected="0">
            <x v="185"/>
          </reference>
          <reference field="6" count="1" selected="0">
            <x v="10"/>
          </reference>
          <reference field="7" count="1">
            <x v="3"/>
          </reference>
        </references>
      </pivotArea>
    </format>
    <format dxfId="1542">
      <pivotArea dataOnly="0" labelOnly="1" outline="0" fieldPosition="0">
        <references count="5">
          <reference field="3" count="1" selected="0">
            <x v="66"/>
          </reference>
          <reference field="4" count="1" selected="0">
            <x v="37"/>
          </reference>
          <reference field="5" count="1" selected="0">
            <x v="84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1541">
      <pivotArea dataOnly="0" labelOnly="1" outline="0" fieldPosition="0">
        <references count="5">
          <reference field="3" count="1" selected="0">
            <x v="84"/>
          </reference>
          <reference field="4" count="1" selected="0">
            <x v="9"/>
          </reference>
          <reference field="5" count="1" selected="0">
            <x v="69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1540">
      <pivotArea dataOnly="0" labelOnly="1" outline="0" fieldPosition="0">
        <references count="5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209"/>
          </reference>
          <reference field="6" count="1" selected="0">
            <x v="7"/>
          </reference>
          <reference field="7" count="1">
            <x v="10"/>
          </reference>
        </references>
      </pivotArea>
    </format>
    <format dxfId="1539">
      <pivotArea dataOnly="0" labelOnly="1" outline="0" fieldPosition="0">
        <references count="5">
          <reference field="3" count="1" selected="0">
            <x v="100"/>
          </reference>
          <reference field="4" count="1" selected="0">
            <x v="88"/>
          </reference>
          <reference field="5" count="1" selected="0">
            <x v="77"/>
          </reference>
          <reference field="6" count="1" selected="0">
            <x v="9"/>
          </reference>
          <reference field="7" count="1">
            <x v="1"/>
          </reference>
        </references>
      </pivotArea>
    </format>
    <format dxfId="1538">
      <pivotArea dataOnly="0" labelOnly="1" outline="0" fieldPosition="0">
        <references count="5">
          <reference field="3" count="1" selected="0">
            <x v="34"/>
          </reference>
          <reference field="4" count="1" selected="0">
            <x v="55"/>
          </reference>
          <reference field="5" count="1" selected="0">
            <x v="87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37">
      <pivotArea dataOnly="0" labelOnly="1" outline="0" fieldPosition="0">
        <references count="5">
          <reference field="3" count="1" selected="0">
            <x v="79"/>
          </reference>
          <reference field="4" count="1" selected="0">
            <x v="60"/>
          </reference>
          <reference field="5" count="1" selected="0">
            <x v="208"/>
          </reference>
          <reference field="6" count="1" selected="0">
            <x v="2"/>
          </reference>
          <reference field="7" count="1">
            <x v="1"/>
          </reference>
        </references>
      </pivotArea>
    </format>
    <format dxfId="1536">
      <pivotArea dataOnly="0" labelOnly="1" outline="0" fieldPosition="0">
        <references count="5">
          <reference field="3" count="1" selected="0">
            <x v="207"/>
          </reference>
          <reference field="4" count="1" selected="0">
            <x v="136"/>
          </reference>
          <reference field="5" count="1" selected="0">
            <x v="191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1535">
      <pivotArea dataOnly="0" labelOnly="1" outline="0" fieldPosition="0">
        <references count="5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6" count="1" selected="0">
            <x v="2"/>
          </reference>
          <reference field="7" count="1">
            <x v="0"/>
          </reference>
        </references>
      </pivotArea>
    </format>
    <format dxfId="1534">
      <pivotArea dataOnly="0" labelOnly="1" outline="0" fieldPosition="0">
        <references count="5">
          <reference field="3" count="1" selected="0">
            <x v="188"/>
          </reference>
          <reference field="4" count="1" selected="0">
            <x v="154"/>
          </reference>
          <reference field="5" count="1" selected="0">
            <x v="86"/>
          </reference>
          <reference field="6" count="1" selected="0">
            <x v="5"/>
          </reference>
          <reference field="7" count="1">
            <x v="14"/>
          </reference>
        </references>
      </pivotArea>
    </format>
    <format dxfId="1533">
      <pivotArea dataOnly="0" labelOnly="1" outline="0" fieldPosition="0">
        <references count="5">
          <reference field="3" count="1" selected="0">
            <x v="80"/>
          </reference>
          <reference field="4" count="1" selected="0">
            <x v="9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532">
      <pivotArea dataOnly="0" labelOnly="1" outline="0" fieldPosition="0">
        <references count="5">
          <reference field="3" count="1" selected="0">
            <x v="89"/>
          </reference>
          <reference field="4" count="1" selected="0">
            <x v="82"/>
          </reference>
          <reference field="5" count="1" selected="0">
            <x v="111"/>
          </reference>
          <reference field="6" count="1" selected="0">
            <x v="8"/>
          </reference>
          <reference field="7" count="1">
            <x v="11"/>
          </reference>
        </references>
      </pivotArea>
    </format>
    <format dxfId="1531">
      <pivotArea dataOnly="0" labelOnly="1" outline="0" fieldPosition="0">
        <references count="5">
          <reference field="3" count="1" selected="0">
            <x v="112"/>
          </reference>
          <reference field="4" count="1" selected="0">
            <x v="97"/>
          </reference>
          <reference field="5" count="1" selected="0">
            <x v="69"/>
          </reference>
          <reference field="6" count="1" selected="0">
            <x v="10"/>
          </reference>
          <reference field="7" count="1">
            <x v="7"/>
          </reference>
        </references>
      </pivotArea>
    </format>
    <format dxfId="1530">
      <pivotArea dataOnly="0" labelOnly="1" outline="0" fieldPosition="0">
        <references count="5">
          <reference field="3" count="1" selected="0">
            <x v="57"/>
          </reference>
          <reference field="4" count="1" selected="0">
            <x v="46"/>
          </reference>
          <reference field="5" count="1" selected="0">
            <x v="141"/>
          </reference>
          <reference field="6" count="1" selected="0">
            <x v="1"/>
          </reference>
          <reference field="7" count="1">
            <x v="2"/>
          </reference>
        </references>
      </pivotArea>
    </format>
    <format dxfId="1529">
      <pivotArea dataOnly="0" labelOnly="1" outline="0" fieldPosition="0">
        <references count="5">
          <reference field="3" count="1" selected="0">
            <x v="121"/>
          </reference>
          <reference field="4" count="1" selected="0">
            <x v="104"/>
          </reference>
          <reference field="5" count="1" selected="0">
            <x v="164"/>
          </reference>
          <reference field="6" count="1" selected="0">
            <x v="2"/>
          </reference>
          <reference field="7" count="1">
            <x v="6"/>
          </reference>
        </references>
      </pivotArea>
    </format>
    <format dxfId="1528">
      <pivotArea dataOnly="0" labelOnly="1" outline="0" fieldPosition="0">
        <references count="5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140"/>
          </reference>
          <reference field="6" count="1" selected="0">
            <x v="6"/>
          </reference>
          <reference field="7" count="1">
            <x v="14"/>
          </reference>
        </references>
      </pivotArea>
    </format>
    <format dxfId="1527">
      <pivotArea dataOnly="0" labelOnly="1" outline="0" fieldPosition="0">
        <references count="5">
          <reference field="3" count="1" selected="0">
            <x v="110"/>
          </reference>
          <reference field="4" count="1" selected="0">
            <x v="94"/>
          </reference>
          <reference field="5" count="1" selected="0">
            <x v="83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526">
      <pivotArea dataOnly="0" labelOnly="1" outline="0" fieldPosition="0">
        <references count="5">
          <reference field="3" count="1" selected="0">
            <x v="40"/>
          </reference>
          <reference field="4" count="1" selected="0">
            <x v="52"/>
          </reference>
          <reference field="5" count="1" selected="0">
            <x v="94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1525">
      <pivotArea dataOnly="0" labelOnly="1" outline="0" fieldPosition="0">
        <references count="5">
          <reference field="3" count="1" selected="0">
            <x v="90"/>
          </reference>
          <reference field="4" count="1" selected="0">
            <x v="83"/>
          </reference>
          <reference field="5" count="1" selected="0">
            <x v="111"/>
          </reference>
          <reference field="6" count="1" selected="0">
            <x v="2"/>
          </reference>
          <reference field="7" count="1">
            <x v="11"/>
          </reference>
        </references>
      </pivotArea>
    </format>
    <format dxfId="1524">
      <pivotArea dataOnly="0" labelOnly="1" outline="0" fieldPosition="0">
        <references count="5">
          <reference field="3" count="1" selected="0">
            <x v="101"/>
          </reference>
          <reference field="4" count="1" selected="0">
            <x v="89"/>
          </reference>
          <reference field="5" count="1" selected="0">
            <x v="110"/>
          </reference>
          <reference field="6" count="1" selected="0">
            <x v="6"/>
          </reference>
          <reference field="7" count="1">
            <x v="2"/>
          </reference>
        </references>
      </pivotArea>
    </format>
    <format dxfId="1523">
      <pivotArea dataOnly="0" labelOnly="1" outline="0" fieldPosition="0">
        <references count="5">
          <reference field="3" count="1" selected="0">
            <x v="31"/>
          </reference>
          <reference field="4" count="1" selected="0">
            <x v="68"/>
          </reference>
          <reference field="5" count="1" selected="0">
            <x v="197"/>
          </reference>
          <reference field="6" count="1" selected="0">
            <x v="1"/>
          </reference>
          <reference field="7" count="1">
            <x v="9"/>
          </reference>
        </references>
      </pivotArea>
    </format>
    <format dxfId="1522">
      <pivotArea dataOnly="0" labelOnly="1" outline="0" fieldPosition="0">
        <references count="5">
          <reference field="3" count="1" selected="0">
            <x v="106"/>
          </reference>
          <reference field="4" count="1" selected="0">
            <x v="93"/>
          </reference>
          <reference field="5" count="1" selected="0">
            <x v="194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1521">
      <pivotArea dataOnly="0" labelOnly="1" outline="0" fieldPosition="0">
        <references count="5">
          <reference field="3" count="1" selected="0">
            <x v="149"/>
          </reference>
          <reference field="4" count="1" selected="0">
            <x v="98"/>
          </reference>
          <reference field="5" count="1" selected="0">
            <x v="95"/>
          </reference>
          <reference field="6" count="1" selected="0">
            <x v="2"/>
          </reference>
          <reference field="7" count="1">
            <x v="5"/>
          </reference>
        </references>
      </pivotArea>
    </format>
    <format dxfId="1520">
      <pivotArea dataOnly="0" labelOnly="1" outline="0" fieldPosition="0">
        <references count="5">
          <reference field="3" count="1" selected="0">
            <x v="133"/>
          </reference>
          <reference field="4" count="1" selected="0">
            <x v="118"/>
          </reference>
          <reference field="5" count="1" selected="0">
            <x v="216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1519">
      <pivotArea dataOnly="0" labelOnly="1" outline="0" fieldPosition="0">
        <references count="5">
          <reference field="3" count="1" selected="0">
            <x v="37"/>
          </reference>
          <reference field="4" count="1" selected="0">
            <x v="16"/>
          </reference>
          <reference field="5" count="1" selected="0">
            <x v="25"/>
          </reference>
          <reference field="6" count="1" selected="0">
            <x v="10"/>
          </reference>
          <reference field="7" count="1">
            <x v="8"/>
          </reference>
        </references>
      </pivotArea>
    </format>
    <format dxfId="1518">
      <pivotArea dataOnly="0" labelOnly="1" outline="0" fieldPosition="0">
        <references count="5">
          <reference field="3" count="1" selected="0">
            <x v="197"/>
          </reference>
          <reference field="4" count="1" selected="0">
            <x v="163"/>
          </reference>
          <reference field="5" count="1" selected="0">
            <x v="221"/>
          </reference>
          <reference field="6" count="1" selected="0">
            <x v="10"/>
          </reference>
          <reference field="7" count="1">
            <x v="0"/>
          </reference>
        </references>
      </pivotArea>
    </format>
    <format dxfId="1517">
      <pivotArea dataOnly="0" labelOnly="1" outline="0" fieldPosition="0">
        <references count="5">
          <reference field="3" count="1" selected="0">
            <x v="117"/>
          </reference>
          <reference field="4" count="1" selected="0">
            <x v="39"/>
          </reference>
          <reference field="5" count="1" selected="0">
            <x v="92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516">
      <pivotArea dataOnly="0" labelOnly="1" outline="0" fieldPosition="0">
        <references count="5">
          <reference field="3" count="1" selected="0">
            <x v="204"/>
          </reference>
          <reference field="4" count="1" selected="0">
            <x v="167"/>
          </reference>
          <reference field="5" count="1" selected="0">
            <x v="134"/>
          </reference>
          <reference field="6" count="1" selected="0">
            <x v="2"/>
          </reference>
          <reference field="7" count="1">
            <x v="7"/>
          </reference>
        </references>
      </pivotArea>
    </format>
    <format dxfId="1515">
      <pivotArea dataOnly="0" labelOnly="1" outline="0" fieldPosition="0">
        <references count="5">
          <reference field="3" count="1" selected="0">
            <x v="171"/>
          </reference>
          <reference field="4" count="1" selected="0">
            <x v="117"/>
          </reference>
          <reference field="5" count="1" selected="0">
            <x v="68"/>
          </reference>
          <reference field="6" count="1" selected="0">
            <x v="2"/>
          </reference>
          <reference field="7" count="1">
            <x v="13"/>
          </reference>
        </references>
      </pivotArea>
    </format>
    <format dxfId="1514">
      <pivotArea dataOnly="0" labelOnly="1" outline="0" fieldPosition="0">
        <references count="5">
          <reference field="3" count="1" selected="0">
            <x v="60"/>
          </reference>
          <reference field="4" count="1" selected="0">
            <x v="47"/>
          </reference>
          <reference field="5" count="1" selected="0">
            <x v="110"/>
          </reference>
          <reference field="6" count="1" selected="0">
            <x v="1"/>
          </reference>
          <reference field="7" count="1">
            <x v="2"/>
          </reference>
        </references>
      </pivotArea>
    </format>
    <format dxfId="1513">
      <pivotArea dataOnly="0" labelOnly="1" outline="0" fieldPosition="0">
        <references count="5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148"/>
          </reference>
          <reference field="6" count="1" selected="0">
            <x v="3"/>
          </reference>
          <reference field="7" count="1">
            <x v="8"/>
          </reference>
        </references>
      </pivotArea>
    </format>
    <format dxfId="1512">
      <pivotArea dataOnly="0" labelOnly="1" outline="0" fieldPosition="0">
        <references count="5">
          <reference field="3" count="1" selected="0">
            <x v="29"/>
          </reference>
          <reference field="4" count="1" selected="0">
            <x v="10"/>
          </reference>
          <reference field="5" count="1" selected="0">
            <x v="151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1511">
      <pivotArea dataOnly="0" labelOnly="1" outline="0" fieldPosition="0">
        <references count="5">
          <reference field="3" count="1" selected="0">
            <x v="124"/>
          </reference>
          <reference field="4" count="1" selected="0">
            <x v="109"/>
          </reference>
          <reference field="5" count="1" selected="0">
            <x v="150"/>
          </reference>
          <reference field="6" count="1" selected="0">
            <x v="1"/>
          </reference>
          <reference field="7" count="1">
            <x v="1"/>
          </reference>
        </references>
      </pivotArea>
    </format>
    <format dxfId="1510">
      <pivotArea dataOnly="0" labelOnly="1" outline="0" fieldPosition="0">
        <references count="5">
          <reference field="3" count="1" selected="0">
            <x v="47"/>
          </reference>
          <reference field="4" count="1" selected="0">
            <x v="149"/>
          </reference>
          <reference field="5" count="1" selected="0">
            <x v="95"/>
          </reference>
          <reference field="6" count="1" selected="0">
            <x v="10"/>
          </reference>
          <reference field="7" count="1">
            <x v="5"/>
          </reference>
        </references>
      </pivotArea>
    </format>
    <format dxfId="1509">
      <pivotArea dataOnly="0" labelOnly="1" outline="0" fieldPosition="0">
        <references count="5">
          <reference field="3" count="1" selected="0">
            <x v="4"/>
          </reference>
          <reference field="4" count="1" selected="0">
            <x v="1"/>
          </reference>
          <reference field="5" count="1" selected="0">
            <x v="156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1508">
      <pivotArea dataOnly="0" labelOnly="1" outline="0" fieldPosition="0">
        <references count="5">
          <reference field="3" count="1" selected="0">
            <x v="10"/>
          </reference>
          <reference field="4" count="1" selected="0">
            <x v="76"/>
          </reference>
          <reference field="5" count="1" selected="0">
            <x v="180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1507">
      <pivotArea dataOnly="0" labelOnly="1" outline="0" fieldPosition="0">
        <references count="5">
          <reference field="3" count="1" selected="0">
            <x v="63"/>
          </reference>
          <reference field="4" count="1" selected="0">
            <x v="61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1"/>
          </reference>
        </references>
      </pivotArea>
    </format>
    <format dxfId="1506">
      <pivotArea dataOnly="0" labelOnly="1" outline="0" fieldPosition="0">
        <references count="5">
          <reference field="3" count="1" selected="0">
            <x v="173"/>
          </reference>
          <reference field="4" count="1" selected="0">
            <x v="29"/>
          </reference>
          <reference field="5" count="1" selected="0">
            <x v="212"/>
          </reference>
          <reference field="6" count="1" selected="0">
            <x v="4"/>
          </reference>
          <reference field="7" count="1">
            <x v="10"/>
          </reference>
        </references>
      </pivotArea>
    </format>
    <format dxfId="1505">
      <pivotArea dataOnly="0" labelOnly="1" outline="0" fieldPosition="0">
        <references count="5">
          <reference field="3" count="1" selected="0">
            <x v="177"/>
          </reference>
          <reference field="4" count="1" selected="0">
            <x v="64"/>
          </reference>
          <reference field="5" count="1" selected="0">
            <x v="87"/>
          </reference>
          <reference field="6" count="1" selected="0">
            <x v="2"/>
          </reference>
          <reference field="7" count="1">
            <x v="2"/>
          </reference>
        </references>
      </pivotArea>
    </format>
    <format dxfId="1504">
      <pivotArea dataOnly="0" labelOnly="1" outline="0" fieldPosition="0">
        <references count="5">
          <reference field="3" count="1" selected="0">
            <x v="30"/>
          </reference>
          <reference field="4" count="1" selected="0">
            <x v="71"/>
          </reference>
          <reference field="5" count="1" selected="0">
            <x v="151"/>
          </reference>
          <reference field="6" count="1" selected="0">
            <x v="3"/>
          </reference>
          <reference field="7" count="1">
            <x v="9"/>
          </reference>
        </references>
      </pivotArea>
    </format>
    <format dxfId="1503">
      <pivotArea dataOnly="0" labelOnly="1" outline="0" fieldPosition="0">
        <references count="5">
          <reference field="3" count="1" selected="0">
            <x v="6"/>
          </reference>
          <reference field="4" count="1" selected="0">
            <x v="49"/>
          </reference>
          <reference field="5" count="1" selected="0">
            <x v="151"/>
          </reference>
          <reference field="6" count="1" selected="0">
            <x v="1"/>
          </reference>
          <reference field="7" count="1">
            <x v="8"/>
          </reference>
        </references>
      </pivotArea>
    </format>
    <format dxfId="1502">
      <pivotArea dataOnly="0" labelOnly="1" outline="0" fieldPosition="0">
        <references count="5">
          <reference field="3" count="1" selected="0">
            <x v="15"/>
          </reference>
          <reference field="4" count="1" selected="0">
            <x v="41"/>
          </reference>
          <reference field="5" count="1" selected="0">
            <x v="137"/>
          </reference>
          <reference field="6" count="1" selected="0">
            <x v="3"/>
          </reference>
          <reference field="7" count="1">
            <x v="0"/>
          </reference>
        </references>
      </pivotArea>
    </format>
    <format dxfId="1501">
      <pivotArea dataOnly="0" labelOnly="1" outline="0" fieldPosition="0">
        <references count="5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76"/>
          </reference>
          <reference field="6" count="1" selected="0">
            <x v="4"/>
          </reference>
          <reference field="7" count="1">
            <x v="11"/>
          </reference>
        </references>
      </pivotArea>
    </format>
    <format dxfId="1500">
      <pivotArea dataOnly="0" labelOnly="1" outline="0" fieldPosition="0">
        <references count="5">
          <reference field="3" count="1" selected="0">
            <x v="135"/>
          </reference>
          <reference field="4" count="1" selected="0">
            <x v="22"/>
          </reference>
          <reference field="5" count="1" selected="0">
            <x v="57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1499">
      <pivotArea dataOnly="0" labelOnly="1" outline="0" fieldPosition="0">
        <references count="5">
          <reference field="3" count="1" selected="0">
            <x v="136"/>
          </reference>
          <reference field="4" count="1" selected="0">
            <x v="120"/>
          </reference>
          <reference field="5" count="1" selected="0">
            <x v="57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1498">
      <pivotArea dataOnly="0" labelOnly="1" outline="0" fieldPosition="0">
        <references count="5">
          <reference field="3" count="1" selected="0">
            <x v="67"/>
          </reference>
          <reference field="4" count="1" selected="0">
            <x v="9"/>
          </reference>
          <reference field="5" count="1" selected="0">
            <x v="32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1497">
      <pivotArea dataOnly="0" labelOnly="1" outline="0" fieldPosition="0">
        <references count="5">
          <reference field="3" count="1" selected="0">
            <x v="32"/>
          </reference>
          <reference field="4" count="1" selected="0">
            <x v="13"/>
          </reference>
          <reference field="5" count="1" selected="0">
            <x v="175"/>
          </reference>
          <reference field="6" count="1" selected="0">
            <x v="3"/>
          </reference>
          <reference field="7" count="1">
            <x v="9"/>
          </reference>
        </references>
      </pivotArea>
    </format>
    <format dxfId="1496">
      <pivotArea dataOnly="0" labelOnly="1" outline="0" fieldPosition="0">
        <references count="5">
          <reference field="3" count="1" selected="0">
            <x v="13"/>
          </reference>
          <reference field="4" count="1" selected="0">
            <x v="3"/>
          </reference>
          <reference field="5" count="1" selected="0">
            <x v="2"/>
          </reference>
          <reference field="6" count="1" selected="0">
            <x v="3"/>
          </reference>
          <reference field="7" count="1">
            <x v="14"/>
          </reference>
        </references>
      </pivotArea>
    </format>
    <format dxfId="1495">
      <pivotArea dataOnly="0" labelOnly="1" outline="0" fieldPosition="0">
        <references count="5">
          <reference field="3" count="1" selected="0">
            <x v="25"/>
          </reference>
          <reference field="4" count="1" selected="0">
            <x v="35"/>
          </reference>
          <reference field="5" count="1" selected="0">
            <x v="203"/>
          </reference>
          <reference field="6" count="1" selected="0">
            <x v="1"/>
          </reference>
          <reference field="7" count="1">
            <x v="10"/>
          </reference>
        </references>
      </pivotArea>
    </format>
    <format dxfId="1494">
      <pivotArea dataOnly="0" labelOnly="1" outline="0" fieldPosition="0">
        <references count="5">
          <reference field="3" count="1" selected="0">
            <x v="143"/>
          </reference>
          <reference field="4" count="1" selected="0">
            <x v="122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1493">
      <pivotArea dataOnly="0" labelOnly="1" outline="0" fieldPosition="0">
        <references count="5">
          <reference field="3" count="1" selected="0">
            <x v="167"/>
          </reference>
          <reference field="4" count="1" selected="0">
            <x v="143"/>
          </reference>
          <reference field="5" count="1" selected="0">
            <x v="32"/>
          </reference>
          <reference field="6" count="1" selected="0">
            <x v="3"/>
          </reference>
          <reference field="7" count="1">
            <x v="11"/>
          </reference>
        </references>
      </pivotArea>
    </format>
    <format dxfId="1492">
      <pivotArea dataOnly="0" labelOnly="1" outline="0" fieldPosition="0">
        <references count="5">
          <reference field="3" count="1" selected="0">
            <x v="144"/>
          </reference>
          <reference field="4" count="1" selected="0">
            <x v="123"/>
          </reference>
          <reference field="5" count="1" selected="0">
            <x v="210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1491">
      <pivotArea dataOnly="0" labelOnly="1" outline="0" fieldPosition="0">
        <references count="5">
          <reference field="3" count="1" selected="0">
            <x v="19"/>
          </reference>
          <reference field="4" count="1" selected="0">
            <x v="70"/>
          </reference>
          <reference field="5" count="1" selected="0">
            <x v="184"/>
          </reference>
          <reference field="6" count="1" selected="0">
            <x v="3"/>
          </reference>
          <reference field="7" count="1">
            <x v="12"/>
          </reference>
        </references>
      </pivotArea>
    </format>
    <format dxfId="1490">
      <pivotArea dataOnly="0" labelOnly="1" outline="0" fieldPosition="0">
        <references count="5">
          <reference field="3" count="1" selected="0">
            <x v="175"/>
          </reference>
          <reference field="4" count="1" selected="0">
            <x v="147"/>
          </reference>
          <reference field="5" count="1" selected="0">
            <x v="87"/>
          </reference>
          <reference field="6" count="1" selected="0">
            <x v="8"/>
          </reference>
          <reference field="7" count="1">
            <x v="2"/>
          </reference>
        </references>
      </pivotArea>
    </format>
    <format dxfId="1489">
      <pivotArea dataOnly="0" labelOnly="1" outline="0" fieldPosition="0">
        <references count="5">
          <reference field="3" count="1" selected="0">
            <x v="17"/>
          </reference>
          <reference field="4" count="1" selected="0">
            <x v="49"/>
          </reference>
          <reference field="5" count="1" selected="0">
            <x v="81"/>
          </reference>
          <reference field="6" count="1" selected="0">
            <x v="7"/>
          </reference>
          <reference field="7" count="1">
            <x v="12"/>
          </reference>
        </references>
      </pivotArea>
    </format>
    <format dxfId="1488">
      <pivotArea dataOnly="0" labelOnly="1" outline="0" fieldPosition="0">
        <references count="5">
          <reference field="3" count="1" selected="0">
            <x v="85"/>
          </reference>
          <reference field="4" count="1" selected="0">
            <x v="81"/>
          </reference>
          <reference field="5" count="1" selected="0">
            <x v="180"/>
          </reference>
          <reference field="6" count="1" selected="0">
            <x v="2"/>
          </reference>
          <reference field="7" count="1">
            <x v="4"/>
          </reference>
        </references>
      </pivotArea>
    </format>
    <format dxfId="1487">
      <pivotArea dataOnly="0" labelOnly="1" outline="0" fieldPosition="0">
        <references count="5">
          <reference field="3" count="1" selected="0">
            <x v="72"/>
          </reference>
          <reference field="4" count="1" selected="0">
            <x v="41"/>
          </reference>
          <reference field="5" count="1" selected="0">
            <x v="208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1486">
      <pivotArea dataOnly="0" labelOnly="1" outline="0" fieldPosition="0">
        <references count="5">
          <reference field="3" count="1" selected="0">
            <x v="41"/>
          </reference>
          <reference field="4" count="1" selected="0">
            <x v="96"/>
          </reference>
          <reference field="5" count="1" selected="0">
            <x v="208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1485">
      <pivotArea dataOnly="0" labelOnly="1" outline="0" fieldPosition="0">
        <references count="5">
          <reference field="3" count="1" selected="0">
            <x v="43"/>
          </reference>
          <reference field="4" count="1" selected="0">
            <x v="77"/>
          </reference>
          <reference field="5" count="1" selected="0">
            <x v="160"/>
          </reference>
          <reference field="6" count="1" selected="0">
            <x v="3"/>
          </reference>
          <reference field="7" count="1">
            <x v="7"/>
          </reference>
        </references>
      </pivotArea>
    </format>
    <format dxfId="1484">
      <pivotArea dataOnly="0" labelOnly="1" outline="0" fieldPosition="0">
        <references count="5">
          <reference field="3" count="1" selected="0">
            <x v="189"/>
          </reference>
          <reference field="4" count="1" selected="0">
            <x v="22"/>
          </reference>
          <reference field="5" count="1" selected="0">
            <x v="124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1483">
      <pivotArea dataOnly="0" labelOnly="1" outline="0" fieldPosition="0">
        <references count="5">
          <reference field="3" count="1" selected="0">
            <x v="77"/>
          </reference>
          <reference field="4" count="1" selected="0">
            <x v="25"/>
          </reference>
          <reference field="5" count="1" selected="0">
            <x v="172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482">
      <pivotArea dataOnly="0" labelOnly="1" outline="0" fieldPosition="0">
        <references count="5">
          <reference field="3" count="1" selected="0">
            <x v="22"/>
          </reference>
          <reference field="4" count="1" selected="0">
            <x v="33"/>
          </reference>
          <reference field="5" count="1" selected="0">
            <x v="56"/>
          </reference>
          <reference field="6" count="1" selected="0">
            <x v="1"/>
          </reference>
          <reference field="7" count="1">
            <x v="3"/>
          </reference>
        </references>
      </pivotArea>
    </format>
    <format dxfId="1481">
      <pivotArea dataOnly="0" labelOnly="1" outline="0" fieldPosition="0">
        <references count="5">
          <reference field="3" count="1" selected="0">
            <x v="113"/>
          </reference>
          <reference field="4" count="1" selected="0">
            <x v="99"/>
          </reference>
          <reference field="5" count="1" selected="0">
            <x v="193"/>
          </reference>
          <reference field="6" count="1" selected="0">
            <x v="2"/>
          </reference>
          <reference field="7" count="1">
            <x v="12"/>
          </reference>
        </references>
      </pivotArea>
    </format>
    <format dxfId="1480">
      <pivotArea dataOnly="0" labelOnly="1" outline="0" fieldPosition="0">
        <references count="5">
          <reference field="3" count="1" selected="0">
            <x v="115"/>
          </reference>
          <reference field="4" count="1" selected="0">
            <x v="37"/>
          </reference>
          <reference field="5" count="1" selected="0">
            <x v="210"/>
          </reference>
          <reference field="6" count="1" selected="0">
            <x v="1"/>
          </reference>
          <reference field="7" count="1">
            <x v="0"/>
          </reference>
        </references>
      </pivotArea>
    </format>
    <format dxfId="1479">
      <pivotArea dataOnly="0" labelOnly="1" outline="0" fieldPosition="0">
        <references count="5">
          <reference field="3" count="1" selected="0">
            <x v="150"/>
          </reference>
          <reference field="4" count="1" selected="0">
            <x v="45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5"/>
          </reference>
        </references>
      </pivotArea>
    </format>
    <format dxfId="1478">
      <pivotArea dataOnly="0" labelOnly="1" outline="0" fieldPosition="0">
        <references count="5">
          <reference field="3" count="1" selected="0">
            <x v="96"/>
          </reference>
          <reference field="4" count="1" selected="0">
            <x v="86"/>
          </reference>
          <reference field="5" count="1" selected="0">
            <x v="216"/>
          </reference>
          <reference field="6" count="1" selected="0">
            <x v="6"/>
          </reference>
          <reference field="7" count="1">
            <x v="2"/>
          </reference>
        </references>
      </pivotArea>
    </format>
    <format dxfId="1477">
      <pivotArea dataOnly="0" labelOnly="1" outline="0" fieldPosition="0">
        <references count="5">
          <reference field="3" count="1" selected="0">
            <x v="99"/>
          </reference>
          <reference field="4" count="1" selected="0">
            <x v="41"/>
          </reference>
          <reference field="5" count="1" selected="0">
            <x v="77"/>
          </reference>
          <reference field="6" count="1" selected="0">
            <x v="7"/>
          </reference>
          <reference field="7" count="1">
            <x v="1"/>
          </reference>
        </references>
      </pivotArea>
    </format>
    <format dxfId="1476">
      <pivotArea dataOnly="0" labelOnly="1" outline="0" fieldPosition="0">
        <references count="5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78"/>
          </reference>
          <reference field="6" count="1" selected="0">
            <x v="3"/>
          </reference>
          <reference field="7" count="1">
            <x v="6"/>
          </reference>
        </references>
      </pivotArea>
    </format>
    <format dxfId="1475">
      <pivotArea dataOnly="0" labelOnly="1" outline="0" fieldPosition="0">
        <references count="5">
          <reference field="3" count="1" selected="0">
            <x v="153"/>
          </reference>
          <reference field="4" count="1" selected="0">
            <x v="128"/>
          </reference>
          <reference field="5" count="1" selected="0">
            <x v="126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1474">
      <pivotArea dataOnly="0" labelOnly="1" outline="0" fieldPosition="0">
        <references count="5">
          <reference field="3" count="1" selected="0">
            <x v="200"/>
          </reference>
          <reference field="4" count="1" selected="0">
            <x v="165"/>
          </reference>
          <reference field="5" count="1" selected="0">
            <x v="165"/>
          </reference>
          <reference field="6" count="1" selected="0">
            <x v="5"/>
          </reference>
          <reference field="7" count="1">
            <x v="1"/>
          </reference>
        </references>
      </pivotArea>
    </format>
    <format dxfId="1473">
      <pivotArea dataOnly="0" labelOnly="1" outline="0" fieldPosition="0">
        <references count="5">
          <reference field="3" count="1" selected="0">
            <x v="36"/>
          </reference>
          <reference field="4" count="1" selected="0">
            <x v="48"/>
          </reference>
          <reference field="5" count="1" selected="0">
            <x v="149"/>
          </reference>
          <reference field="6" count="1" selected="0">
            <x v="2"/>
          </reference>
          <reference field="7" count="1">
            <x v="8"/>
          </reference>
        </references>
      </pivotArea>
    </format>
    <format dxfId="1472">
      <pivotArea dataOnly="0" labelOnly="1" outline="0" fieldPosition="0">
        <references count="5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224"/>
          </reference>
          <reference field="6" count="1" selected="0">
            <x v="10"/>
          </reference>
          <reference field="7" count="1">
            <x v="2"/>
          </reference>
        </references>
      </pivotArea>
    </format>
    <format dxfId="1471">
      <pivotArea dataOnly="0" labelOnly="1" outline="0" fieldPosition="0">
        <references count="5">
          <reference field="3" count="1" selected="0">
            <x v="203"/>
          </reference>
          <reference field="4" count="1" selected="0">
            <x v="21"/>
          </reference>
          <reference field="5" count="1" selected="0">
            <x v="112"/>
          </reference>
          <reference field="6" count="1" selected="0">
            <x v="1"/>
          </reference>
          <reference field="7" count="1">
            <x v="7"/>
          </reference>
        </references>
      </pivotArea>
    </format>
    <format dxfId="1470">
      <pivotArea dataOnly="0" labelOnly="1" outline="0" fieldPosition="0">
        <references count="5">
          <reference field="3" count="1" selected="0">
            <x v="158"/>
          </reference>
          <reference field="4" count="1" selected="0">
            <x v="132"/>
          </reference>
          <reference field="5" count="1" selected="0">
            <x v="49"/>
          </reference>
          <reference field="6" count="1" selected="0">
            <x v="4"/>
          </reference>
          <reference field="7" count="1">
            <x v="5"/>
          </reference>
        </references>
      </pivotArea>
    </format>
    <format dxfId="1469">
      <pivotArea dataOnly="0" labelOnly="1" outline="0" fieldPosition="0">
        <references count="5">
          <reference field="3" count="1" selected="0">
            <x v="205"/>
          </reference>
          <reference field="4" count="1" selected="0">
            <x v="168"/>
          </reference>
          <reference field="5" count="1" selected="0">
            <x v="107"/>
          </reference>
          <reference field="6" count="1" selected="0">
            <x v="4"/>
          </reference>
          <reference field="7" count="1">
            <x v="9"/>
          </reference>
        </references>
      </pivotArea>
    </format>
    <format dxfId="1468">
      <pivotArea dataOnly="0" labelOnly="1" outline="0" fieldPosition="0">
        <references count="5">
          <reference field="3" count="1" selected="0">
            <x v="49"/>
          </reference>
          <reference field="4" count="1" selected="0">
            <x v="28"/>
          </reference>
          <reference field="5" count="1" selected="0">
            <x v="211"/>
          </reference>
          <reference field="6" count="1" selected="0">
            <x v="7"/>
          </reference>
          <reference field="7" count="1">
            <x v="5"/>
          </reference>
        </references>
      </pivotArea>
    </format>
    <format dxfId="1467">
      <pivotArea dataOnly="0" labelOnly="1" outline="0" fieldPosition="0">
        <references count="5">
          <reference field="3" count="1" selected="0">
            <x v="81"/>
          </reference>
          <reference field="4" count="1" selected="0">
            <x v="78"/>
          </reference>
          <reference field="5" count="1" selected="0">
            <x v="54"/>
          </reference>
          <reference field="6" count="1" selected="0">
            <x v="9"/>
          </reference>
          <reference field="7" count="1">
            <x v="3"/>
          </reference>
        </references>
      </pivotArea>
    </format>
    <format dxfId="1466">
      <pivotArea dataOnly="0" labelOnly="1" outline="0" fieldPosition="0">
        <references count="5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68"/>
          </reference>
          <reference field="6" count="1" selected="0">
            <x v="6"/>
          </reference>
          <reference field="7" count="1">
            <x v="13"/>
          </reference>
        </references>
      </pivotArea>
    </format>
    <format dxfId="1465">
      <pivotArea dataOnly="0" labelOnly="1" outline="0" fieldPosition="0">
        <references count="5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12"/>
          </reference>
          <reference field="6" count="1" selected="0">
            <x v="4"/>
          </reference>
          <reference field="7" count="1">
            <x v="7"/>
          </reference>
        </references>
      </pivotArea>
    </format>
    <format dxfId="1464">
      <pivotArea dataOnly="0" labelOnly="1" outline="0" fieldPosition="0">
        <references count="5">
          <reference field="3" count="1" selected="0">
            <x v="221"/>
          </reference>
          <reference field="4" count="1" selected="0">
            <x v="144"/>
          </reference>
          <reference field="5" count="1" selected="0">
            <x v="71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1463">
      <pivotArea dataOnly="0" labelOnly="1" outline="0" fieldPosition="0">
        <references count="5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211"/>
          </reference>
          <reference field="6" count="1" selected="0">
            <x v="5"/>
          </reference>
          <reference field="7" count="1">
            <x v="12"/>
          </reference>
        </references>
      </pivotArea>
    </format>
    <format dxfId="1462">
      <pivotArea dataOnly="0" labelOnly="1" outline="0" fieldPosition="0">
        <references count="5">
          <reference field="3" count="1" selected="0">
            <x v="26"/>
          </reference>
          <reference field="4" count="1" selected="0">
            <x v="60"/>
          </reference>
          <reference field="5" count="1" selected="0">
            <x v="195"/>
          </reference>
          <reference field="6" count="1" selected="0">
            <x v="3"/>
          </reference>
          <reference field="7" count="1">
            <x v="10"/>
          </reference>
        </references>
      </pivotArea>
    </format>
    <format dxfId="1461">
      <pivotArea dataOnly="0" labelOnly="1" outline="0" fieldPosition="0">
        <references count="5">
          <reference field="3" count="1" selected="0">
            <x v="52"/>
          </reference>
          <reference field="4" count="1" selected="0">
            <x v="95"/>
          </reference>
          <reference field="5" count="1" selected="0">
            <x v="5"/>
          </reference>
          <reference field="6" count="1" selected="0">
            <x v="9"/>
          </reference>
          <reference field="7" count="1">
            <x v="2"/>
          </reference>
        </references>
      </pivotArea>
    </format>
    <format dxfId="146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1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9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h="1" x="6"/>
        <item x="0"/>
        <item h="1" m="1" x="11"/>
        <item h="1" x="2"/>
        <item x="1"/>
        <item h="1" x="9"/>
        <item h="1" m="1" x="12"/>
        <item h="1" x="7"/>
      </items>
    </pivotField>
    <pivotField axis="axisRow" compact="0" outline="0" showAll="0" defaultSubtotal="0">
      <items count="33">
        <item h="1" m="1" x="29"/>
        <item h="1" m="1" x="14"/>
        <item h="1" m="1" x="21"/>
        <item h="1" m="1" x="26"/>
        <item h="1" m="1" x="25"/>
        <item h="1" m="1" x="24"/>
        <item h="1" m="1" x="13"/>
        <item h="1" m="1" x="16"/>
        <item h="1" m="1" x="19"/>
        <item h="1" m="1" x="30"/>
        <item h="1" m="1" x="15"/>
        <item h="1" m="1" x="22"/>
        <item h="1" m="1" x="28"/>
        <item h="1" m="1" x="27"/>
        <item h="1" m="1" x="17"/>
        <item h="1" m="1" x="32"/>
        <item h="1" m="1" x="18"/>
        <item h="1" m="1" x="31"/>
        <item h="1" m="1" x="12"/>
        <item h="1" m="1" x="23"/>
        <item h="1" m="1" x="20"/>
        <item h="1" x="10"/>
        <item h="1" x="11"/>
        <item h="1" x="8"/>
        <item h="1" x="9"/>
        <item x="0"/>
        <item x="1"/>
        <item h="1" x="2"/>
        <item h="1" x="3"/>
        <item h="1" x="4"/>
        <item h="1" x="5"/>
        <item h="1" x="6"/>
        <item h="1" x="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4">
    <i>
      <x v="342"/>
      <x v="253"/>
      <x v="203"/>
      <x v="25"/>
    </i>
    <i>
      <x v="12"/>
      <x v="65"/>
      <x v="106"/>
      <x v="26"/>
    </i>
    <i>
      <x v="4"/>
      <x v="11"/>
      <x v="14"/>
      <x v="26"/>
    </i>
    <i>
      <x v="21"/>
      <x v="65"/>
      <x v="102"/>
      <x v="26"/>
    </i>
    <i>
      <x v="16"/>
      <x v="4"/>
      <x v="204"/>
      <x v="26"/>
    </i>
    <i>
      <x v="18"/>
      <x v="31"/>
      <x v="74"/>
      <x v="26"/>
    </i>
    <i>
      <x v="338"/>
      <x v="251"/>
      <x v="199"/>
      <x v="25"/>
    </i>
    <i>
      <x v="340"/>
      <x v="78"/>
      <x v="201"/>
      <x v="25"/>
    </i>
    <i>
      <x v="336"/>
      <x v="249"/>
      <x v="73"/>
      <x v="25"/>
    </i>
    <i>
      <x v="341"/>
      <x v="106"/>
      <x v="202"/>
      <x v="25"/>
    </i>
    <i>
      <x v="337"/>
      <x v="250"/>
      <x v="198"/>
      <x v="25"/>
    </i>
    <i>
      <x v="97"/>
      <x v="55"/>
      <x v="85"/>
      <x v="26"/>
    </i>
    <i>
      <x v="339"/>
      <x v="252"/>
      <x v="200"/>
      <x v="25"/>
    </i>
    <i>
      <x v="94"/>
      <x v="46"/>
      <x v="46"/>
      <x v="2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445">
      <pivotArea field="3" type="button" dataOnly="0" labelOnly="1" outline="0" axis="axisRow" fieldPosition="0"/>
    </format>
    <format dxfId="444">
      <pivotArea field="4" type="button" dataOnly="0" labelOnly="1" outline="0" axis="axisRow" fieldPosition="1"/>
    </format>
    <format dxfId="443">
      <pivotArea field="5" type="button" dataOnly="0" labelOnly="1" outline="0" axis="axisRow" fieldPosition="2"/>
    </format>
    <format dxfId="442">
      <pivotArea field="6" type="button" dataOnly="0" labelOnly="1" outline="0" axis="axisPage" fieldPosition="1"/>
    </format>
    <format dxfId="441">
      <pivotArea field="7" type="button" dataOnly="0" labelOnly="1" outline="0" axis="axisRow" fieldPosition="3"/>
    </format>
    <format dxfId="4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39">
      <pivotArea field="3" type="button" dataOnly="0" labelOnly="1" outline="0" axis="axisRow" fieldPosition="0"/>
    </format>
    <format dxfId="438">
      <pivotArea field="4" type="button" dataOnly="0" labelOnly="1" outline="0" axis="axisRow" fieldPosition="1"/>
    </format>
    <format dxfId="437">
      <pivotArea field="5" type="button" dataOnly="0" labelOnly="1" outline="0" axis="axisRow" fieldPosition="2"/>
    </format>
    <format dxfId="436">
      <pivotArea field="6" type="button" dataOnly="0" labelOnly="1" outline="0" axis="axisPage" fieldPosition="1"/>
    </format>
    <format dxfId="435">
      <pivotArea field="7" type="button" dataOnly="0" labelOnly="1" outline="0" axis="axisRow" fieldPosition="3"/>
    </format>
    <format dxfId="4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33">
      <pivotArea field="3" type="button" dataOnly="0" labelOnly="1" outline="0" axis="axisRow" fieldPosition="0"/>
    </format>
    <format dxfId="432">
      <pivotArea field="4" type="button" dataOnly="0" labelOnly="1" outline="0" axis="axisRow" fieldPosition="1"/>
    </format>
    <format dxfId="431">
      <pivotArea field="5" type="button" dataOnly="0" labelOnly="1" outline="0" axis="axisRow" fieldPosition="2"/>
    </format>
    <format dxfId="430">
      <pivotArea field="6" type="button" dataOnly="0" labelOnly="1" outline="0" axis="axisPage" fieldPosition="1"/>
    </format>
    <format dxfId="429">
      <pivotArea field="7" type="button" dataOnly="0" labelOnly="1" outline="0" axis="axisRow" fieldPosition="3"/>
    </format>
    <format dxfId="4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27">
      <pivotArea field="3" type="button" dataOnly="0" labelOnly="1" outline="0" axis="axisRow" fieldPosition="0"/>
    </format>
    <format dxfId="426">
      <pivotArea field="4" type="button" dataOnly="0" labelOnly="1" outline="0" axis="axisRow" fieldPosition="1"/>
    </format>
    <format dxfId="425">
      <pivotArea field="5" type="button" dataOnly="0" labelOnly="1" outline="0" axis="axisRow" fieldPosition="2"/>
    </format>
    <format dxfId="424">
      <pivotArea field="6" type="button" dataOnly="0" labelOnly="1" outline="0" axis="axisPage" fieldPosition="1"/>
    </format>
    <format dxfId="423">
      <pivotArea field="7" type="button" dataOnly="0" labelOnly="1" outline="0" axis="axisRow" fieldPosition="3"/>
    </format>
    <format dxfId="42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21">
      <pivotArea field="3" type="button" dataOnly="0" labelOnly="1" outline="0" axis="axisRow" fieldPosition="0"/>
    </format>
    <format dxfId="420">
      <pivotArea field="4" type="button" dataOnly="0" labelOnly="1" outline="0" axis="axisRow" fieldPosition="1"/>
    </format>
    <format dxfId="419">
      <pivotArea field="5" type="button" dataOnly="0" labelOnly="1" outline="0" axis="axisRow" fieldPosition="2"/>
    </format>
    <format dxfId="418">
      <pivotArea field="6" type="button" dataOnly="0" labelOnly="1" outline="0" axis="axisPage" fieldPosition="1"/>
    </format>
    <format dxfId="417">
      <pivotArea field="7" type="button" dataOnly="0" labelOnly="1" outline="0" axis="axisRow" fieldPosition="3"/>
    </format>
    <format dxfId="41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15">
      <pivotArea field="6" type="button" dataOnly="0" labelOnly="1" outline="0" axis="axisPage" fieldPosition="1"/>
    </format>
    <format dxfId="4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12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1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9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h="1" x="6"/>
        <item x="0"/>
        <item h="1" m="1" x="11"/>
        <item x="2"/>
        <item h="1" x="1"/>
        <item h="1" x="9"/>
        <item h="1" m="1" x="12"/>
        <item h="1" x="7"/>
      </items>
    </pivotField>
    <pivotField axis="axisRow" compact="0" outline="0" showAll="0" defaultSubtotal="0">
      <items count="33">
        <item h="1" m="1" x="29"/>
        <item h="1" m="1" x="14"/>
        <item h="1" m="1" x="21"/>
        <item h="1" m="1" x="26"/>
        <item h="1" m="1" x="25"/>
        <item h="1" m="1" x="24"/>
        <item h="1" m="1" x="13"/>
        <item h="1" m="1" x="16"/>
        <item h="1" m="1" x="19"/>
        <item h="1" m="1" x="30"/>
        <item h="1" m="1" x="15"/>
        <item h="1" m="1" x="22"/>
        <item h="1" m="1" x="28"/>
        <item h="1" m="1" x="27"/>
        <item h="1" m="1" x="17"/>
        <item h="1" m="1" x="32"/>
        <item h="1" m="1" x="18"/>
        <item h="1" m="1" x="31"/>
        <item h="1" m="1" x="12"/>
        <item h="1" m="1" x="23"/>
        <item h="1" m="1" x="20"/>
        <item h="1" x="10"/>
        <item h="1" x="11"/>
        <item h="1" x="8"/>
        <item h="1" x="9"/>
        <item h="1" x="0"/>
        <item h="1" x="1"/>
        <item x="2"/>
        <item x="3"/>
        <item h="1" x="4"/>
        <item h="1" x="5"/>
        <item h="1" x="6"/>
        <item h="1" x="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4">
    <i>
      <x v="350"/>
      <x v="261"/>
      <x v="211"/>
      <x v="28"/>
    </i>
    <i>
      <x v="345"/>
      <x v="256"/>
      <x v="207"/>
      <x v="27"/>
    </i>
    <i>
      <x v="346"/>
      <x v="257"/>
      <x v="22"/>
      <x v="27"/>
    </i>
    <i>
      <x v="192"/>
      <x v="156"/>
      <x v="127"/>
      <x v="28"/>
    </i>
    <i>
      <x v="347"/>
      <x v="258"/>
      <x v="208"/>
      <x v="27"/>
    </i>
    <i>
      <x v="348"/>
      <x v="259"/>
      <x v="209"/>
      <x v="27"/>
    </i>
    <i>
      <x v="295"/>
      <x v="262"/>
      <x v="85"/>
      <x v="28"/>
    </i>
    <i>
      <x v="349"/>
      <x v="260"/>
      <x v="210"/>
      <x v="27"/>
    </i>
    <i>
      <x v="103"/>
      <x v="57"/>
      <x v="49"/>
      <x v="28"/>
    </i>
    <i>
      <x v="290"/>
      <x v="220"/>
      <x v="87"/>
      <x v="28"/>
    </i>
    <i>
      <x v="344"/>
      <x v="255"/>
      <x v="206"/>
      <x v="27"/>
    </i>
    <i>
      <x v="294"/>
      <x v="222"/>
      <x v="71"/>
      <x v="28"/>
    </i>
    <i>
      <x v="191"/>
      <x v="155"/>
      <x v="126"/>
      <x v="28"/>
    </i>
    <i>
      <x v="343"/>
      <x v="254"/>
      <x v="205"/>
      <x v="2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411">
      <pivotArea field="3" type="button" dataOnly="0" labelOnly="1" outline="0" axis="axisRow" fieldPosition="0"/>
    </format>
    <format dxfId="410">
      <pivotArea field="4" type="button" dataOnly="0" labelOnly="1" outline="0" axis="axisRow" fieldPosition="1"/>
    </format>
    <format dxfId="409">
      <pivotArea field="5" type="button" dataOnly="0" labelOnly="1" outline="0" axis="axisRow" fieldPosition="2"/>
    </format>
    <format dxfId="408">
      <pivotArea field="6" type="button" dataOnly="0" labelOnly="1" outline="0" axis="axisPage" fieldPosition="1"/>
    </format>
    <format dxfId="407">
      <pivotArea field="7" type="button" dataOnly="0" labelOnly="1" outline="0" axis="axisRow" fieldPosition="3"/>
    </format>
    <format dxfId="40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05">
      <pivotArea field="3" type="button" dataOnly="0" labelOnly="1" outline="0" axis="axisRow" fieldPosition="0"/>
    </format>
    <format dxfId="404">
      <pivotArea field="4" type="button" dataOnly="0" labelOnly="1" outline="0" axis="axisRow" fieldPosition="1"/>
    </format>
    <format dxfId="403">
      <pivotArea field="5" type="button" dataOnly="0" labelOnly="1" outline="0" axis="axisRow" fieldPosition="2"/>
    </format>
    <format dxfId="402">
      <pivotArea field="6" type="button" dataOnly="0" labelOnly="1" outline="0" axis="axisPage" fieldPosition="1"/>
    </format>
    <format dxfId="401">
      <pivotArea field="7" type="button" dataOnly="0" labelOnly="1" outline="0" axis="axisRow" fieldPosition="3"/>
    </format>
    <format dxfId="40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99">
      <pivotArea field="3" type="button" dataOnly="0" labelOnly="1" outline="0" axis="axisRow" fieldPosition="0"/>
    </format>
    <format dxfId="398">
      <pivotArea field="4" type="button" dataOnly="0" labelOnly="1" outline="0" axis="axisRow" fieldPosition="1"/>
    </format>
    <format dxfId="397">
      <pivotArea field="5" type="button" dataOnly="0" labelOnly="1" outline="0" axis="axisRow" fieldPosition="2"/>
    </format>
    <format dxfId="396">
      <pivotArea field="6" type="button" dataOnly="0" labelOnly="1" outline="0" axis="axisPage" fieldPosition="1"/>
    </format>
    <format dxfId="395">
      <pivotArea field="7" type="button" dataOnly="0" labelOnly="1" outline="0" axis="axisRow" fieldPosition="3"/>
    </format>
    <format dxfId="39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93">
      <pivotArea field="3" type="button" dataOnly="0" labelOnly="1" outline="0" axis="axisRow" fieldPosition="0"/>
    </format>
    <format dxfId="392">
      <pivotArea field="4" type="button" dataOnly="0" labelOnly="1" outline="0" axis="axisRow" fieldPosition="1"/>
    </format>
    <format dxfId="391">
      <pivotArea field="5" type="button" dataOnly="0" labelOnly="1" outline="0" axis="axisRow" fieldPosition="2"/>
    </format>
    <format dxfId="390">
      <pivotArea field="6" type="button" dataOnly="0" labelOnly="1" outline="0" axis="axisPage" fieldPosition="1"/>
    </format>
    <format dxfId="389">
      <pivotArea field="7" type="button" dataOnly="0" labelOnly="1" outline="0" axis="axisRow" fieldPosition="3"/>
    </format>
    <format dxfId="38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7">
      <pivotArea field="3" type="button" dataOnly="0" labelOnly="1" outline="0" axis="axisRow" fieldPosition="0"/>
    </format>
    <format dxfId="386">
      <pivotArea field="4" type="button" dataOnly="0" labelOnly="1" outline="0" axis="axisRow" fieldPosition="1"/>
    </format>
    <format dxfId="385">
      <pivotArea field="5" type="button" dataOnly="0" labelOnly="1" outline="0" axis="axisRow" fieldPosition="2"/>
    </format>
    <format dxfId="384">
      <pivotArea field="6" type="button" dataOnly="0" labelOnly="1" outline="0" axis="axisPage" fieldPosition="1"/>
    </format>
    <format dxfId="383">
      <pivotArea field="7" type="button" dataOnly="0" labelOnly="1" outline="0" axis="axisRow" fieldPosition="3"/>
    </format>
    <format dxfId="38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1">
      <pivotArea field="6" type="button" dataOnly="0" labelOnly="1" outline="0" axis="axisPage" fieldPosition="1"/>
    </format>
    <format dxfId="3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8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1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9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m="1" x="10"/>
        <item m="1" x="13"/>
        <item x="3"/>
        <item x="4"/>
        <item h="1" x="5"/>
        <item h="1" x="6"/>
        <item h="1" x="0"/>
        <item h="1" m="1" x="11"/>
        <item h="1" x="2"/>
        <item h="1" x="1"/>
        <item h="1" x="9"/>
        <item h="1" m="1" x="12"/>
        <item h="1" x="7"/>
      </items>
    </pivotField>
    <pivotField axis="axisRow" compact="0" outline="0" showAll="0" defaultSubtotal="0">
      <items count="33">
        <item h="1" m="1" x="29"/>
        <item h="1" m="1" x="14"/>
        <item h="1" m="1" x="21"/>
        <item h="1" m="1" x="26"/>
        <item h="1" m="1" x="25"/>
        <item h="1" m="1" x="24"/>
        <item h="1" m="1" x="13"/>
        <item h="1" m="1" x="16"/>
        <item h="1" m="1" x="19"/>
        <item h="1" m="1" x="30"/>
        <item h="1" m="1" x="15"/>
        <item h="1" m="1" x="22"/>
        <item h="1" m="1" x="28"/>
        <item h="1" m="1" x="27"/>
        <item h="1" m="1" x="17"/>
        <item h="1" m="1" x="32"/>
        <item h="1" m="1" x="18"/>
        <item h="1" m="1" x="31"/>
        <item h="1" m="1" x="12"/>
        <item h="1" m="1" x="23"/>
        <item h="1" m="1" x="20"/>
        <item h="1" x="10"/>
        <item h="1" x="11"/>
        <item h="1" x="8"/>
        <item h="1" x="9"/>
        <item h="1" x="0"/>
        <item h="1" x="1"/>
        <item h="1" x="2"/>
        <item h="1" x="3"/>
        <item x="4"/>
        <item x="5"/>
        <item h="1" x="6"/>
        <item h="1" x="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4">
    <i>
      <x v="165"/>
      <x v="142"/>
      <x v="105"/>
      <x v="30"/>
    </i>
    <i>
      <x v="356"/>
      <x v="267"/>
      <x v="57"/>
      <x v="29"/>
    </i>
    <i>
      <x v="357"/>
      <x v="268"/>
      <x v="217"/>
      <x v="29"/>
    </i>
    <i>
      <x v="351"/>
      <x v="263"/>
      <x v="212"/>
      <x v="29"/>
    </i>
    <i>
      <x v="71"/>
      <x v="77"/>
      <x v="49"/>
      <x v="30"/>
    </i>
    <i>
      <x v="316"/>
      <x v="234"/>
      <x v="186"/>
      <x v="30"/>
    </i>
    <i>
      <x v="152"/>
      <x v="139"/>
      <x v="115"/>
      <x v="30"/>
    </i>
    <i>
      <x v="353"/>
      <x v="264"/>
      <x v="214"/>
      <x v="29"/>
    </i>
    <i>
      <x v="179"/>
      <x v="148"/>
      <x v="52"/>
      <x v="30"/>
    </i>
    <i>
      <x v="352"/>
      <x v="83"/>
      <x v="213"/>
      <x v="29"/>
    </i>
    <i>
      <x v="46"/>
      <x v="83"/>
      <x v="50"/>
      <x v="30"/>
    </i>
    <i>
      <x v="355"/>
      <x v="266"/>
      <x v="216"/>
      <x v="29"/>
    </i>
    <i>
      <x v="80"/>
      <x v="30"/>
      <x v="108"/>
      <x v="30"/>
    </i>
    <i>
      <x v="354"/>
      <x v="265"/>
      <x v="215"/>
      <x v="2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377">
      <pivotArea field="3" type="button" dataOnly="0" labelOnly="1" outline="0" axis="axisRow" fieldPosition="0"/>
    </format>
    <format dxfId="376">
      <pivotArea field="4" type="button" dataOnly="0" labelOnly="1" outline="0" axis="axisRow" fieldPosition="1"/>
    </format>
    <format dxfId="375">
      <pivotArea field="5" type="button" dataOnly="0" labelOnly="1" outline="0" axis="axisRow" fieldPosition="2"/>
    </format>
    <format dxfId="374">
      <pivotArea field="6" type="button" dataOnly="0" labelOnly="1" outline="0" axis="axisPage" fieldPosition="1"/>
    </format>
    <format dxfId="373">
      <pivotArea field="7" type="button" dataOnly="0" labelOnly="1" outline="0" axis="axisRow" fieldPosition="3"/>
    </format>
    <format dxfId="37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1">
      <pivotArea field="3" type="button" dataOnly="0" labelOnly="1" outline="0" axis="axisRow" fieldPosition="0"/>
    </format>
    <format dxfId="370">
      <pivotArea field="4" type="button" dataOnly="0" labelOnly="1" outline="0" axis="axisRow" fieldPosition="1"/>
    </format>
    <format dxfId="369">
      <pivotArea field="5" type="button" dataOnly="0" labelOnly="1" outline="0" axis="axisRow" fieldPosition="2"/>
    </format>
    <format dxfId="368">
      <pivotArea field="6" type="button" dataOnly="0" labelOnly="1" outline="0" axis="axisPage" fieldPosition="1"/>
    </format>
    <format dxfId="367">
      <pivotArea field="7" type="button" dataOnly="0" labelOnly="1" outline="0" axis="axisRow" fieldPosition="3"/>
    </format>
    <format dxfId="36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5">
      <pivotArea field="3" type="button" dataOnly="0" labelOnly="1" outline="0" axis="axisRow" fieldPosition="0"/>
    </format>
    <format dxfId="364">
      <pivotArea field="4" type="button" dataOnly="0" labelOnly="1" outline="0" axis="axisRow" fieldPosition="1"/>
    </format>
    <format dxfId="363">
      <pivotArea field="5" type="button" dataOnly="0" labelOnly="1" outline="0" axis="axisRow" fieldPosition="2"/>
    </format>
    <format dxfId="362">
      <pivotArea field="6" type="button" dataOnly="0" labelOnly="1" outline="0" axis="axisPage" fieldPosition="1"/>
    </format>
    <format dxfId="361">
      <pivotArea field="7" type="button" dataOnly="0" labelOnly="1" outline="0" axis="axisRow" fieldPosition="3"/>
    </format>
    <format dxfId="36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9">
      <pivotArea field="3" type="button" dataOnly="0" labelOnly="1" outline="0" axis="axisRow" fieldPosition="0"/>
    </format>
    <format dxfId="358">
      <pivotArea field="4" type="button" dataOnly="0" labelOnly="1" outline="0" axis="axisRow" fieldPosition="1"/>
    </format>
    <format dxfId="357">
      <pivotArea field="5" type="button" dataOnly="0" labelOnly="1" outline="0" axis="axisRow" fieldPosition="2"/>
    </format>
    <format dxfId="356">
      <pivotArea field="6" type="button" dataOnly="0" labelOnly="1" outline="0" axis="axisPage" fieldPosition="1"/>
    </format>
    <format dxfId="355">
      <pivotArea field="7" type="button" dataOnly="0" labelOnly="1" outline="0" axis="axisRow" fieldPosition="3"/>
    </format>
    <format dxfId="35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3">
      <pivotArea field="3" type="button" dataOnly="0" labelOnly="1" outline="0" axis="axisRow" fieldPosition="0"/>
    </format>
    <format dxfId="352">
      <pivotArea field="4" type="button" dataOnly="0" labelOnly="1" outline="0" axis="axisRow" fieldPosition="1"/>
    </format>
    <format dxfId="351">
      <pivotArea field="5" type="button" dataOnly="0" labelOnly="1" outline="0" axis="axisRow" fieldPosition="2"/>
    </format>
    <format dxfId="350">
      <pivotArea field="6" type="button" dataOnly="0" labelOnly="1" outline="0" axis="axisPage" fieldPosition="1"/>
    </format>
    <format dxfId="349">
      <pivotArea field="7" type="button" dataOnly="0" labelOnly="1" outline="0" axis="axisRow" fieldPosition="3"/>
    </format>
    <format dxfId="34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7">
      <pivotArea field="6" type="button" dataOnly="0" labelOnly="1" outline="0" axis="axisPage" fieldPosition="1"/>
    </format>
    <format dxfId="3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4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1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9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x="6"/>
        <item h="1" x="0"/>
        <item h="1" m="1" x="11"/>
        <item h="1" x="2"/>
        <item h="1" x="1"/>
        <item h="1" x="9"/>
        <item h="1" m="1" x="12"/>
        <item x="7"/>
      </items>
    </pivotField>
    <pivotField axis="axisRow" compact="0" outline="0" showAll="0" defaultSubtotal="0">
      <items count="33">
        <item h="1" m="1" x="29"/>
        <item h="1" m="1" x="14"/>
        <item h="1" m="1" x="21"/>
        <item h="1" m="1" x="26"/>
        <item h="1" m="1" x="25"/>
        <item h="1" m="1" x="24"/>
        <item h="1" m="1" x="13"/>
        <item h="1" m="1" x="16"/>
        <item h="1" m="1" x="19"/>
        <item h="1" m="1" x="30"/>
        <item h="1" m="1" x="15"/>
        <item h="1" m="1" x="22"/>
        <item h="1" m="1" x="28"/>
        <item h="1" m="1" x="27"/>
        <item h="1" m="1" x="17"/>
        <item h="1" m="1" x="32"/>
        <item h="1" m="1" x="18"/>
        <item h="1" m="1" x="31"/>
        <item h="1" m="1" x="12"/>
        <item h="1" m="1" x="23"/>
        <item h="1" m="1" x="20"/>
        <item h="1" x="10"/>
        <item h="1" x="11"/>
        <item x="8"/>
        <item x="9"/>
        <item h="1" x="0"/>
        <item h="1" x="1"/>
        <item h="1" x="2"/>
        <item h="1" x="3"/>
        <item h="1" x="4"/>
        <item h="1" x="5"/>
        <item h="1" x="6"/>
        <item h="1" x="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4">
    <i>
      <x v="371"/>
      <x v="279"/>
      <x v="226"/>
      <x v="24"/>
    </i>
    <i>
      <x v="86"/>
      <x v="1"/>
      <x v="75"/>
      <x v="23"/>
    </i>
    <i>
      <x v="17"/>
      <x v="273"/>
      <x v="87"/>
      <x v="23"/>
    </i>
    <i>
      <x v="335"/>
      <x v="224"/>
      <x v="197"/>
      <x v="24"/>
    </i>
    <i>
      <x v="141"/>
      <x v="79"/>
      <x v="29"/>
      <x v="23"/>
    </i>
    <i>
      <x v="369"/>
      <x v="277"/>
      <x v="224"/>
      <x v="24"/>
    </i>
    <i>
      <x v="270"/>
      <x v="207"/>
      <x v="167"/>
      <x v="23"/>
    </i>
    <i>
      <x v="370"/>
      <x v="278"/>
      <x v="225"/>
      <x v="24"/>
    </i>
    <i>
      <x v="366"/>
      <x v="274"/>
      <x v="223"/>
      <x v="24"/>
    </i>
    <i>
      <x v="367"/>
      <x v="275"/>
      <x v="189"/>
      <x v="24"/>
    </i>
    <i>
      <x v="8"/>
      <x v="108"/>
      <x v="4"/>
      <x v="23"/>
    </i>
    <i>
      <x v="2"/>
      <x v="76"/>
      <x v="71"/>
      <x v="23"/>
    </i>
    <i>
      <x v="368"/>
      <x v="276"/>
      <x v="162"/>
      <x v="24"/>
    </i>
    <i>
      <x v="303"/>
      <x v="227"/>
      <x v="178"/>
      <x v="2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343">
      <pivotArea field="3" type="button" dataOnly="0" labelOnly="1" outline="0" axis="axisRow" fieldPosition="0"/>
    </format>
    <format dxfId="342">
      <pivotArea field="4" type="button" dataOnly="0" labelOnly="1" outline="0" axis="axisRow" fieldPosition="1"/>
    </format>
    <format dxfId="341">
      <pivotArea field="5" type="button" dataOnly="0" labelOnly="1" outline="0" axis="axisRow" fieldPosition="2"/>
    </format>
    <format dxfId="340">
      <pivotArea field="6" type="button" dataOnly="0" labelOnly="1" outline="0" axis="axisPage" fieldPosition="1"/>
    </format>
    <format dxfId="339">
      <pivotArea field="7" type="button" dataOnly="0" labelOnly="1" outline="0" axis="axisRow" fieldPosition="3"/>
    </format>
    <format dxfId="33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7">
      <pivotArea field="3" type="button" dataOnly="0" labelOnly="1" outline="0" axis="axisRow" fieldPosition="0"/>
    </format>
    <format dxfId="336">
      <pivotArea field="4" type="button" dataOnly="0" labelOnly="1" outline="0" axis="axisRow" fieldPosition="1"/>
    </format>
    <format dxfId="335">
      <pivotArea field="5" type="button" dataOnly="0" labelOnly="1" outline="0" axis="axisRow" fieldPosition="2"/>
    </format>
    <format dxfId="334">
      <pivotArea field="6" type="button" dataOnly="0" labelOnly="1" outline="0" axis="axisPage" fieldPosition="1"/>
    </format>
    <format dxfId="333">
      <pivotArea field="7" type="button" dataOnly="0" labelOnly="1" outline="0" axis="axisRow" fieldPosition="3"/>
    </format>
    <format dxfId="3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1">
      <pivotArea field="3" type="button" dataOnly="0" labelOnly="1" outline="0" axis="axisRow" fieldPosition="0"/>
    </format>
    <format dxfId="330">
      <pivotArea field="4" type="button" dataOnly="0" labelOnly="1" outline="0" axis="axisRow" fieldPosition="1"/>
    </format>
    <format dxfId="329">
      <pivotArea field="5" type="button" dataOnly="0" labelOnly="1" outline="0" axis="axisRow" fieldPosition="2"/>
    </format>
    <format dxfId="328">
      <pivotArea field="6" type="button" dataOnly="0" labelOnly="1" outline="0" axis="axisPage" fieldPosition="1"/>
    </format>
    <format dxfId="327">
      <pivotArea field="7" type="button" dataOnly="0" labelOnly="1" outline="0" axis="axisRow" fieldPosition="3"/>
    </format>
    <format dxfId="32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25">
      <pivotArea field="3" type="button" dataOnly="0" labelOnly="1" outline="0" axis="axisRow" fieldPosition="0"/>
    </format>
    <format dxfId="324">
      <pivotArea field="4" type="button" dataOnly="0" labelOnly="1" outline="0" axis="axisRow" fieldPosition="1"/>
    </format>
    <format dxfId="323">
      <pivotArea field="5" type="button" dataOnly="0" labelOnly="1" outline="0" axis="axisRow" fieldPosition="2"/>
    </format>
    <format dxfId="322">
      <pivotArea field="6" type="button" dataOnly="0" labelOnly="1" outline="0" axis="axisPage" fieldPosition="1"/>
    </format>
    <format dxfId="321">
      <pivotArea field="7" type="button" dataOnly="0" labelOnly="1" outline="0" axis="axisRow" fieldPosition="3"/>
    </format>
    <format dxfId="32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19">
      <pivotArea field="3" type="button" dataOnly="0" labelOnly="1" outline="0" axis="axisRow" fieldPosition="0"/>
    </format>
    <format dxfId="318">
      <pivotArea field="4" type="button" dataOnly="0" labelOnly="1" outline="0" axis="axisRow" fieldPosition="1"/>
    </format>
    <format dxfId="317">
      <pivotArea field="5" type="button" dataOnly="0" labelOnly="1" outline="0" axis="axisRow" fieldPosition="2"/>
    </format>
    <format dxfId="316">
      <pivotArea field="6" type="button" dataOnly="0" labelOnly="1" outline="0" axis="axisPage" fieldPosition="1"/>
    </format>
    <format dxfId="315">
      <pivotArea field="7" type="button" dataOnly="0" labelOnly="1" outline="0" axis="axisRow" fieldPosition="3"/>
    </format>
    <format dxfId="31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13">
      <pivotArea field="6" type="button" dataOnly="0" labelOnly="1" outline="0" axis="axisPage" fieldPosition="1"/>
    </format>
    <format dxfId="31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1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1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1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9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x="5"/>
        <item h="1" x="6"/>
        <item h="1" x="0"/>
        <item h="1" m="1" x="11"/>
        <item h="1" x="2"/>
        <item h="1" x="1"/>
        <item h="1" x="9"/>
        <item h="1" m="1" x="12"/>
        <item h="1" x="7"/>
      </items>
    </pivotField>
    <pivotField axis="axisRow" compact="0" outline="0" showAll="0" defaultSubtotal="0">
      <items count="33">
        <item h="1" m="1" x="29"/>
        <item h="1" m="1" x="14"/>
        <item h="1" m="1" x="21"/>
        <item h="1" m="1" x="26"/>
        <item h="1" m="1" x="25"/>
        <item h="1" m="1" x="24"/>
        <item h="1" m="1" x="13"/>
        <item h="1" m="1" x="16"/>
        <item h="1" m="1" x="19"/>
        <item h="1" m="1" x="30"/>
        <item h="1" m="1" x="15"/>
        <item h="1" m="1" x="22"/>
        <item h="1" m="1" x="28"/>
        <item h="1" m="1" x="27"/>
        <item h="1" m="1" x="17"/>
        <item h="1" m="1" x="32"/>
        <item h="1" m="1" x="18"/>
        <item h="1" m="1" x="31"/>
        <item h="1" m="1" x="12"/>
        <item h="1" m="1" x="23"/>
        <item h="1" m="1" x="20"/>
        <item h="1" x="10"/>
        <item h="1" x="11"/>
        <item h="1" x="8"/>
        <item h="1" x="9"/>
        <item h="1" x="0"/>
        <item h="1" x="1"/>
        <item h="1" x="2"/>
        <item h="1" x="3"/>
        <item h="1" x="4"/>
        <item h="1" x="5"/>
        <item x="6"/>
        <item x="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4">
    <i>
      <x v="15"/>
      <x v="66"/>
      <x v="109"/>
      <x v="32"/>
    </i>
    <i>
      <x v="5"/>
      <x v="3"/>
      <x v="12"/>
      <x v="32"/>
    </i>
    <i>
      <x v="1"/>
      <x v="14"/>
      <x v="5"/>
      <x v="32"/>
    </i>
    <i>
      <x v="362"/>
      <x v="271"/>
      <x v="74"/>
      <x v="31"/>
    </i>
    <i>
      <x v="265"/>
      <x v="57"/>
      <x v="29"/>
      <x v="32"/>
    </i>
    <i>
      <x v="365"/>
      <x v="21"/>
      <x v="157"/>
      <x v="32"/>
    </i>
    <i>
      <x v="363"/>
      <x v="67"/>
      <x v="221"/>
      <x v="31"/>
    </i>
    <i>
      <x v="52"/>
      <x v="25"/>
      <x v="41"/>
      <x v="32"/>
    </i>
    <i>
      <x v="364"/>
      <x v="272"/>
      <x v="222"/>
      <x v="31"/>
    </i>
    <i>
      <x v="361"/>
      <x v="235"/>
      <x v="66"/>
      <x v="31"/>
    </i>
    <i>
      <x v="360"/>
      <x v="57"/>
      <x v="220"/>
      <x v="31"/>
    </i>
    <i>
      <x v="84"/>
      <x v="3"/>
      <x v="64"/>
      <x v="32"/>
    </i>
    <i>
      <x v="358"/>
      <x v="269"/>
      <x v="218"/>
      <x v="31"/>
    </i>
    <i>
      <x v="359"/>
      <x v="270"/>
      <x v="219"/>
      <x v="3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309">
      <pivotArea field="3" type="button" dataOnly="0" labelOnly="1" outline="0" axis="axisRow" fieldPosition="0"/>
    </format>
    <format dxfId="308">
      <pivotArea field="4" type="button" dataOnly="0" labelOnly="1" outline="0" axis="axisRow" fieldPosition="1"/>
    </format>
    <format dxfId="307">
      <pivotArea field="5" type="button" dataOnly="0" labelOnly="1" outline="0" axis="axisRow" fieldPosition="2"/>
    </format>
    <format dxfId="306">
      <pivotArea field="6" type="button" dataOnly="0" labelOnly="1" outline="0" axis="axisPage" fieldPosition="1"/>
    </format>
    <format dxfId="305">
      <pivotArea field="7" type="button" dataOnly="0" labelOnly="1" outline="0" axis="axisRow" fieldPosition="3"/>
    </format>
    <format dxfId="30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3">
      <pivotArea field="3" type="button" dataOnly="0" labelOnly="1" outline="0" axis="axisRow" fieldPosition="0"/>
    </format>
    <format dxfId="302">
      <pivotArea field="4" type="button" dataOnly="0" labelOnly="1" outline="0" axis="axisRow" fieldPosition="1"/>
    </format>
    <format dxfId="301">
      <pivotArea field="5" type="button" dataOnly="0" labelOnly="1" outline="0" axis="axisRow" fieldPosition="2"/>
    </format>
    <format dxfId="300">
      <pivotArea field="6" type="button" dataOnly="0" labelOnly="1" outline="0" axis="axisPage" fieldPosition="1"/>
    </format>
    <format dxfId="299">
      <pivotArea field="7" type="button" dataOnly="0" labelOnly="1" outline="0" axis="axisRow" fieldPosition="3"/>
    </format>
    <format dxfId="29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7">
      <pivotArea field="3" type="button" dataOnly="0" labelOnly="1" outline="0" axis="axisRow" fieldPosition="0"/>
    </format>
    <format dxfId="296">
      <pivotArea field="4" type="button" dataOnly="0" labelOnly="1" outline="0" axis="axisRow" fieldPosition="1"/>
    </format>
    <format dxfId="295">
      <pivotArea field="5" type="button" dataOnly="0" labelOnly="1" outline="0" axis="axisRow" fieldPosition="2"/>
    </format>
    <format dxfId="294">
      <pivotArea field="6" type="button" dataOnly="0" labelOnly="1" outline="0" axis="axisPage" fieldPosition="1"/>
    </format>
    <format dxfId="293">
      <pivotArea field="7" type="button" dataOnly="0" labelOnly="1" outline="0" axis="axisRow" fieldPosition="3"/>
    </format>
    <format dxfId="29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1">
      <pivotArea field="3" type="button" dataOnly="0" labelOnly="1" outline="0" axis="axisRow" fieldPosition="0"/>
    </format>
    <format dxfId="290">
      <pivotArea field="4" type="button" dataOnly="0" labelOnly="1" outline="0" axis="axisRow" fieldPosition="1"/>
    </format>
    <format dxfId="289">
      <pivotArea field="5" type="button" dataOnly="0" labelOnly="1" outline="0" axis="axisRow" fieldPosition="2"/>
    </format>
    <format dxfId="288">
      <pivotArea field="6" type="button" dataOnly="0" labelOnly="1" outline="0" axis="axisPage" fieldPosition="1"/>
    </format>
    <format dxfId="287">
      <pivotArea field="7" type="button" dataOnly="0" labelOnly="1" outline="0" axis="axisRow" fieldPosition="3"/>
    </format>
    <format dxfId="28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5">
      <pivotArea field="3" type="button" dataOnly="0" labelOnly="1" outline="0" axis="axisRow" fieldPosition="0"/>
    </format>
    <format dxfId="284">
      <pivotArea field="4" type="button" dataOnly="0" labelOnly="1" outline="0" axis="axisRow" fieldPosition="1"/>
    </format>
    <format dxfId="283">
      <pivotArea field="5" type="button" dataOnly="0" labelOnly="1" outline="0" axis="axisRow" fieldPosition="2"/>
    </format>
    <format dxfId="282">
      <pivotArea field="6" type="button" dataOnly="0" labelOnly="1" outline="0" axis="axisPage" fieldPosition="1"/>
    </format>
    <format dxfId="281">
      <pivotArea field="7" type="button" dataOnly="0" labelOnly="1" outline="0" axis="axisRow" fieldPosition="3"/>
    </format>
    <format dxfId="2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9">
      <pivotArea field="6" type="button" dataOnly="0" labelOnly="1" outline="0" axis="axisPage" fieldPosition="1"/>
    </format>
    <format dxfId="27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6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1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L5:R5" firstHeaderRow="0" firstDataRow="1" firstDataCol="4" rowPageCount="3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h="1"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h="1" x="6"/>
        <item h="1" x="0"/>
        <item h="1" m="1" x="11"/>
        <item h="1" x="2"/>
        <item x="1"/>
        <item h="1" x="9"/>
        <item h="1" m="1" x="12"/>
        <item h="1" x="7"/>
      </items>
    </pivotField>
    <pivotField axis="axisRow" compact="0" outline="0" showAll="0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8"/>
        <item m="1" x="31"/>
        <item m="1" x="12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</pivotField>
    <pivotField compact="0" outline="0" showAll="0" defaultSubtotal="0"/>
    <pivotField axis="axisPage" dataField="1" compact="0" outline="0" multipleItemSelectionAllowed="1" showAll="0" defaultSubtotal="0">
      <items count="15">
        <item x="6"/>
        <item x="2"/>
        <item m="1" x="14"/>
        <item x="11"/>
        <item x="3"/>
        <item x="1"/>
        <item h="1" x="5"/>
        <item x="7"/>
        <item x="0"/>
        <item x="9"/>
        <item x="12"/>
        <item x="8"/>
        <item x="4"/>
        <item x="10"/>
        <item h="1" x="13"/>
      </items>
    </pivotField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colFields count="1">
    <field x="-2"/>
  </colFields>
  <colItems count="3">
    <i>
      <x/>
    </i>
    <i i="1">
      <x v="1"/>
    </i>
    <i i="2">
      <x v="2"/>
    </i>
  </colItems>
  <pageFields count="3">
    <pageField fld="0" hier="-1"/>
    <pageField fld="6" hier="-1"/>
    <pageField fld="9" hier="-1"/>
  </pageFields>
  <dataFields count="3">
    <dataField name="No.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07">
      <pivotArea field="3" type="button" dataOnly="0" labelOnly="1" outline="0" axis="axisRow" fieldPosition="0"/>
    </format>
    <format dxfId="206">
      <pivotArea field="4" type="button" dataOnly="0" labelOnly="1" outline="0" axis="axisRow" fieldPosition="1"/>
    </format>
    <format dxfId="205">
      <pivotArea field="5" type="button" dataOnly="0" labelOnly="1" outline="0" axis="axisRow" fieldPosition="2"/>
    </format>
    <format dxfId="204">
      <pivotArea field="6" type="button" dataOnly="0" labelOnly="1" outline="0" axis="axisPage" fieldPosition="1"/>
    </format>
    <format dxfId="203">
      <pivotArea field="7" type="button" dataOnly="0" labelOnly="1" outline="0" axis="axisRow" fieldPosition="3"/>
    </format>
    <format dxfId="202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201">
      <pivotArea field="3" type="button" dataOnly="0" labelOnly="1" outline="0" axis="axisRow" fieldPosition="0"/>
    </format>
    <format dxfId="200">
      <pivotArea field="4" type="button" dataOnly="0" labelOnly="1" outline="0" axis="axisRow" fieldPosition="1"/>
    </format>
    <format dxfId="199">
      <pivotArea field="5" type="button" dataOnly="0" labelOnly="1" outline="0" axis="axisRow" fieldPosition="2"/>
    </format>
    <format dxfId="198">
      <pivotArea field="6" type="button" dataOnly="0" labelOnly="1" outline="0" axis="axisPage" fieldPosition="1"/>
    </format>
    <format dxfId="197">
      <pivotArea field="7" type="button" dataOnly="0" labelOnly="1" outline="0" axis="axisRow" fieldPosition="3"/>
    </format>
    <format dxfId="196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95">
      <pivotArea field="3" type="button" dataOnly="0" labelOnly="1" outline="0" axis="axisRow" fieldPosition="0"/>
    </format>
    <format dxfId="194">
      <pivotArea field="4" type="button" dataOnly="0" labelOnly="1" outline="0" axis="axisRow" fieldPosition="1"/>
    </format>
    <format dxfId="193">
      <pivotArea field="5" type="button" dataOnly="0" labelOnly="1" outline="0" axis="axisRow" fieldPosition="2"/>
    </format>
    <format dxfId="192">
      <pivotArea field="6" type="button" dataOnly="0" labelOnly="1" outline="0" axis="axisPage" fieldPosition="1"/>
    </format>
    <format dxfId="191">
      <pivotArea field="7" type="button" dataOnly="0" labelOnly="1" outline="0" axis="axisRow" fieldPosition="3"/>
    </format>
    <format dxfId="190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89">
      <pivotArea field="3" type="button" dataOnly="0" labelOnly="1" outline="0" axis="axisRow" fieldPosition="0"/>
    </format>
    <format dxfId="188">
      <pivotArea field="4" type="button" dataOnly="0" labelOnly="1" outline="0" axis="axisRow" fieldPosition="1"/>
    </format>
    <format dxfId="187">
      <pivotArea field="5" type="button" dataOnly="0" labelOnly="1" outline="0" axis="axisRow" fieldPosition="2"/>
    </format>
    <format dxfId="186">
      <pivotArea field="6" type="button" dataOnly="0" labelOnly="1" outline="0" axis="axisPage" fieldPosition="1"/>
    </format>
    <format dxfId="185">
      <pivotArea field="7" type="button" dataOnly="0" labelOnly="1" outline="0" axis="axisRow" fieldPosition="3"/>
    </format>
    <format dxfId="184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83">
      <pivotArea field="3" type="button" dataOnly="0" labelOnly="1" outline="0" axis="axisRow" fieldPosition="0"/>
    </format>
    <format dxfId="182">
      <pivotArea field="4" type="button" dataOnly="0" labelOnly="1" outline="0" axis="axisRow" fieldPosition="1"/>
    </format>
    <format dxfId="181">
      <pivotArea field="5" type="button" dataOnly="0" labelOnly="1" outline="0" axis="axisRow" fieldPosition="2"/>
    </format>
    <format dxfId="180">
      <pivotArea field="6" type="button" dataOnly="0" labelOnly="1" outline="0" axis="axisPage" fieldPosition="1"/>
    </format>
    <format dxfId="179">
      <pivotArea field="7" type="button" dataOnly="0" labelOnly="1" outline="0" axis="axisRow" fieldPosition="3"/>
    </format>
    <format dxfId="178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77">
      <pivotArea field="6" type="button" dataOnly="0" labelOnly="1" outline="0" axis="axisPage" fieldPosition="1"/>
    </format>
    <format dxfId="17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4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1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5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h="1"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h="1" x="6"/>
        <item h="1" x="0"/>
        <item h="1" m="1" x="11"/>
        <item h="1" x="2"/>
        <item x="1"/>
        <item h="1" x="9"/>
        <item h="1" m="1" x="12"/>
        <item h="1" x="7"/>
      </items>
    </pivotField>
    <pivotField axis="axisRow" compact="0" outline="0" showAll="0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8"/>
        <item m="1" x="31"/>
        <item m="1" x="12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41">
      <pivotArea field="3" type="button" dataOnly="0" labelOnly="1" outline="0" axis="axisRow" fieldPosition="0"/>
    </format>
    <format dxfId="240">
      <pivotArea field="4" type="button" dataOnly="0" labelOnly="1" outline="0" axis="axisRow" fieldPosition="1"/>
    </format>
    <format dxfId="239">
      <pivotArea field="5" type="button" dataOnly="0" labelOnly="1" outline="0" axis="axisRow" fieldPosition="2"/>
    </format>
    <format dxfId="238">
      <pivotArea field="6" type="button" dataOnly="0" labelOnly="1" outline="0" axis="axisPage" fieldPosition="1"/>
    </format>
    <format dxfId="237">
      <pivotArea field="7" type="button" dataOnly="0" labelOnly="1" outline="0" axis="axisRow" fieldPosition="3"/>
    </format>
    <format dxfId="23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5">
      <pivotArea field="3" type="button" dataOnly="0" labelOnly="1" outline="0" axis="axisRow" fieldPosition="0"/>
    </format>
    <format dxfId="234">
      <pivotArea field="4" type="button" dataOnly="0" labelOnly="1" outline="0" axis="axisRow" fieldPosition="1"/>
    </format>
    <format dxfId="233">
      <pivotArea field="5" type="button" dataOnly="0" labelOnly="1" outline="0" axis="axisRow" fieldPosition="2"/>
    </format>
    <format dxfId="232">
      <pivotArea field="6" type="button" dataOnly="0" labelOnly="1" outline="0" axis="axisPage" fieldPosition="1"/>
    </format>
    <format dxfId="231">
      <pivotArea field="7" type="button" dataOnly="0" labelOnly="1" outline="0" axis="axisRow" fieldPosition="3"/>
    </format>
    <format dxfId="23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9">
      <pivotArea field="3" type="button" dataOnly="0" labelOnly="1" outline="0" axis="axisRow" fieldPosition="0"/>
    </format>
    <format dxfId="228">
      <pivotArea field="4" type="button" dataOnly="0" labelOnly="1" outline="0" axis="axisRow" fieldPosition="1"/>
    </format>
    <format dxfId="227">
      <pivotArea field="5" type="button" dataOnly="0" labelOnly="1" outline="0" axis="axisRow" fieldPosition="2"/>
    </format>
    <format dxfId="226">
      <pivotArea field="6" type="button" dataOnly="0" labelOnly="1" outline="0" axis="axisPage" fieldPosition="1"/>
    </format>
    <format dxfId="225">
      <pivotArea field="7" type="button" dataOnly="0" labelOnly="1" outline="0" axis="axisRow" fieldPosition="3"/>
    </format>
    <format dxfId="22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3">
      <pivotArea field="3" type="button" dataOnly="0" labelOnly="1" outline="0" axis="axisRow" fieldPosition="0"/>
    </format>
    <format dxfId="222">
      <pivotArea field="4" type="button" dataOnly="0" labelOnly="1" outline="0" axis="axisRow" fieldPosition="1"/>
    </format>
    <format dxfId="221">
      <pivotArea field="5" type="button" dataOnly="0" labelOnly="1" outline="0" axis="axisRow" fieldPosition="2"/>
    </format>
    <format dxfId="220">
      <pivotArea field="6" type="button" dataOnly="0" labelOnly="1" outline="0" axis="axisPage" fieldPosition="1"/>
    </format>
    <format dxfId="219">
      <pivotArea field="7" type="button" dataOnly="0" labelOnly="1" outline="0" axis="axisRow" fieldPosition="3"/>
    </format>
    <format dxfId="21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7">
      <pivotArea field="3" type="button" dataOnly="0" labelOnly="1" outline="0" axis="axisRow" fieldPosition="0"/>
    </format>
    <format dxfId="216">
      <pivotArea field="4" type="button" dataOnly="0" labelOnly="1" outline="0" axis="axisRow" fieldPosition="1"/>
    </format>
    <format dxfId="215">
      <pivotArea field="5" type="button" dataOnly="0" labelOnly="1" outline="0" axis="axisRow" fieldPosition="2"/>
    </format>
    <format dxfId="214">
      <pivotArea field="6" type="button" dataOnly="0" labelOnly="1" outline="0" axis="axisPage" fieldPosition="1"/>
    </format>
    <format dxfId="213">
      <pivotArea field="7" type="button" dataOnly="0" labelOnly="1" outline="0" axis="axisRow" fieldPosition="3"/>
    </format>
    <format dxfId="21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1">
      <pivotArea field="6" type="button" dataOnly="0" labelOnly="1" outline="0" axis="axisPage" fieldPosition="1"/>
    </format>
    <format dxfId="21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8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2000000}" name="PivotTable4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V5:AB5" firstHeaderRow="0" firstDataRow="1" firstDataCol="4" rowPageCount="3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h="1"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h="1" x="6"/>
        <item h="1" x="0"/>
        <item h="1" m="1" x="11"/>
        <item h="1" x="2"/>
        <item x="1"/>
        <item h="1" x="9"/>
        <item h="1" m="1" x="12"/>
        <item h="1" x="7"/>
      </items>
    </pivotField>
    <pivotField axis="axisRow" compact="0" outline="0" showAll="0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8"/>
        <item m="1" x="31"/>
        <item m="1" x="12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</pivotField>
    <pivotField axis="axisPage" dataField="1" compact="0" outline="0" multipleItemSelectionAllowed="1" showAll="0" defaultSubtotal="0">
      <items count="7">
        <item m="1" x="5"/>
        <item x="1"/>
        <item h="1" x="0"/>
        <item m="1" x="6"/>
        <item m="1" x="4"/>
        <item m="1" x="3"/>
        <item x="2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colFields count="1">
    <field x="-2"/>
  </colFields>
  <colItems count="3">
    <i>
      <x/>
    </i>
    <i i="1">
      <x v="1"/>
    </i>
    <i i="2">
      <x v="2"/>
    </i>
  </colItems>
  <pageFields count="3">
    <pageField fld="0" hier="-1"/>
    <pageField fld="6" hier="-1"/>
    <pageField fld="8" hier="-1"/>
  </pageFields>
  <dataFields count="3">
    <dataField name="NO. Edibles" fld="8" subtotal="count" baseField="0" baseItem="0"/>
    <dataField name="Total kg" fld="11" baseField="3" baseItem="0" numFmtId="169"/>
    <dataField name="Total Points" fld="12" baseField="3" baseItem="0" numFmtId="169"/>
  </dataFields>
  <formats count="34">
    <format dxfId="275">
      <pivotArea field="3" type="button" dataOnly="0" labelOnly="1" outline="0" axis="axisRow" fieldPosition="0"/>
    </format>
    <format dxfId="274">
      <pivotArea field="4" type="button" dataOnly="0" labelOnly="1" outline="0" axis="axisRow" fieldPosition="1"/>
    </format>
    <format dxfId="273">
      <pivotArea field="5" type="button" dataOnly="0" labelOnly="1" outline="0" axis="axisRow" fieldPosition="2"/>
    </format>
    <format dxfId="272">
      <pivotArea field="6" type="button" dataOnly="0" labelOnly="1" outline="0" axis="axisPage" fieldPosition="1"/>
    </format>
    <format dxfId="271">
      <pivotArea field="7" type="button" dataOnly="0" labelOnly="1" outline="0" axis="axisRow" fieldPosition="3"/>
    </format>
    <format dxfId="270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269">
      <pivotArea field="3" type="button" dataOnly="0" labelOnly="1" outline="0" axis="axisRow" fieldPosition="0"/>
    </format>
    <format dxfId="268">
      <pivotArea field="4" type="button" dataOnly="0" labelOnly="1" outline="0" axis="axisRow" fieldPosition="1"/>
    </format>
    <format dxfId="267">
      <pivotArea field="5" type="button" dataOnly="0" labelOnly="1" outline="0" axis="axisRow" fieldPosition="2"/>
    </format>
    <format dxfId="266">
      <pivotArea field="6" type="button" dataOnly="0" labelOnly="1" outline="0" axis="axisPage" fieldPosition="1"/>
    </format>
    <format dxfId="265">
      <pivotArea field="7" type="button" dataOnly="0" labelOnly="1" outline="0" axis="axisRow" fieldPosition="3"/>
    </format>
    <format dxfId="264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263">
      <pivotArea field="3" type="button" dataOnly="0" labelOnly="1" outline="0" axis="axisRow" fieldPosition="0"/>
    </format>
    <format dxfId="262">
      <pivotArea field="4" type="button" dataOnly="0" labelOnly="1" outline="0" axis="axisRow" fieldPosition="1"/>
    </format>
    <format dxfId="261">
      <pivotArea field="5" type="button" dataOnly="0" labelOnly="1" outline="0" axis="axisRow" fieldPosition="2"/>
    </format>
    <format dxfId="260">
      <pivotArea field="6" type="button" dataOnly="0" labelOnly="1" outline="0" axis="axisPage" fieldPosition="1"/>
    </format>
    <format dxfId="259">
      <pivotArea field="7" type="button" dataOnly="0" labelOnly="1" outline="0" axis="axisRow" fieldPosition="3"/>
    </format>
    <format dxfId="258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257">
      <pivotArea field="3" type="button" dataOnly="0" labelOnly="1" outline="0" axis="axisRow" fieldPosition="0"/>
    </format>
    <format dxfId="256">
      <pivotArea field="4" type="button" dataOnly="0" labelOnly="1" outline="0" axis="axisRow" fieldPosition="1"/>
    </format>
    <format dxfId="255">
      <pivotArea field="5" type="button" dataOnly="0" labelOnly="1" outline="0" axis="axisRow" fieldPosition="2"/>
    </format>
    <format dxfId="254">
      <pivotArea field="6" type="button" dataOnly="0" labelOnly="1" outline="0" axis="axisPage" fieldPosition="1"/>
    </format>
    <format dxfId="253">
      <pivotArea field="7" type="button" dataOnly="0" labelOnly="1" outline="0" axis="axisRow" fieldPosition="3"/>
    </format>
    <format dxfId="252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251">
      <pivotArea field="3" type="button" dataOnly="0" labelOnly="1" outline="0" axis="axisRow" fieldPosition="0"/>
    </format>
    <format dxfId="250">
      <pivotArea field="4" type="button" dataOnly="0" labelOnly="1" outline="0" axis="axisRow" fieldPosition="1"/>
    </format>
    <format dxfId="249">
      <pivotArea field="5" type="button" dataOnly="0" labelOnly="1" outline="0" axis="axisRow" fieldPosition="2"/>
    </format>
    <format dxfId="248">
      <pivotArea field="6" type="button" dataOnly="0" labelOnly="1" outline="0" axis="axisPage" fieldPosition="1"/>
    </format>
    <format dxfId="247">
      <pivotArea field="7" type="button" dataOnly="0" labelOnly="1" outline="0" axis="axisRow" fieldPosition="3"/>
    </format>
    <format dxfId="246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245">
      <pivotArea field="6" type="button" dataOnly="0" labelOnly="1" outline="0" axis="axisPage" fieldPosition="1"/>
    </format>
    <format dxfId="24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4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42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L5:R5" firstHeaderRow="0" firstDataRow="1" firstDataCol="4" rowPageCount="3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h="1"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h="1" x="6"/>
        <item h="1" x="0"/>
        <item m="1" x="11"/>
        <item h="1" x="2"/>
        <item h="1" x="1"/>
        <item h="1" x="9"/>
        <item h="1" m="1" x="12"/>
        <item h="1" x="7"/>
      </items>
    </pivotField>
    <pivotField axis="axisRow" compact="0" outline="0" showAll="0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8"/>
        <item m="1" x="31"/>
        <item m="1" x="12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</pivotField>
    <pivotField compact="0" outline="0" showAll="0" defaultSubtotal="0"/>
    <pivotField axis="axisPage" dataField="1" compact="0" outline="0" multipleItemSelectionAllowed="1" showAll="0" defaultSubtotal="0">
      <items count="15">
        <item x="6"/>
        <item x="2"/>
        <item m="1" x="14"/>
        <item x="11"/>
        <item x="3"/>
        <item x="1"/>
        <item h="1" x="5"/>
        <item x="7"/>
        <item x="0"/>
        <item x="9"/>
        <item x="12"/>
        <item x="8"/>
        <item x="4"/>
        <item x="10"/>
        <item h="1" x="13"/>
      </items>
    </pivotField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colFields count="1">
    <field x="-2"/>
  </colFields>
  <colItems count="3">
    <i>
      <x/>
    </i>
    <i i="1">
      <x v="1"/>
    </i>
    <i i="2">
      <x v="2"/>
    </i>
  </colItems>
  <pageFields count="3">
    <pageField fld="0" hier="-1"/>
    <pageField fld="6" hier="-1"/>
    <pageField fld="9" hier="-1"/>
  </pageFields>
  <dataFields count="3">
    <dataField name="No.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105">
      <pivotArea field="3" type="button" dataOnly="0" labelOnly="1" outline="0" axis="axisRow" fieldPosition="0"/>
    </format>
    <format dxfId="104">
      <pivotArea field="4" type="button" dataOnly="0" labelOnly="1" outline="0" axis="axisRow" fieldPosition="1"/>
    </format>
    <format dxfId="103">
      <pivotArea field="5" type="button" dataOnly="0" labelOnly="1" outline="0" axis="axisRow" fieldPosition="2"/>
    </format>
    <format dxfId="102">
      <pivotArea field="6" type="button" dataOnly="0" labelOnly="1" outline="0" axis="axisPage" fieldPosition="1"/>
    </format>
    <format dxfId="101">
      <pivotArea field="7" type="button" dataOnly="0" labelOnly="1" outline="0" axis="axisRow" fieldPosition="3"/>
    </format>
    <format dxfId="100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99">
      <pivotArea field="3" type="button" dataOnly="0" labelOnly="1" outline="0" axis="axisRow" fieldPosition="0"/>
    </format>
    <format dxfId="98">
      <pivotArea field="4" type="button" dataOnly="0" labelOnly="1" outline="0" axis="axisRow" fieldPosition="1"/>
    </format>
    <format dxfId="97">
      <pivotArea field="5" type="button" dataOnly="0" labelOnly="1" outline="0" axis="axisRow" fieldPosition="2"/>
    </format>
    <format dxfId="96">
      <pivotArea field="6" type="button" dataOnly="0" labelOnly="1" outline="0" axis="axisPage" fieldPosition="1"/>
    </format>
    <format dxfId="95">
      <pivotArea field="7" type="button" dataOnly="0" labelOnly="1" outline="0" axis="axisRow" fieldPosition="3"/>
    </format>
    <format dxfId="94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93">
      <pivotArea field="3" type="button" dataOnly="0" labelOnly="1" outline="0" axis="axisRow" fieldPosition="0"/>
    </format>
    <format dxfId="92">
      <pivotArea field="4" type="button" dataOnly="0" labelOnly="1" outline="0" axis="axisRow" fieldPosition="1"/>
    </format>
    <format dxfId="91">
      <pivotArea field="5" type="button" dataOnly="0" labelOnly="1" outline="0" axis="axisRow" fieldPosition="2"/>
    </format>
    <format dxfId="90">
      <pivotArea field="6" type="button" dataOnly="0" labelOnly="1" outline="0" axis="axisPage" fieldPosition="1"/>
    </format>
    <format dxfId="89">
      <pivotArea field="7" type="button" dataOnly="0" labelOnly="1" outline="0" axis="axisRow" fieldPosition="3"/>
    </format>
    <format dxfId="88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87">
      <pivotArea field="3" type="button" dataOnly="0" labelOnly="1" outline="0" axis="axisRow" fieldPosition="0"/>
    </format>
    <format dxfId="86">
      <pivotArea field="4" type="button" dataOnly="0" labelOnly="1" outline="0" axis="axisRow" fieldPosition="1"/>
    </format>
    <format dxfId="85">
      <pivotArea field="5" type="button" dataOnly="0" labelOnly="1" outline="0" axis="axisRow" fieldPosition="2"/>
    </format>
    <format dxfId="84">
      <pivotArea field="6" type="button" dataOnly="0" labelOnly="1" outline="0" axis="axisPage" fieldPosition="1"/>
    </format>
    <format dxfId="83">
      <pivotArea field="7" type="button" dataOnly="0" labelOnly="1" outline="0" axis="axisRow" fieldPosition="3"/>
    </format>
    <format dxfId="82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81">
      <pivotArea field="3" type="button" dataOnly="0" labelOnly="1" outline="0" axis="axisRow" fieldPosition="0"/>
    </format>
    <format dxfId="80">
      <pivotArea field="4" type="button" dataOnly="0" labelOnly="1" outline="0" axis="axisRow" fieldPosition="1"/>
    </format>
    <format dxfId="79">
      <pivotArea field="5" type="button" dataOnly="0" labelOnly="1" outline="0" axis="axisRow" fieldPosition="2"/>
    </format>
    <format dxfId="78">
      <pivotArea field="6" type="button" dataOnly="0" labelOnly="1" outline="0" axis="axisPage" fieldPosition="1"/>
    </format>
    <format dxfId="77">
      <pivotArea field="7" type="button" dataOnly="0" labelOnly="1" outline="0" axis="axisRow" fieldPosition="3"/>
    </format>
    <format dxfId="76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75">
      <pivotArea field="6" type="button" dataOnly="0" labelOnly="1" outline="0" axis="axisPage" fieldPosition="1"/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1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5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h="1"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h="1" x="6"/>
        <item h="1" x="0"/>
        <item m="1" x="11"/>
        <item h="1" x="2"/>
        <item h="1" x="1"/>
        <item h="1" x="9"/>
        <item h="1" m="1" x="12"/>
        <item h="1" x="7"/>
      </items>
    </pivotField>
    <pivotField axis="axisRow" compact="0" outline="0" showAll="0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8"/>
        <item m="1" x="31"/>
        <item m="1" x="12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139">
      <pivotArea field="3" type="button" dataOnly="0" labelOnly="1" outline="0" axis="axisRow" fieldPosition="0"/>
    </format>
    <format dxfId="138">
      <pivotArea field="4" type="button" dataOnly="0" labelOnly="1" outline="0" axis="axisRow" fieldPosition="1"/>
    </format>
    <format dxfId="137">
      <pivotArea field="5" type="button" dataOnly="0" labelOnly="1" outline="0" axis="axisRow" fieldPosition="2"/>
    </format>
    <format dxfId="136">
      <pivotArea field="6" type="button" dataOnly="0" labelOnly="1" outline="0" axis="axisPage" fieldPosition="1"/>
    </format>
    <format dxfId="135">
      <pivotArea field="7" type="button" dataOnly="0" labelOnly="1" outline="0" axis="axisRow" fieldPosition="3"/>
    </format>
    <format dxfId="1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3">
      <pivotArea field="3" type="button" dataOnly="0" labelOnly="1" outline="0" axis="axisRow" fieldPosition="0"/>
    </format>
    <format dxfId="132">
      <pivotArea field="4" type="button" dataOnly="0" labelOnly="1" outline="0" axis="axisRow" fieldPosition="1"/>
    </format>
    <format dxfId="131">
      <pivotArea field="5" type="button" dataOnly="0" labelOnly="1" outline="0" axis="axisRow" fieldPosition="2"/>
    </format>
    <format dxfId="130">
      <pivotArea field="6" type="button" dataOnly="0" labelOnly="1" outline="0" axis="axisPage" fieldPosition="1"/>
    </format>
    <format dxfId="129">
      <pivotArea field="7" type="button" dataOnly="0" labelOnly="1" outline="0" axis="axisRow" fieldPosition="3"/>
    </format>
    <format dxfId="1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7">
      <pivotArea field="3" type="button" dataOnly="0" labelOnly="1" outline="0" axis="axisRow" fieldPosition="0"/>
    </format>
    <format dxfId="126">
      <pivotArea field="4" type="button" dataOnly="0" labelOnly="1" outline="0" axis="axisRow" fieldPosition="1"/>
    </format>
    <format dxfId="125">
      <pivotArea field="5" type="button" dataOnly="0" labelOnly="1" outline="0" axis="axisRow" fieldPosition="2"/>
    </format>
    <format dxfId="124">
      <pivotArea field="6" type="button" dataOnly="0" labelOnly="1" outline="0" axis="axisPage" fieldPosition="1"/>
    </format>
    <format dxfId="123">
      <pivotArea field="7" type="button" dataOnly="0" labelOnly="1" outline="0" axis="axisRow" fieldPosition="3"/>
    </format>
    <format dxfId="12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1">
      <pivotArea field="3" type="button" dataOnly="0" labelOnly="1" outline="0" axis="axisRow" fieldPosition="0"/>
    </format>
    <format dxfId="120">
      <pivotArea field="4" type="button" dataOnly="0" labelOnly="1" outline="0" axis="axisRow" fieldPosition="1"/>
    </format>
    <format dxfId="119">
      <pivotArea field="5" type="button" dataOnly="0" labelOnly="1" outline="0" axis="axisRow" fieldPosition="2"/>
    </format>
    <format dxfId="118">
      <pivotArea field="6" type="button" dataOnly="0" labelOnly="1" outline="0" axis="axisPage" fieldPosition="1"/>
    </format>
    <format dxfId="117">
      <pivotArea field="7" type="button" dataOnly="0" labelOnly="1" outline="0" axis="axisRow" fieldPosition="3"/>
    </format>
    <format dxfId="11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5">
      <pivotArea field="3" type="button" dataOnly="0" labelOnly="1" outline="0" axis="axisRow" fieldPosition="0"/>
    </format>
    <format dxfId="114">
      <pivotArea field="4" type="button" dataOnly="0" labelOnly="1" outline="0" axis="axisRow" fieldPosition="1"/>
    </format>
    <format dxfId="113">
      <pivotArea field="5" type="button" dataOnly="0" labelOnly="1" outline="0" axis="axisRow" fieldPosition="2"/>
    </format>
    <format dxfId="112">
      <pivotArea field="6" type="button" dataOnly="0" labelOnly="1" outline="0" axis="axisPage" fieldPosition="1"/>
    </format>
    <format dxfId="111">
      <pivotArea field="7" type="button" dataOnly="0" labelOnly="1" outline="0" axis="axisRow" fieldPosition="3"/>
    </format>
    <format dxfId="11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9">
      <pivotArea field="6" type="button" dataOnly="0" labelOnly="1" outline="0" axis="axisPage" fieldPosition="1"/>
    </format>
    <format dxfId="10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6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2000000}" name="PivotTable4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V5:AB5" firstHeaderRow="0" firstDataRow="1" firstDataCol="4" rowPageCount="3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h="1"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72">
        <item m="1" x="305"/>
        <item x="54"/>
        <item x="56"/>
        <item m="1" x="163"/>
        <item x="12"/>
        <item x="51"/>
        <item m="1" x="360"/>
        <item m="1" x="317"/>
        <item x="59"/>
        <item m="1" x="233"/>
        <item m="1" x="123"/>
        <item m="1" x="336"/>
        <item x="9"/>
        <item m="1" x="78"/>
        <item m="1" x="293"/>
        <item x="52"/>
        <item x="13"/>
        <item x="60"/>
        <item x="7"/>
        <item m="1" x="266"/>
        <item m="1" x="216"/>
        <item x="11"/>
        <item m="1" x="71"/>
        <item m="1" x="241"/>
        <item m="1" x="322"/>
        <item m="1" x="236"/>
        <item m="1" x="187"/>
        <item m="1" x="131"/>
        <item m="1" x="89"/>
        <item m="1" x="297"/>
        <item m="1" x="203"/>
        <item m="1" x="354"/>
        <item m="1" x="314"/>
        <item m="1" x="274"/>
        <item m="1" x="226"/>
        <item m="1" x="270"/>
        <item m="1" x="222"/>
        <item m="1" x="174"/>
        <item m="1" x="75"/>
        <item m="1" x="288"/>
        <item m="1" x="247"/>
        <item m="1" x="197"/>
        <item m="1" x="142"/>
        <item m="1" x="242"/>
        <item m="1" x="192"/>
        <item m="1" x="137"/>
        <item x="37"/>
        <item m="1" x="164"/>
        <item m="1" x="361"/>
        <item m="1" x="234"/>
        <item m="1" x="85"/>
        <item m="1" x="178"/>
        <item x="49"/>
        <item m="1" x="252"/>
        <item m="1" x="101"/>
        <item m="1" x="350"/>
        <item m="1" x="148"/>
        <item m="1" x="102"/>
        <item m="1" x="325"/>
        <item m="1" x="243"/>
        <item m="1" x="306"/>
        <item m="1" x="301"/>
        <item m="1" x="259"/>
        <item m="1" x="362"/>
        <item m="1" x="278"/>
        <item m="1" x="179"/>
        <item m="1" x="334"/>
        <item m="1" x="248"/>
        <item m="1" x="198"/>
        <item m="1" x="97"/>
        <item m="1" x="267"/>
        <item x="41"/>
        <item m="1" x="281"/>
        <item m="1" x="237"/>
        <item m="1" x="184"/>
        <item m="1" x="253"/>
        <item m="1" x="149"/>
        <item m="1" x="351"/>
        <item m="1" x="223"/>
        <item m="1" x="175"/>
        <item x="35"/>
        <item m="1" x="284"/>
        <item m="1" x="363"/>
        <item m="1" x="111"/>
        <item x="50"/>
        <item m="1" x="235"/>
        <item x="62"/>
        <item m="1" x="337"/>
        <item m="1" x="309"/>
        <item m="1" x="326"/>
        <item m="1" x="285"/>
        <item m="1" x="338"/>
        <item m="1" x="204"/>
        <item m="1" x="176"/>
        <item x="10"/>
        <item m="1" x="76"/>
        <item m="1" x="289"/>
        <item x="8"/>
        <item m="1" x="166"/>
        <item m="1" x="318"/>
        <item m="1" x="126"/>
        <item m="1" x="217"/>
        <item m="1" x="171"/>
        <item x="27"/>
        <item m="1" x="319"/>
        <item m="1" x="330"/>
        <item m="1" x="290"/>
        <item m="1" x="249"/>
        <item m="1" x="347"/>
        <item m="1" x="167"/>
        <item m="1" x="127"/>
        <item m="1" x="151"/>
        <item m="1" x="79"/>
        <item m="1" x="152"/>
        <item m="1" x="331"/>
        <item m="1" x="302"/>
        <item m="1" x="365"/>
        <item m="1" x="295"/>
        <item m="1" x="212"/>
        <item m="1" x="239"/>
        <item m="1" x="132"/>
        <item m="1" x="92"/>
        <item m="1" x="156"/>
        <item m="1" x="275"/>
        <item m="1" x="80"/>
        <item m="1" x="332"/>
        <item m="1" x="94"/>
        <item m="1" x="345"/>
        <item m="1" x="213"/>
        <item m="1" x="369"/>
        <item m="1" x="282"/>
        <item m="1" x="153"/>
        <item m="1" x="105"/>
        <item m="1" x="268"/>
        <item m="1" x="133"/>
        <item m="1" x="303"/>
        <item m="1" x="208"/>
        <item m="1" x="256"/>
        <item m="1" x="107"/>
        <item m="1" x="315"/>
        <item m="1" x="229"/>
        <item x="57"/>
        <item m="1" x="224"/>
        <item m="1" x="144"/>
        <item m="1" x="168"/>
        <item m="1" x="370"/>
        <item x="70"/>
        <item m="1" x="261"/>
        <item m="1" x="87"/>
        <item m="1" x="346"/>
        <item m="1" x="286"/>
        <item m="1" x="139"/>
        <item x="40"/>
        <item m="1" x="352"/>
        <item m="1" x="180"/>
        <item m="1" x="367"/>
        <item m="1" x="98"/>
        <item m="1" x="339"/>
        <item m="1" x="172"/>
        <item m="1" x="116"/>
        <item m="1" x="135"/>
        <item m="1" x="340"/>
        <item m="1" x="157"/>
        <item m="1" x="108"/>
        <item m="1" x="206"/>
        <item x="39"/>
        <item m="1" x="114"/>
        <item m="1" x="276"/>
        <item m="1" x="82"/>
        <item m="1" x="250"/>
        <item m="1" x="199"/>
        <item m="1" x="244"/>
        <item m="1" x="95"/>
        <item m="1" x="323"/>
        <item m="1" x="113"/>
        <item m="1" x="129"/>
        <item m="1" x="81"/>
        <item m="1" x="185"/>
        <item m="1" x="313"/>
        <item x="36"/>
        <item m="1" x="173"/>
        <item m="1" x="294"/>
        <item m="1" x="188"/>
        <item m="1" x="202"/>
        <item m="1" x="177"/>
        <item m="1" x="181"/>
        <item m="1" x="272"/>
        <item m="1" x="220"/>
        <item m="1" x="73"/>
        <item m="1" x="165"/>
        <item m="1" x="357"/>
        <item x="21"/>
        <item x="24"/>
        <item m="1" x="283"/>
        <item m="1" x="190"/>
        <item m="1" x="240"/>
        <item m="1" x="93"/>
        <item m="1" x="209"/>
        <item m="1" x="96"/>
        <item m="1" x="140"/>
        <item m="1" x="263"/>
        <item m="1" x="109"/>
        <item m="1" x="120"/>
        <item m="1" x="147"/>
        <item m="1" x="200"/>
        <item m="1" x="245"/>
        <item m="1" x="191"/>
        <item m="1" x="195"/>
        <item m="1" x="158"/>
        <item m="1" x="291"/>
        <item m="1" x="258"/>
        <item m="1" x="300"/>
        <item m="1" x="143"/>
        <item m="1" x="110"/>
        <item m="1" x="207"/>
        <item m="1" x="154"/>
        <item m="1" x="186"/>
        <item m="1" x="218"/>
        <item m="1" x="358"/>
        <item m="1" x="121"/>
        <item m="1" x="353"/>
        <item m="1" x="77"/>
        <item m="1" x="279"/>
        <item m="1" x="115"/>
        <item m="1" x="162"/>
        <item m="1" x="321"/>
        <item m="1" x="368"/>
        <item m="1" x="316"/>
        <item m="1" x="277"/>
        <item m="1" x="232"/>
        <item m="1" x="122"/>
        <item m="1" x="74"/>
        <item m="1" x="141"/>
        <item m="1" x="287"/>
        <item m="1" x="246"/>
        <item m="1" x="196"/>
        <item m="1" x="327"/>
        <item m="1" x="83"/>
        <item m="1" x="343"/>
        <item m="1" x="335"/>
        <item m="1" x="296"/>
        <item m="1" x="72"/>
        <item m="1" x="210"/>
        <item m="1" x="304"/>
        <item m="1" x="333"/>
        <item m="1" x="251"/>
        <item m="1" x="366"/>
        <item m="1" x="324"/>
        <item m="1" x="112"/>
        <item m="1" x="161"/>
        <item m="1" x="211"/>
        <item m="1" x="262"/>
        <item m="1" x="312"/>
        <item m="1" x="349"/>
        <item m="1" x="124"/>
        <item m="1" x="130"/>
        <item m="1" x="159"/>
        <item m="1" x="320"/>
        <item m="1" x="214"/>
        <item m="1" x="88"/>
        <item m="1" x="310"/>
        <item m="1" x="125"/>
        <item m="1" x="355"/>
        <item m="1" x="307"/>
        <item m="1" x="264"/>
        <item x="53"/>
        <item m="1" x="205"/>
        <item m="1" x="342"/>
        <item m="1" x="230"/>
        <item m="1" x="280"/>
        <item x="61"/>
        <item m="1" x="136"/>
        <item m="1" x="359"/>
        <item m="1" x="227"/>
        <item m="1" x="311"/>
        <item m="1" x="348"/>
        <item m="1" x="255"/>
        <item m="1" x="145"/>
        <item m="1" x="273"/>
        <item m="1" x="260"/>
        <item m="1" x="103"/>
        <item m="1" x="100"/>
        <item m="1" x="128"/>
        <item m="1" x="134"/>
        <item m="1" x="344"/>
        <item m="1" x="194"/>
        <item m="1" x="91"/>
        <item m="1" x="99"/>
        <item m="1" x="86"/>
        <item m="1" x="329"/>
        <item x="25"/>
        <item m="1" x="265"/>
        <item m="1" x="170"/>
        <item m="1" x="292"/>
        <item x="23"/>
        <item x="26"/>
        <item m="1" x="269"/>
        <item m="1" x="146"/>
        <item m="1" x="228"/>
        <item m="1" x="254"/>
        <item m="1" x="225"/>
        <item m="1" x="371"/>
        <item m="1" x="193"/>
        <item x="58"/>
        <item m="1" x="189"/>
        <item m="1" x="271"/>
        <item m="1" x="238"/>
        <item m="1" x="298"/>
        <item m="1" x="104"/>
        <item m="1" x="106"/>
        <item m="1" x="182"/>
        <item m="1" x="90"/>
        <item m="1" x="356"/>
        <item m="1" x="119"/>
        <item m="1" x="160"/>
        <item m="1" x="84"/>
        <item x="38"/>
        <item m="1" x="150"/>
        <item m="1" x="308"/>
        <item m="1" x="364"/>
        <item m="1" x="183"/>
        <item m="1" x="155"/>
        <item m="1" x="215"/>
        <item m="1" x="231"/>
        <item m="1" x="118"/>
        <item m="1" x="219"/>
        <item m="1" x="299"/>
        <item m="1" x="257"/>
        <item m="1" x="328"/>
        <item m="1" x="117"/>
        <item m="1" x="221"/>
        <item m="1" x="169"/>
        <item m="1" x="201"/>
        <item m="1" x="138"/>
        <item m="1" x="341"/>
        <item x="68"/>
        <item x="0"/>
        <item x="1"/>
        <item x="2"/>
        <item x="3"/>
        <item x="4"/>
        <item x="5"/>
        <item x="6"/>
        <item x="14"/>
        <item x="15"/>
        <item x="16"/>
        <item x="17"/>
        <item x="18"/>
        <item x="19"/>
        <item x="20"/>
        <item x="22"/>
        <item x="28"/>
        <item x="29"/>
        <item x="30"/>
        <item x="31"/>
        <item x="32"/>
        <item x="33"/>
        <item x="34"/>
        <item x="42"/>
        <item x="43"/>
        <item x="44"/>
        <item x="45"/>
        <item x="46"/>
        <item x="47"/>
        <item x="48"/>
        <item x="55"/>
        <item x="63"/>
        <item x="64"/>
        <item x="65"/>
        <item x="66"/>
        <item x="67"/>
        <item x="69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compact="0" outline="0" showAll="0" defaultSubtotal="0">
      <items count="280">
        <item m="1" x="135"/>
        <item x="57"/>
        <item m="1" x="155"/>
        <item x="47"/>
        <item x="12"/>
        <item m="1" x="237"/>
        <item m="1" x="242"/>
        <item m="1" x="233"/>
        <item m="1" x="77"/>
        <item m="1" x="182"/>
        <item m="1" x="252"/>
        <item x="11"/>
        <item m="1" x="81"/>
        <item m="1" x="118"/>
        <item x="49"/>
        <item m="1" x="94"/>
        <item m="1" x="192"/>
        <item m="1" x="112"/>
        <item m="1" x="218"/>
        <item m="1" x="89"/>
        <item m="1" x="159"/>
        <item x="50"/>
        <item m="1" x="132"/>
        <item m="1" x="115"/>
        <item m="1" x="270"/>
        <item x="46"/>
        <item m="1" x="257"/>
        <item m="1" x="264"/>
        <item m="1" x="226"/>
        <item m="1" x="266"/>
        <item x="34"/>
        <item x="7"/>
        <item m="1" x="189"/>
        <item m="1" x="139"/>
        <item m="1" x="241"/>
        <item m="1" x="243"/>
        <item m="1" x="120"/>
        <item m="1" x="203"/>
        <item m="1" x="147"/>
        <item m="1" x="83"/>
        <item m="1" x="156"/>
        <item m="1" x="161"/>
        <item m="1" x="166"/>
        <item m="1" x="248"/>
        <item m="1" x="167"/>
        <item m="1" x="74"/>
        <item x="10"/>
        <item m="1" x="211"/>
        <item m="1" x="213"/>
        <item m="1" x="138"/>
        <item m="1" x="246"/>
        <item m="1" x="247"/>
        <item m="1" x="186"/>
        <item m="1" x="185"/>
        <item m="1" x="276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8"/>
        <item x="44"/>
        <item m="1" x="201"/>
        <item m="1" x="259"/>
        <item m="1" x="133"/>
        <item m="1" x="87"/>
        <item m="1" x="162"/>
        <item m="1" x="178"/>
        <item m="1" x="117"/>
        <item m="1" x="202"/>
        <item x="51"/>
        <item x="39"/>
        <item x="4"/>
        <item x="52"/>
        <item m="1" x="92"/>
        <item m="1" x="102"/>
        <item m="1" x="175"/>
        <item x="28"/>
        <item m="1" x="144"/>
        <item m="1" x="168"/>
        <item m="1" x="271"/>
        <item m="1" x="123"/>
        <item m="1" x="249"/>
        <item m="1" x="212"/>
        <item m="1" x="225"/>
        <item m="1" x="93"/>
        <item m="1" x="86"/>
        <item m="1" x="176"/>
        <item m="1" x="232"/>
        <item m="1" x="69"/>
        <item m="1" x="180"/>
        <item m="1" x="134"/>
        <item m="1" x="170"/>
        <item m="1" x="151"/>
        <item m="1" x="256"/>
        <item m="1" x="158"/>
        <item m="1" x="79"/>
        <item m="1" x="251"/>
        <item m="1" x="240"/>
        <item m="1" x="217"/>
        <item x="5"/>
        <item m="1" x="119"/>
        <item x="54"/>
        <item m="1" x="214"/>
        <item m="1" x="100"/>
        <item m="1" x="111"/>
        <item m="1" x="157"/>
        <item m="1" x="224"/>
        <item m="1" x="279"/>
        <item m="1" x="130"/>
        <item m="1" x="177"/>
        <item m="1" x="268"/>
        <item m="1" x="255"/>
        <item m="1" x="131"/>
        <item m="1" x="179"/>
        <item m="1" x="105"/>
        <item m="1" x="228"/>
        <item m="1" x="80"/>
        <item m="1" x="219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91"/>
        <item m="1" x="116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defaultSubtotal="0">
      <items count="227">
        <item m="1" x="100"/>
        <item m="1" x="178"/>
        <item m="1" x="84"/>
        <item m="1" x="152"/>
        <item x="54"/>
        <item x="51"/>
        <item m="1" x="207"/>
        <item m="1" x="154"/>
        <item m="1" x="131"/>
        <item m="1" x="161"/>
        <item m="1" x="186"/>
        <item m="1" x="127"/>
        <item x="48"/>
        <item m="1" x="13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4"/>
        <item m="1" x="199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84"/>
        <item m="1" x="117"/>
        <item x="10"/>
        <item m="1" x="188"/>
        <item m="1" x="189"/>
        <item x="26"/>
        <item x="36"/>
        <item m="1" x="79"/>
        <item x="35"/>
        <item m="1" x="94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83"/>
        <item m="1" x="208"/>
        <item m="1" x="193"/>
        <item m="1" x="81"/>
        <item x="23"/>
        <item m="1" x="142"/>
        <item x="0"/>
        <item x="7"/>
        <item x="56"/>
        <item m="1" x="128"/>
        <item m="1" x="95"/>
        <item m="1" x="112"/>
        <item m="1" x="80"/>
        <item m="1" x="215"/>
        <item m="1" x="20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77"/>
        <item m="1" x="130"/>
        <item m="1" x="91"/>
        <item m="1" x="150"/>
        <item x="11"/>
        <item m="1" x="143"/>
        <item m="1" x="88"/>
        <item x="38"/>
        <item x="9"/>
        <item m="1" x="221"/>
        <item x="34"/>
        <item x="49"/>
        <item m="1" x="173"/>
        <item m="1" x="102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axis="axisPage" compact="0" outline="0" multipleItemSelectionAllowed="1" showAll="0" defaultSubtotal="0">
      <items count="14">
        <item h="1" x="8"/>
        <item h="1" m="1" x="10"/>
        <item h="1" m="1" x="13"/>
        <item h="1" x="3"/>
        <item h="1" x="4"/>
        <item h="1" x="5"/>
        <item h="1" x="6"/>
        <item h="1" x="0"/>
        <item m="1" x="11"/>
        <item h="1" x="2"/>
        <item h="1" x="1"/>
        <item h="1" x="9"/>
        <item h="1" m="1" x="12"/>
        <item h="1" x="7"/>
      </items>
    </pivotField>
    <pivotField axis="axisRow" compact="0" outline="0" showAll="0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8"/>
        <item m="1" x="31"/>
        <item m="1" x="12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</pivotField>
    <pivotField axis="axisPage" dataField="1" compact="0" outline="0" multipleItemSelectionAllowed="1" showAll="0" defaultSubtotal="0">
      <items count="7">
        <item m="1" x="5"/>
        <item x="1"/>
        <item h="1" x="0"/>
        <item m="1" x="6"/>
        <item m="1" x="4"/>
        <item m="1" x="3"/>
        <item x="2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colFields count="1">
    <field x="-2"/>
  </colFields>
  <colItems count="3">
    <i>
      <x/>
    </i>
    <i i="1">
      <x v="1"/>
    </i>
    <i i="2">
      <x v="2"/>
    </i>
  </colItems>
  <pageFields count="3">
    <pageField fld="0" hier="-1"/>
    <pageField fld="6" hier="-1"/>
    <pageField fld="8" hier="-1"/>
  </pageFields>
  <dataFields count="3">
    <dataField name="NO. Edibles" fld="8" subtotal="count" baseField="0" baseItem="0"/>
    <dataField name="Total kg" fld="11" baseField="3" baseItem="0" numFmtId="169"/>
    <dataField name="Total Points" fld="12" baseField="3" baseItem="0" numFmtId="169"/>
  </dataFields>
  <formats count="34">
    <format dxfId="173">
      <pivotArea field="3" type="button" dataOnly="0" labelOnly="1" outline="0" axis="axisRow" fieldPosition="0"/>
    </format>
    <format dxfId="172">
      <pivotArea field="4" type="button" dataOnly="0" labelOnly="1" outline="0" axis="axisRow" fieldPosition="1"/>
    </format>
    <format dxfId="171">
      <pivotArea field="5" type="button" dataOnly="0" labelOnly="1" outline="0" axis="axisRow" fieldPosition="2"/>
    </format>
    <format dxfId="170">
      <pivotArea field="6" type="button" dataOnly="0" labelOnly="1" outline="0" axis="axisPage" fieldPosition="1"/>
    </format>
    <format dxfId="169">
      <pivotArea field="7" type="button" dataOnly="0" labelOnly="1" outline="0" axis="axisRow" fieldPosition="3"/>
    </format>
    <format dxfId="168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67">
      <pivotArea field="3" type="button" dataOnly="0" labelOnly="1" outline="0" axis="axisRow" fieldPosition="0"/>
    </format>
    <format dxfId="166">
      <pivotArea field="4" type="button" dataOnly="0" labelOnly="1" outline="0" axis="axisRow" fieldPosition="1"/>
    </format>
    <format dxfId="165">
      <pivotArea field="5" type="button" dataOnly="0" labelOnly="1" outline="0" axis="axisRow" fieldPosition="2"/>
    </format>
    <format dxfId="164">
      <pivotArea field="6" type="button" dataOnly="0" labelOnly="1" outline="0" axis="axisPage" fieldPosition="1"/>
    </format>
    <format dxfId="163">
      <pivotArea field="7" type="button" dataOnly="0" labelOnly="1" outline="0" axis="axisRow" fieldPosition="3"/>
    </format>
    <format dxfId="162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61">
      <pivotArea field="3" type="button" dataOnly="0" labelOnly="1" outline="0" axis="axisRow" fieldPosition="0"/>
    </format>
    <format dxfId="160">
      <pivotArea field="4" type="button" dataOnly="0" labelOnly="1" outline="0" axis="axisRow" fieldPosition="1"/>
    </format>
    <format dxfId="159">
      <pivotArea field="5" type="button" dataOnly="0" labelOnly="1" outline="0" axis="axisRow" fieldPosition="2"/>
    </format>
    <format dxfId="158">
      <pivotArea field="6" type="button" dataOnly="0" labelOnly="1" outline="0" axis="axisPage" fieldPosition="1"/>
    </format>
    <format dxfId="157">
      <pivotArea field="7" type="button" dataOnly="0" labelOnly="1" outline="0" axis="axisRow" fieldPosition="3"/>
    </format>
    <format dxfId="156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55">
      <pivotArea field="3" type="button" dataOnly="0" labelOnly="1" outline="0" axis="axisRow" fieldPosition="0"/>
    </format>
    <format dxfId="154">
      <pivotArea field="4" type="button" dataOnly="0" labelOnly="1" outline="0" axis="axisRow" fieldPosition="1"/>
    </format>
    <format dxfId="153">
      <pivotArea field="5" type="button" dataOnly="0" labelOnly="1" outline="0" axis="axisRow" fieldPosition="2"/>
    </format>
    <format dxfId="152">
      <pivotArea field="6" type="button" dataOnly="0" labelOnly="1" outline="0" axis="axisPage" fieldPosition="1"/>
    </format>
    <format dxfId="151">
      <pivotArea field="7" type="button" dataOnly="0" labelOnly="1" outline="0" axis="axisRow" fieldPosition="3"/>
    </format>
    <format dxfId="150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49">
      <pivotArea field="3" type="button" dataOnly="0" labelOnly="1" outline="0" axis="axisRow" fieldPosition="0"/>
    </format>
    <format dxfId="148">
      <pivotArea field="4" type="button" dataOnly="0" labelOnly="1" outline="0" axis="axisRow" fieldPosition="1"/>
    </format>
    <format dxfId="147">
      <pivotArea field="5" type="button" dataOnly="0" labelOnly="1" outline="0" axis="axisRow" fieldPosition="2"/>
    </format>
    <format dxfId="146">
      <pivotArea field="6" type="button" dataOnly="0" labelOnly="1" outline="0" axis="axisPage" fieldPosition="1"/>
    </format>
    <format dxfId="145">
      <pivotArea field="7" type="button" dataOnly="0" labelOnly="1" outline="0" axis="axisRow" fieldPosition="3"/>
    </format>
    <format dxfId="144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143">
      <pivotArea field="6" type="button" dataOnly="0" labelOnly="1" outline="0" axis="axisPage" fieldPosition="1"/>
    </format>
    <format dxfId="14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280">
        <item m="1" x="135"/>
        <item x="57"/>
        <item m="1" x="155"/>
        <item x="47"/>
        <item x="12"/>
        <item m="1" x="233"/>
        <item m="1" x="77"/>
        <item m="1" x="182"/>
        <item x="11"/>
        <item m="1" x="81"/>
        <item m="1" x="118"/>
        <item x="49"/>
        <item m="1" x="94"/>
        <item m="1" x="192"/>
        <item m="1" x="218"/>
        <item m="1" x="89"/>
        <item m="1" x="159"/>
        <item x="50"/>
        <item m="1" x="132"/>
        <item x="46"/>
        <item m="1" x="257"/>
        <item m="1" x="264"/>
        <item m="1" x="226"/>
        <item x="34"/>
        <item x="7"/>
        <item m="1" x="189"/>
        <item m="1" x="243"/>
        <item m="1" x="120"/>
        <item m="1" x="203"/>
        <item m="1" x="83"/>
        <item m="1" x="161"/>
        <item m="1" x="166"/>
        <item m="1" x="248"/>
        <item m="1" x="167"/>
        <item m="1" x="74"/>
        <item x="10"/>
        <item m="1" x="211"/>
        <item m="1" x="246"/>
        <item m="1" x="247"/>
        <item m="1" x="186"/>
        <item m="1" x="185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4"/>
        <item m="1" x="201"/>
        <item m="1" x="133"/>
        <item m="1" x="87"/>
        <item m="1" x="162"/>
        <item m="1" x="178"/>
        <item m="1" x="202"/>
        <item x="51"/>
        <item x="39"/>
        <item x="4"/>
        <item m="1" x="102"/>
        <item m="1" x="175"/>
        <item x="28"/>
        <item m="1" x="144"/>
        <item m="1" x="168"/>
        <item m="1" x="123"/>
        <item m="1" x="249"/>
        <item m="1" x="212"/>
        <item m="1" x="225"/>
        <item m="1" x="93"/>
        <item m="1" x="86"/>
        <item m="1" x="232"/>
        <item m="1" x="69"/>
        <item m="1" x="180"/>
        <item m="1" x="134"/>
        <item m="1" x="170"/>
        <item m="1" x="256"/>
        <item m="1" x="158"/>
        <item m="1" x="79"/>
        <item m="1" x="251"/>
        <item m="1" x="240"/>
        <item x="5"/>
        <item x="54"/>
        <item m="1" x="214"/>
        <item m="1" x="111"/>
        <item m="1" x="157"/>
        <item m="1" x="224"/>
        <item m="1" x="279"/>
        <item m="1" x="130"/>
        <item m="1" x="177"/>
        <item m="1" x="255"/>
        <item m="1" x="131"/>
        <item m="1" x="179"/>
        <item m="1" x="105"/>
        <item m="1" x="228"/>
        <item m="1" x="80"/>
        <item m="1" x="219"/>
        <item m="1" x="117"/>
        <item m="1" x="237"/>
        <item m="1" x="112"/>
        <item m="1" x="252"/>
        <item m="1" x="156"/>
        <item m="1" x="241"/>
        <item x="48"/>
        <item m="1" x="268"/>
        <item m="1" x="242"/>
        <item m="1" x="138"/>
        <item m="1" x="213"/>
        <item x="52"/>
        <item m="1" x="266"/>
        <item m="1" x="100"/>
        <item m="1" x="119"/>
        <item m="1" x="259"/>
        <item m="1" x="139"/>
        <item m="1" x="151"/>
        <item m="1" x="147"/>
        <item m="1" x="270"/>
        <item m="1" x="217"/>
        <item m="1" x="176"/>
        <item m="1" x="115"/>
        <item m="1" x="276"/>
        <item m="1" x="271"/>
        <item m="1" x="92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116"/>
        <item m="1" x="91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measureFilter="1" defaultSubtotal="0">
      <items count="227">
        <item m="1" x="100"/>
        <item m="1" x="178"/>
        <item m="1" x="84"/>
        <item m="1" x="152"/>
        <item x="54"/>
        <item x="51"/>
        <item m="1" x="207"/>
        <item m="1" x="131"/>
        <item m="1" x="127"/>
        <item x="4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17"/>
        <item x="10"/>
        <item m="1" x="188"/>
        <item m="1" x="189"/>
        <item x="26"/>
        <item x="36"/>
        <item m="1" x="79"/>
        <item x="35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208"/>
        <item m="1" x="193"/>
        <item m="1" x="81"/>
        <item x="23"/>
        <item x="0"/>
        <item x="7"/>
        <item x="56"/>
        <item m="1" x="128"/>
        <item m="1" x="112"/>
        <item m="1" x="80"/>
        <item m="1" x="21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30"/>
        <item m="1" x="91"/>
        <item x="11"/>
        <item m="1" x="143"/>
        <item m="1" x="88"/>
        <item x="38"/>
        <item x="9"/>
        <item m="1" x="221"/>
        <item x="34"/>
        <item m="1" x="173"/>
        <item m="1" x="102"/>
        <item m="1" x="144"/>
        <item m="1" x="205"/>
        <item x="49"/>
        <item m="1" x="177"/>
        <item m="1" x="83"/>
        <item m="1" x="150"/>
        <item m="1" x="186"/>
        <item m="1" x="142"/>
        <item m="1" x="94"/>
        <item m="1" x="161"/>
        <item m="1" x="184"/>
        <item m="1" x="138"/>
        <item m="1" x="95"/>
        <item m="1" x="199"/>
        <item m="1" x="154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compact="0" outline="0" showAll="0" defaultSubtotal="0"/>
    <pivotField axis="axisRow" compact="0" outline="0" showAll="0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2"/>
        <item m="1" x="31"/>
        <item m="1" x="18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</pivotField>
    <pivotField axis="axisRow" compact="0" outline="0" showAll="0" sortType="ascending" defaultSubtotal="0">
      <items count="7">
        <item m="1" x="4"/>
        <item m="1" x="5"/>
        <item m="1" x="6"/>
        <item x="1"/>
        <item x="2"/>
        <item m="1" x="3"/>
        <item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 v="3"/>
      <x v="273"/>
      <x v="75"/>
      <x v="23"/>
    </i>
    <i>
      <x v="4"/>
      <x v="255"/>
      <x v="206"/>
      <x v="27"/>
    </i>
    <i>
      <x v="6"/>
      <x v="110"/>
      <x v="23"/>
      <x v="23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30">
    <format dxfId="71">
      <pivotArea field="-2" type="button" dataOnly="0" labelOnly="1" outline="0" axis="axisValues" fieldPosition="0"/>
    </format>
    <format dxfId="70">
      <pivotArea type="topRight" dataOnly="0" labelOnly="1" outline="0" fieldPosition="0"/>
    </format>
    <format dxfId="6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7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66">
      <pivotArea field="8" type="button" dataOnly="0" labelOnly="1" outline="0" axis="axisRow" fieldPosition="0"/>
    </format>
    <format dxfId="65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6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2">
      <pivotArea type="all" dataOnly="0" outline="0" fieldPosition="0"/>
    </format>
    <format dxfId="61">
      <pivotArea outline="0" collapsedLevelsAreSubtotals="1" fieldPosition="0"/>
    </format>
    <format dxfId="60">
      <pivotArea dataOnly="0" labelOnly="1" outline="0" fieldPosition="0">
        <references count="1">
          <reference field="8" count="0"/>
        </references>
      </pivotArea>
    </format>
    <format dxfId="59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58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57">
      <pivotArea dataOnly="0" labelOnly="1" outline="0" fieldPosition="0">
        <references count="3">
          <reference field="4" count="1" selected="0">
            <x v="71"/>
          </reference>
          <reference field="5" count="1">
            <x v="35"/>
          </reference>
          <reference field="8" count="1" selected="0">
            <x v="1"/>
          </reference>
        </references>
      </pivotArea>
    </format>
    <format dxfId="56">
      <pivotArea dataOnly="0" labelOnly="1" outline="0" fieldPosition="0">
        <references count="3">
          <reference field="4" count="1" selected="0">
            <x v="61"/>
          </reference>
          <reference field="5" count="1">
            <x v="63"/>
          </reference>
          <reference field="8" count="1" selected="0">
            <x v="3"/>
          </reference>
        </references>
      </pivotArea>
    </format>
    <format dxfId="55">
      <pivotArea dataOnly="0" labelOnly="1" outline="0" fieldPosition="0">
        <references count="4">
          <reference field="4" count="1" selected="0">
            <x v="71"/>
          </reference>
          <reference field="5" count="1" selected="0">
            <x v="35"/>
          </reference>
          <reference field="7" count="1">
            <x v="9"/>
          </reference>
          <reference field="8" count="1" selected="0">
            <x v="1"/>
          </reference>
        </references>
      </pivotArea>
    </format>
    <format dxfId="54">
      <pivotArea dataOnly="0" labelOnly="1" outline="0" fieldPosition="0">
        <references count="4">
          <reference field="4" count="1" selected="0">
            <x v="61"/>
          </reference>
          <reference field="5" count="1" selected="0">
            <x v="63"/>
          </reference>
          <reference field="7" count="1">
            <x v="14"/>
          </reference>
          <reference field="8" count="1" selected="0">
            <x v="3"/>
          </reference>
        </references>
      </pivotArea>
    </format>
    <format dxfId="53">
      <pivotArea outline="0" collapsedLevelsAreSubtotals="1" fieldPosition="0"/>
    </format>
    <format dxfId="52">
      <pivotArea dataOnly="0" labelOnly="1" outline="0" fieldPosition="0">
        <references count="1">
          <reference field="8" count="0"/>
        </references>
      </pivotArea>
    </format>
    <format dxfId="51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50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49">
      <pivotArea dataOnly="0" labelOnly="1" outline="0" fieldPosition="0">
        <references count="3">
          <reference field="4" count="1" selected="0">
            <x v="71"/>
          </reference>
          <reference field="5" count="1">
            <x v="35"/>
          </reference>
          <reference field="8" count="1" selected="0">
            <x v="1"/>
          </reference>
        </references>
      </pivotArea>
    </format>
    <format dxfId="48">
      <pivotArea dataOnly="0" labelOnly="1" outline="0" fieldPosition="0">
        <references count="3">
          <reference field="4" count="1" selected="0">
            <x v="61"/>
          </reference>
          <reference field="5" count="1">
            <x v="63"/>
          </reference>
          <reference field="8" count="1" selected="0">
            <x v="3"/>
          </reference>
        </references>
      </pivotArea>
    </format>
    <format dxfId="47">
      <pivotArea dataOnly="0" labelOnly="1" outline="0" fieldPosition="0">
        <references count="4">
          <reference field="4" count="1" selected="0">
            <x v="71"/>
          </reference>
          <reference field="5" count="1" selected="0">
            <x v="35"/>
          </reference>
          <reference field="7" count="1">
            <x v="9"/>
          </reference>
          <reference field="8" count="1" selected="0">
            <x v="1"/>
          </reference>
        </references>
      </pivotArea>
    </format>
    <format dxfId="46">
      <pivotArea dataOnly="0" labelOnly="1" outline="0" fieldPosition="0">
        <references count="4">
          <reference field="4" count="1" selected="0">
            <x v="61"/>
          </reference>
          <reference field="5" count="1" selected="0">
            <x v="63"/>
          </reference>
          <reference field="7" count="1">
            <x v="14"/>
          </reference>
          <reference field="8" count="1" selected="0">
            <x v="3"/>
          </reference>
        </references>
      </pivotArea>
    </format>
    <format dxfId="45">
      <pivotArea type="all" dataOnly="0" outline="0" fieldPosition="0"/>
    </format>
    <format dxfId="44">
      <pivotArea outline="0" collapsedLevelsAreSubtotals="1" fieldPosition="0"/>
    </format>
    <format dxfId="43">
      <pivotArea type="all" dataOnly="0" outline="0" fieldPosition="0"/>
    </format>
    <format dxfId="42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0000000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fieldListSortAscending="1">
  <location ref="A7:E24" firstHeaderRow="1" firstDataRow="1" firstDataCol="4" rowPageCount="1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280">
        <item m="1" x="135"/>
        <item x="57"/>
        <item m="1" x="155"/>
        <item x="47"/>
        <item x="12"/>
        <item m="1" x="233"/>
        <item m="1" x="77"/>
        <item m="1" x="182"/>
        <item x="11"/>
        <item m="1" x="81"/>
        <item m="1" x="118"/>
        <item x="49"/>
        <item m="1" x="94"/>
        <item m="1" x="192"/>
        <item m="1" x="218"/>
        <item m="1" x="89"/>
        <item m="1" x="159"/>
        <item x="50"/>
        <item m="1" x="132"/>
        <item x="46"/>
        <item m="1" x="257"/>
        <item m="1" x="264"/>
        <item m="1" x="226"/>
        <item x="34"/>
        <item x="7"/>
        <item m="1" x="189"/>
        <item m="1" x="243"/>
        <item m="1" x="120"/>
        <item m="1" x="203"/>
        <item m="1" x="83"/>
        <item m="1" x="161"/>
        <item m="1" x="166"/>
        <item m="1" x="248"/>
        <item m="1" x="167"/>
        <item m="1" x="74"/>
        <item x="10"/>
        <item m="1" x="211"/>
        <item m="1" x="246"/>
        <item m="1" x="247"/>
        <item m="1" x="186"/>
        <item m="1" x="185"/>
        <item x="8"/>
        <item m="1" x="235"/>
        <item x="26"/>
        <item m="1" x="146"/>
        <item m="1" x="122"/>
        <item m="1" x="183"/>
        <item m="1" x="216"/>
        <item m="1" x="72"/>
        <item m="1" x="142"/>
        <item m="1" x="121"/>
        <item x="9"/>
        <item x="44"/>
        <item m="1" x="201"/>
        <item m="1" x="133"/>
        <item m="1" x="87"/>
        <item m="1" x="162"/>
        <item m="1" x="178"/>
        <item m="1" x="202"/>
        <item x="51"/>
        <item x="39"/>
        <item x="4"/>
        <item m="1" x="102"/>
        <item m="1" x="175"/>
        <item x="28"/>
        <item m="1" x="144"/>
        <item m="1" x="168"/>
        <item m="1" x="123"/>
        <item m="1" x="249"/>
        <item m="1" x="212"/>
        <item m="1" x="225"/>
        <item m="1" x="93"/>
        <item m="1" x="86"/>
        <item m="1" x="232"/>
        <item m="1" x="69"/>
        <item m="1" x="180"/>
        <item m="1" x="134"/>
        <item m="1" x="170"/>
        <item m="1" x="256"/>
        <item m="1" x="158"/>
        <item m="1" x="79"/>
        <item m="1" x="251"/>
        <item m="1" x="240"/>
        <item x="5"/>
        <item x="54"/>
        <item m="1" x="214"/>
        <item m="1" x="111"/>
        <item m="1" x="157"/>
        <item m="1" x="224"/>
        <item m="1" x="279"/>
        <item m="1" x="130"/>
        <item m="1" x="177"/>
        <item m="1" x="255"/>
        <item m="1" x="131"/>
        <item m="1" x="179"/>
        <item m="1" x="105"/>
        <item m="1" x="228"/>
        <item m="1" x="80"/>
        <item m="1" x="219"/>
        <item m="1" x="117"/>
        <item m="1" x="237"/>
        <item m="1" x="112"/>
        <item m="1" x="252"/>
        <item m="1" x="156"/>
        <item m="1" x="241"/>
        <item x="48"/>
        <item m="1" x="268"/>
        <item m="1" x="242"/>
        <item m="1" x="138"/>
        <item m="1" x="213"/>
        <item x="52"/>
        <item m="1" x="266"/>
        <item m="1" x="100"/>
        <item m="1" x="119"/>
        <item m="1" x="259"/>
        <item m="1" x="139"/>
        <item m="1" x="151"/>
        <item m="1" x="147"/>
        <item m="1" x="270"/>
        <item m="1" x="217"/>
        <item m="1" x="176"/>
        <item m="1" x="115"/>
        <item m="1" x="276"/>
        <item m="1" x="271"/>
        <item m="1" x="92"/>
        <item m="1" x="127"/>
        <item m="1" x="272"/>
        <item m="1" x="258"/>
        <item m="1" x="76"/>
        <item m="1" x="143"/>
        <item m="1" x="195"/>
        <item m="1" x="145"/>
        <item m="1" x="267"/>
        <item m="1" x="140"/>
        <item m="1" x="95"/>
        <item m="1" x="116"/>
        <item m="1" x="91"/>
        <item m="1" x="99"/>
        <item m="1" x="274"/>
        <item x="38"/>
        <item m="1" x="114"/>
        <item m="1" x="204"/>
        <item x="37"/>
        <item m="1" x="239"/>
        <item m="1" x="68"/>
        <item m="1" x="98"/>
        <item m="1" x="169"/>
        <item m="1" x="196"/>
        <item x="35"/>
        <item m="1" x="244"/>
        <item m="1" x="208"/>
        <item m="1" x="187"/>
        <item m="1" x="164"/>
        <item m="1" x="188"/>
        <item m="1" x="109"/>
        <item x="20"/>
        <item x="23"/>
        <item m="1" x="108"/>
        <item m="1" x="205"/>
        <item m="1" x="78"/>
        <item x="65"/>
        <item m="1" x="278"/>
        <item m="1" x="141"/>
        <item m="1" x="103"/>
        <item m="1" x="153"/>
        <item m="1" x="253"/>
        <item m="1" x="84"/>
        <item m="1" x="71"/>
        <item m="1" x="136"/>
        <item m="1" x="197"/>
        <item m="1" x="245"/>
        <item m="1" x="82"/>
        <item m="1" x="231"/>
        <item m="1" x="223"/>
        <item m="1" x="262"/>
        <item m="1" x="215"/>
        <item m="1" x="165"/>
        <item m="1" x="250"/>
        <item m="1" x="75"/>
        <item m="1" x="184"/>
        <item m="1" x="150"/>
        <item m="1" x="149"/>
        <item m="1" x="200"/>
        <item m="1" x="113"/>
        <item m="1" x="124"/>
        <item m="1" x="106"/>
        <item m="1" x="230"/>
        <item m="1" x="206"/>
        <item x="66"/>
        <item m="1" x="125"/>
        <item m="1" x="126"/>
        <item m="1" x="198"/>
        <item m="1" x="129"/>
        <item m="1" x="227"/>
        <item m="1" x="221"/>
        <item m="1" x="191"/>
        <item m="1" x="174"/>
        <item m="1" x="261"/>
        <item m="1" x="275"/>
        <item m="1" x="101"/>
        <item m="1" x="193"/>
        <item m="1" x="260"/>
        <item m="1" x="171"/>
        <item m="1" x="207"/>
        <item m="1" x="263"/>
        <item m="1" x="269"/>
        <item m="1" x="163"/>
        <item x="56"/>
        <item m="1" x="181"/>
        <item m="1" x="85"/>
        <item m="1" x="148"/>
        <item m="1" x="234"/>
        <item m="1" x="107"/>
        <item m="1" x="277"/>
        <item m="1" x="236"/>
        <item m="1" x="128"/>
        <item m="1" x="273"/>
        <item m="1" x="137"/>
        <item m="1" x="238"/>
        <item m="1" x="220"/>
        <item x="24"/>
        <item m="1" x="222"/>
        <item x="22"/>
        <item m="1" x="70"/>
        <item x="63"/>
        <item m="1" x="194"/>
        <item m="1" x="199"/>
        <item x="53"/>
        <item m="1" x="67"/>
        <item m="1" x="88"/>
        <item m="1" x="73"/>
        <item m="1" x="229"/>
        <item m="1" x="254"/>
        <item m="1" x="90"/>
        <item x="36"/>
        <item x="42"/>
        <item m="1" x="210"/>
        <item m="1" x="154"/>
        <item m="1" x="160"/>
        <item m="1" x="265"/>
        <item m="1" x="172"/>
        <item m="1" x="152"/>
        <item m="1" x="190"/>
        <item m="1" x="104"/>
        <item m="1" x="110"/>
        <item m="1" x="209"/>
        <item m="1" x="97"/>
        <item m="1" x="173"/>
        <item m="1" x="96"/>
        <item x="0"/>
        <item x="1"/>
        <item x="2"/>
        <item x="3"/>
        <item x="6"/>
        <item x="13"/>
        <item x="14"/>
        <item x="15"/>
        <item x="16"/>
        <item x="17"/>
        <item x="18"/>
        <item x="19"/>
        <item x="21"/>
        <item x="25"/>
        <item x="27"/>
        <item x="29"/>
        <item x="30"/>
        <item x="31"/>
        <item x="32"/>
        <item x="33"/>
        <item x="40"/>
        <item x="41"/>
        <item x="43"/>
        <item x="45"/>
        <item x="55"/>
        <item x="58"/>
        <item x="59"/>
        <item x="60"/>
        <item x="61"/>
        <item x="62"/>
        <item x="64"/>
      </items>
    </pivotField>
    <pivotField axis="axisRow" compact="0" outline="0" showAll="0" measureFilter="1" defaultSubtotal="0">
      <items count="227">
        <item m="1" x="100"/>
        <item m="1" x="178"/>
        <item m="1" x="84"/>
        <item m="1" x="152"/>
        <item x="54"/>
        <item x="51"/>
        <item m="1" x="207"/>
        <item m="1" x="131"/>
        <item m="1" x="127"/>
        <item x="48"/>
        <item x="12"/>
        <item m="1" x="85"/>
        <item m="1" x="174"/>
        <item m="1" x="171"/>
        <item m="1" x="169"/>
        <item m="1" x="116"/>
        <item m="1" x="217"/>
        <item m="1" x="70"/>
        <item x="17"/>
        <item m="1" x="147"/>
        <item m="1" x="75"/>
        <item m="1" x="90"/>
        <item m="1" x="96"/>
        <item x="50"/>
        <item m="1" x="106"/>
        <item m="1" x="159"/>
        <item m="1" x="113"/>
        <item m="1" x="67"/>
        <item m="1" x="202"/>
        <item m="1" x="209"/>
        <item m="1" x="149"/>
        <item m="1" x="155"/>
        <item m="1" x="115"/>
        <item m="1" x="213"/>
        <item m="1" x="224"/>
        <item x="46"/>
        <item m="1" x="172"/>
        <item m="1" x="97"/>
        <item m="1" x="117"/>
        <item x="10"/>
        <item m="1" x="188"/>
        <item m="1" x="189"/>
        <item x="26"/>
        <item x="36"/>
        <item m="1" x="79"/>
        <item x="35"/>
        <item m="1" x="76"/>
        <item m="1" x="121"/>
        <item m="1" x="82"/>
        <item x="32"/>
        <item m="1" x="167"/>
        <item m="1" x="118"/>
        <item m="1" x="214"/>
        <item m="1" x="175"/>
        <item m="1" x="133"/>
        <item m="1" x="225"/>
        <item x="47"/>
        <item m="1" x="197"/>
        <item x="43"/>
        <item m="1" x="208"/>
        <item m="1" x="193"/>
        <item m="1" x="81"/>
        <item x="23"/>
        <item x="0"/>
        <item x="7"/>
        <item x="56"/>
        <item m="1" x="128"/>
        <item m="1" x="112"/>
        <item m="1" x="80"/>
        <item m="1" x="215"/>
        <item m="1" x="103"/>
        <item m="1" x="203"/>
        <item m="1" x="206"/>
        <item x="8"/>
        <item m="1" x="66"/>
        <item x="25"/>
        <item m="1" x="182"/>
        <item m="1" x="78"/>
        <item m="1" x="73"/>
        <item m="1" x="201"/>
        <item m="1" x="198"/>
        <item m="1" x="134"/>
        <item m="1" x="211"/>
        <item m="1" x="105"/>
        <item m="1" x="141"/>
        <item m="1" x="153"/>
        <item m="1" x="130"/>
        <item m="1" x="91"/>
        <item x="11"/>
        <item m="1" x="143"/>
        <item m="1" x="88"/>
        <item x="38"/>
        <item x="9"/>
        <item m="1" x="221"/>
        <item x="34"/>
        <item m="1" x="173"/>
        <item m="1" x="102"/>
        <item m="1" x="144"/>
        <item m="1" x="205"/>
        <item x="49"/>
        <item m="1" x="177"/>
        <item m="1" x="83"/>
        <item m="1" x="150"/>
        <item m="1" x="186"/>
        <item m="1" x="142"/>
        <item m="1" x="94"/>
        <item m="1" x="161"/>
        <item m="1" x="184"/>
        <item m="1" x="138"/>
        <item m="1" x="95"/>
        <item m="1" x="199"/>
        <item m="1" x="154"/>
        <item m="1" x="114"/>
        <item m="1" x="218"/>
        <item m="1" x="170"/>
        <item x="39"/>
        <item m="1" x="163"/>
        <item m="1" x="196"/>
        <item m="1" x="216"/>
        <item m="1" x="220"/>
        <item m="1" x="168"/>
        <item m="1" x="123"/>
        <item m="1" x="92"/>
        <item m="1" x="99"/>
        <item m="1" x="176"/>
        <item m="1" x="69"/>
        <item x="21"/>
        <item x="24"/>
        <item m="1" x="136"/>
        <item m="1" x="179"/>
        <item x="64"/>
        <item m="1" x="110"/>
        <item m="1" x="192"/>
        <item m="1" x="124"/>
        <item m="1" x="137"/>
        <item m="1" x="135"/>
        <item m="1" x="194"/>
        <item m="1" x="72"/>
        <item m="1" x="107"/>
        <item m="1" x="140"/>
        <item m="1" x="120"/>
        <item m="1" x="190"/>
        <item m="1" x="122"/>
        <item m="1" x="162"/>
        <item m="1" x="109"/>
        <item m="1" x="191"/>
        <item m="1" x="146"/>
        <item m="1" x="160"/>
        <item m="1" x="71"/>
        <item m="1" x="165"/>
        <item m="1" x="223"/>
        <item x="65"/>
        <item m="1" x="210"/>
        <item m="1" x="77"/>
        <item m="1" x="156"/>
        <item m="1" x="104"/>
        <item m="1" x="204"/>
        <item x="52"/>
        <item m="1" x="98"/>
        <item m="1" x="148"/>
        <item m="1" x="212"/>
        <item m="1" x="219"/>
        <item x="59"/>
        <item m="1" x="226"/>
        <item m="1" x="166"/>
        <item m="1" x="164"/>
        <item m="1" x="187"/>
        <item x="55"/>
        <item m="1" x="89"/>
        <item m="1" x="139"/>
        <item m="1" x="157"/>
        <item m="1" x="222"/>
        <item m="1" x="129"/>
        <item m="1" x="185"/>
        <item m="1" x="200"/>
        <item m="1" x="111"/>
        <item m="1" x="68"/>
        <item m="1" x="87"/>
        <item x="53"/>
        <item m="1" x="101"/>
        <item m="1" x="108"/>
        <item m="1" x="74"/>
        <item m="1" x="183"/>
        <item m="1" x="93"/>
        <item m="1" x="158"/>
        <item m="1" x="181"/>
        <item x="37"/>
        <item m="1" x="151"/>
        <item m="1" x="86"/>
        <item x="58"/>
        <item m="1" x="132"/>
        <item m="1" x="125"/>
        <item m="1" x="180"/>
        <item m="1" x="119"/>
        <item m="1" x="195"/>
        <item m="1" x="145"/>
        <item m="1" x="126"/>
        <item x="62"/>
        <item x="1"/>
        <item x="2"/>
        <item x="3"/>
        <item x="4"/>
        <item x="5"/>
        <item x="6"/>
        <item x="13"/>
        <item x="14"/>
        <item x="15"/>
        <item x="16"/>
        <item x="18"/>
        <item x="19"/>
        <item x="20"/>
        <item x="22"/>
        <item x="27"/>
        <item x="28"/>
        <item x="29"/>
        <item x="30"/>
        <item x="31"/>
        <item x="33"/>
        <item x="40"/>
        <item x="41"/>
        <item x="42"/>
        <item x="44"/>
        <item x="45"/>
        <item x="57"/>
        <item x="60"/>
        <item x="61"/>
        <item x="63"/>
      </items>
    </pivotField>
    <pivotField compact="0" outline="0" showAll="0" defaultSubtotal="0"/>
    <pivotField axis="axisRow" compact="0" outline="0" showAll="0" defaultSubtotal="0">
      <items count="33">
        <item m="1" x="29"/>
        <item m="1" x="14"/>
        <item m="1" x="21"/>
        <item m="1" x="26"/>
        <item m="1" x="25"/>
        <item m="1" x="24"/>
        <item m="1" x="13"/>
        <item m="1" x="16"/>
        <item m="1" x="19"/>
        <item m="1" x="30"/>
        <item m="1" x="15"/>
        <item m="1" x="22"/>
        <item m="1" x="28"/>
        <item m="1" x="27"/>
        <item m="1" x="17"/>
        <item m="1" x="32"/>
        <item m="1" x="12"/>
        <item m="1" x="31"/>
        <item m="1" x="18"/>
        <item m="1" x="23"/>
        <item m="1" x="20"/>
        <item x="10"/>
        <item x="11"/>
        <item x="8"/>
        <item x="9"/>
        <item x="0"/>
        <item x="1"/>
        <item x="2"/>
        <item x="3"/>
        <item x="4"/>
        <item x="5"/>
        <item x="6"/>
        <item x="7"/>
      </items>
    </pivotField>
    <pivotField compact="0" outline="0" showAll="0" defaultSubtotal="0"/>
    <pivotField axis="axisRow" compact="0" outline="0" showAll="0" sortType="ascending" defaultSubtotal="0">
      <items count="15">
        <item x="6"/>
        <item x="12"/>
        <item x="13"/>
        <item x="2"/>
        <item m="1" x="14"/>
        <item x="11"/>
        <item x="0"/>
        <item x="4"/>
        <item x="8"/>
        <item x="9"/>
        <item x="3"/>
        <item x="7"/>
        <item x="1"/>
        <item x="10"/>
        <item h="1"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7">
    <i>
      <x/>
      <x v="139"/>
      <x v="115"/>
      <x v="30"/>
    </i>
    <i r="1">
      <x v="234"/>
      <x v="186"/>
      <x v="30"/>
    </i>
    <i r="1">
      <x v="267"/>
      <x v="49"/>
      <x v="29"/>
    </i>
    <i r="1">
      <x v="276"/>
      <x v="162"/>
      <x v="24"/>
    </i>
    <i r="1">
      <x v="277"/>
      <x v="224"/>
      <x v="24"/>
    </i>
    <i>
      <x v="1"/>
      <x v="261"/>
      <x v="211"/>
      <x v="28"/>
    </i>
    <i>
      <x v="2"/>
      <x v="251"/>
      <x v="199"/>
      <x v="25"/>
    </i>
    <i>
      <x v="3"/>
      <x v="3"/>
      <x v="56"/>
      <x v="32"/>
    </i>
    <i>
      <x v="5"/>
      <x v="264"/>
      <x v="214"/>
      <x v="29"/>
    </i>
    <i>
      <x v="6"/>
      <x v="271"/>
      <x v="64"/>
      <x v="31"/>
    </i>
    <i>
      <x v="7"/>
      <x v="41"/>
      <x v="73"/>
      <x v="26"/>
    </i>
    <i>
      <x v="8"/>
      <x v="110"/>
      <x v="23"/>
      <x v="23"/>
    </i>
    <i>
      <x v="9"/>
      <x v="224"/>
      <x v="197"/>
      <x v="24"/>
    </i>
    <i>
      <x v="10"/>
      <x v="35"/>
      <x v="39"/>
      <x v="26"/>
    </i>
    <i>
      <x v="11"/>
      <x v="265"/>
      <x v="215"/>
      <x v="29"/>
    </i>
    <i>
      <x v="12"/>
      <x v="52"/>
      <x v="221"/>
      <x v="31"/>
    </i>
    <i>
      <x v="13"/>
      <x v="257"/>
      <x v="18"/>
      <x v="27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20">
    <format dxfId="4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0">
      <pivotArea type="all" dataOnly="0" outline="0" fieldPosition="0"/>
    </format>
    <format dxfId="39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38">
      <pivotArea dataOnly="0" labelOnly="1" outline="0" fieldPosition="0">
        <references count="3">
          <reference field="4" count="1" selected="0">
            <x v="37"/>
          </reference>
          <reference field="5" count="1">
            <x v="14"/>
          </reference>
          <reference field="9" count="1" selected="0">
            <x v="3"/>
          </reference>
        </references>
      </pivotArea>
    </format>
    <format dxfId="37">
      <pivotArea outline="0" collapsedLevelsAreSubtotals="1" fieldPosition="0"/>
    </format>
    <format dxfId="36">
      <pivotArea dataOnly="0" labelOnly="1" outline="0" fieldPosition="0">
        <references count="1">
          <reference field="9" count="1">
            <x v="3"/>
          </reference>
        </references>
      </pivotArea>
    </format>
    <format dxfId="35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9" count="1">
            <x v="3"/>
          </reference>
        </references>
      </pivotArea>
    </format>
    <format dxfId="32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31">
      <pivotArea outline="0" collapsedLevelsAreSubtotals="1" fieldPosition="0"/>
    </format>
    <format dxfId="30">
      <pivotArea type="all" dataOnly="0" outline="0" fieldPosition="0"/>
    </format>
    <format dxfId="29">
      <pivotArea type="all" dataOnly="0" outline="0" fieldPosition="0"/>
    </format>
    <format dxfId="28">
      <pivotArea type="all" dataOnly="0" outline="0" fieldPosition="0"/>
    </format>
    <format dxfId="27">
      <pivotArea outline="0" collapsedLevelsAreSubtotals="1" fieldPosition="0"/>
    </format>
    <format dxfId="26">
      <pivotArea dataOnly="0" labelOnly="1" outline="0" axis="axisValues" fieldPosition="0"/>
    </format>
    <format dxfId="25">
      <pivotArea dataOnly="0" labelOnly="1" outline="0" fieldPosition="0">
        <references count="1">
          <reference field="9" count="1">
            <x v="3"/>
          </reference>
        </references>
      </pivotArea>
    </format>
    <format dxfId="24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  <format dxfId="23">
      <pivotArea dataOnly="0" labelOnly="1" outline="0" fieldPosition="0">
        <references count="3">
          <reference field="4" count="1" selected="0">
            <x v="92"/>
          </reference>
          <reference field="5" count="1">
            <x v="58"/>
          </reference>
          <reference field="9" count="1" selected="0">
            <x v="3"/>
          </reference>
        </references>
      </pivotArea>
    </format>
    <format dxfId="22">
      <pivotArea dataOnly="0" labelOnly="1" outline="0" fieldPosition="0">
        <references count="4">
          <reference field="4" count="1" selected="0">
            <x v="92"/>
          </reference>
          <reference field="5" count="1" selected="0">
            <x v="58"/>
          </reference>
          <reference field="7" count="1">
            <x v="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100-000000000000}" name="PivotTable5" cacheId="0" applyNumberFormats="0" applyBorderFormats="0" applyFontFormats="0" applyPatternFormats="0" applyAlignmentFormats="0" applyWidthHeightFormats="1" dataCaption="Values" updatedVersion="7" minRefreshableVersion="3" showCalcMbrs="0" showDrill="0" useAutoFormatting="1" colGrandTotals="0" itemPrintTitles="1" createdVersion="3" indent="0" compact="0" compactData="0" multipleFieldFilters="0">
  <location ref="A7:F25" firstHeaderRow="1" firstDataRow="2" firstDataCol="2" rowPageCount="1" colPageCount="1"/>
  <pivotFields count="13">
    <pivotField axis="axisPage" compact="0" outline="0" multipleItemSelectionAllowed="1" showAll="0" defaultSubtotal="0">
      <items count="10">
        <item h="1" x="3"/>
        <item h="1" m="1" x="5"/>
        <item h="1" x="4"/>
        <item h="1" m="1" x="6"/>
        <item h="1" m="1" x="7"/>
        <item h="1" m="1" x="8"/>
        <item m="1" x="9"/>
        <item x="0"/>
        <item x="1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m="1" x="5"/>
        <item x="1"/>
        <item x="0"/>
        <item m="1" x="6"/>
        <item m="1" x="4"/>
        <item m="1" x="3"/>
        <item x="2"/>
      </items>
    </pivotField>
    <pivotField axis="axisRow" compact="0" outline="0" showAll="0" defaultSubtotal="0">
      <items count="15">
        <item x="2"/>
        <item x="5"/>
        <item x="3"/>
        <item x="1"/>
        <item m="1" x="14"/>
        <item x="11"/>
        <item x="6"/>
        <item x="7"/>
        <item x="0"/>
        <item x="9"/>
        <item x="12"/>
        <item x="8"/>
        <item x="4"/>
        <item x="10"/>
        <item x="13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7">
    <i>
      <x/>
      <x v="2"/>
    </i>
    <i>
      <x v="1"/>
      <x v="1"/>
    </i>
    <i r="1">
      <x v="2"/>
    </i>
    <i r="1">
      <x v="6"/>
    </i>
    <i>
      <x v="2"/>
      <x v="2"/>
    </i>
    <i>
      <x v="3"/>
      <x v="2"/>
    </i>
    <i>
      <x v="5"/>
      <x v="2"/>
    </i>
    <i>
      <x v="6"/>
      <x v="2"/>
    </i>
    <i>
      <x v="7"/>
      <x v="2"/>
    </i>
    <i>
      <x v="8"/>
      <x v="2"/>
    </i>
    <i>
      <x v="9"/>
      <x v="2"/>
    </i>
    <i>
      <x v="10"/>
      <x v="2"/>
    </i>
    <i>
      <x v="11"/>
      <x v="2"/>
    </i>
    <i>
      <x v="12"/>
      <x v="2"/>
    </i>
    <i>
      <x v="13"/>
      <x v="2"/>
    </i>
    <i>
      <x v="14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2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">
      <pivotArea field="9" type="button" dataOnly="0" labelOnly="1" outline="0" axis="axisRow" fieldPosition="0"/>
    </format>
    <format dxfId="19">
      <pivotArea field="8" type="button" dataOnly="0" labelOnly="1" outline="0" axis="axisRow" fieldPosition="1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field="9" type="button" dataOnly="0" labelOnly="1" outline="0" axis="axisRow" fieldPosition="0"/>
    </format>
    <format dxfId="16">
      <pivotArea field="8" type="button" dataOnly="0" labelOnly="1" outline="0" axis="axisRow" fieldPosition="1"/>
    </format>
    <format dxfId="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2">
      <pivotArea outline="0" collapsedLevelsAreSubtotals="1" fieldPosition="0"/>
    </format>
    <format dxfId="1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comments" Target="../comments1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4.xml"/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6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G261"/>
  <sheetViews>
    <sheetView topLeftCell="J1" zoomScale="89" zoomScaleNormal="89" workbookViewId="0">
      <pane ySplit="2" topLeftCell="A52" activePane="bottomLeft" state="frozen"/>
      <selection activeCell="K1" sqref="K1"/>
      <selection pane="bottomLeft" activeCell="AE62" sqref="AE62"/>
    </sheetView>
  </sheetViews>
  <sheetFormatPr defaultRowHeight="13.5" x14ac:dyDescent="0.25"/>
  <cols>
    <col min="1" max="1" width="18.5703125" style="4" bestFit="1" customWidth="1"/>
    <col min="2" max="2" width="7.140625" style="4" bestFit="1" customWidth="1"/>
    <col min="3" max="3" width="17.85546875" style="4" bestFit="1" customWidth="1"/>
    <col min="4" max="4" width="18.28515625" style="4" bestFit="1" customWidth="1"/>
    <col min="5" max="5" width="15" style="4" bestFit="1" customWidth="1"/>
    <col min="6" max="6" width="20.28515625" style="4" customWidth="1"/>
    <col min="7" max="7" width="20.5703125" style="4" bestFit="1" customWidth="1"/>
    <col min="8" max="8" width="13.28515625" style="4" bestFit="1" customWidth="1"/>
    <col min="9" max="9" width="28.5703125" style="4" customWidth="1"/>
    <col min="10" max="10" width="13" style="4" customWidth="1"/>
    <col min="11" max="11" width="7.140625" style="4" customWidth="1"/>
    <col min="12" max="13" width="9.140625" style="4" customWidth="1"/>
    <col min="14" max="14" width="11.5703125" style="4" customWidth="1"/>
    <col min="15" max="20" width="9.140625" style="4" customWidth="1"/>
    <col min="21" max="23" width="9.85546875" style="4" customWidth="1"/>
    <col min="24" max="24" width="8.28515625" style="4" customWidth="1"/>
    <col min="25" max="25" width="9.140625" style="4" customWidth="1"/>
    <col min="26" max="27" width="6.85546875" style="4" customWidth="1"/>
    <col min="28" max="28" width="7.42578125" style="4" customWidth="1"/>
    <col min="29" max="29" width="10.7109375" customWidth="1"/>
    <col min="30" max="16384" width="9.140625" style="4"/>
  </cols>
  <sheetData>
    <row r="1" spans="1:32" s="9" customFormat="1" ht="42" customHeight="1" x14ac:dyDescent="0.25">
      <c r="A1" s="7" t="s">
        <v>3</v>
      </c>
      <c r="B1" s="8"/>
      <c r="C1" s="9" t="s">
        <v>4</v>
      </c>
      <c r="D1" s="66" t="s">
        <v>601</v>
      </c>
      <c r="E1" s="67" t="s">
        <v>602</v>
      </c>
      <c r="F1" s="75" t="s">
        <v>5</v>
      </c>
      <c r="G1" s="58" t="s">
        <v>601</v>
      </c>
      <c r="H1" s="59" t="s">
        <v>602</v>
      </c>
      <c r="I1" s="76" t="s">
        <v>6</v>
      </c>
      <c r="J1" s="4"/>
      <c r="K1" s="4" t="s">
        <v>641</v>
      </c>
      <c r="L1" s="4"/>
      <c r="M1" s="4"/>
      <c r="N1" s="4"/>
      <c r="O1" s="10" t="s">
        <v>506</v>
      </c>
      <c r="P1" s="11"/>
      <c r="R1" s="11"/>
      <c r="S1" s="11"/>
      <c r="T1" s="11"/>
      <c r="U1" s="4"/>
      <c r="V1" s="4"/>
      <c r="W1" s="4"/>
      <c r="X1" s="4"/>
      <c r="Y1" s="4"/>
      <c r="Z1" s="4"/>
      <c r="AA1" s="4"/>
      <c r="AB1" s="4"/>
    </row>
    <row r="2" spans="1:32" ht="40.5" x14ac:dyDescent="0.25">
      <c r="A2" s="12" t="s">
        <v>42</v>
      </c>
      <c r="B2" s="13" t="s">
        <v>57</v>
      </c>
      <c r="C2" s="4" t="s">
        <v>476</v>
      </c>
      <c r="D2" s="68" t="s">
        <v>632</v>
      </c>
      <c r="E2" s="69" t="s">
        <v>605</v>
      </c>
      <c r="F2" s="70" t="s">
        <v>7</v>
      </c>
      <c r="G2" s="60" t="s">
        <v>604</v>
      </c>
      <c r="H2" s="41" t="s">
        <v>605</v>
      </c>
      <c r="I2" s="61" t="s">
        <v>10</v>
      </c>
      <c r="J2" s="53" t="s">
        <v>505</v>
      </c>
      <c r="K2" s="42" t="s">
        <v>7</v>
      </c>
      <c r="L2" s="42" t="s">
        <v>9</v>
      </c>
      <c r="M2" s="42" t="s">
        <v>19</v>
      </c>
      <c r="N2" s="42" t="s">
        <v>24</v>
      </c>
      <c r="O2" s="43" t="s">
        <v>11</v>
      </c>
      <c r="P2" s="43" t="s">
        <v>22</v>
      </c>
      <c r="Q2" s="43" t="s">
        <v>540</v>
      </c>
      <c r="R2" s="74" t="s">
        <v>608</v>
      </c>
      <c r="S2" s="74" t="s">
        <v>607</v>
      </c>
      <c r="T2" s="74" t="s">
        <v>612</v>
      </c>
      <c r="U2" s="74" t="s">
        <v>613</v>
      </c>
      <c r="V2" s="74" t="s">
        <v>614</v>
      </c>
      <c r="W2" s="74" t="s">
        <v>640</v>
      </c>
      <c r="X2" s="74" t="s">
        <v>20</v>
      </c>
      <c r="Y2" s="74" t="s">
        <v>8</v>
      </c>
      <c r="Z2" s="74" t="s">
        <v>592</v>
      </c>
      <c r="AA2" s="74" t="s">
        <v>593</v>
      </c>
      <c r="AB2" s="74" t="s">
        <v>591</v>
      </c>
      <c r="AC2" s="74" t="s">
        <v>594</v>
      </c>
      <c r="AD2" s="74" t="s">
        <v>629</v>
      </c>
      <c r="AE2" s="74" t="s">
        <v>590</v>
      </c>
      <c r="AF2" s="74" t="s">
        <v>10</v>
      </c>
    </row>
    <row r="3" spans="1:32" x14ac:dyDescent="0.25">
      <c r="A3" s="12" t="s">
        <v>50</v>
      </c>
      <c r="B3" s="13" t="s">
        <v>65</v>
      </c>
      <c r="C3" s="14" t="s">
        <v>571</v>
      </c>
      <c r="D3" s="68"/>
      <c r="E3" s="69"/>
      <c r="F3" s="70" t="s">
        <v>16</v>
      </c>
      <c r="G3" s="60" t="s">
        <v>606</v>
      </c>
      <c r="H3" s="41" t="s">
        <v>605</v>
      </c>
      <c r="I3" s="61" t="s">
        <v>12</v>
      </c>
      <c r="J3" s="54">
        <v>1</v>
      </c>
      <c r="K3" s="15"/>
      <c r="L3" s="15"/>
      <c r="M3" s="15"/>
      <c r="N3" s="15"/>
      <c r="O3" s="15"/>
      <c r="P3" s="15"/>
      <c r="Q3" s="17"/>
      <c r="R3" s="15"/>
      <c r="S3" s="15"/>
      <c r="T3" s="15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2" x14ac:dyDescent="0.25">
      <c r="A4" s="12" t="s">
        <v>39</v>
      </c>
      <c r="B4" s="13" t="s">
        <v>54</v>
      </c>
      <c r="C4" s="14" t="s">
        <v>572</v>
      </c>
      <c r="D4" s="68"/>
      <c r="E4" s="69"/>
      <c r="F4" s="70" t="s">
        <v>15</v>
      </c>
      <c r="G4" s="60" t="s">
        <v>600</v>
      </c>
      <c r="H4" s="41" t="s">
        <v>603</v>
      </c>
      <c r="I4" s="61" t="s">
        <v>8</v>
      </c>
      <c r="J4" s="55">
        <v>2</v>
      </c>
      <c r="K4" s="18"/>
      <c r="L4" s="18"/>
      <c r="M4" s="18"/>
      <c r="N4" s="18"/>
      <c r="O4" s="18"/>
      <c r="P4" s="18"/>
      <c r="Q4" s="19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32" x14ac:dyDescent="0.25">
      <c r="A5" s="12" t="s">
        <v>44</v>
      </c>
      <c r="B5" s="13" t="s">
        <v>59</v>
      </c>
      <c r="C5" s="14" t="s">
        <v>573</v>
      </c>
      <c r="D5" s="68" t="s">
        <v>633</v>
      </c>
      <c r="E5" s="69" t="s">
        <v>603</v>
      </c>
      <c r="F5" s="70" t="s">
        <v>9</v>
      </c>
      <c r="G5" s="60" t="s">
        <v>619</v>
      </c>
      <c r="H5" s="41"/>
      <c r="I5" s="61" t="s">
        <v>590</v>
      </c>
      <c r="J5" s="56">
        <v>3</v>
      </c>
      <c r="K5" s="18"/>
      <c r="L5" s="18"/>
      <c r="M5" s="18"/>
      <c r="N5" s="18"/>
      <c r="O5" s="18"/>
      <c r="P5" s="18"/>
      <c r="Q5" s="19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32" x14ac:dyDescent="0.25">
      <c r="A6" s="12" t="s">
        <v>40</v>
      </c>
      <c r="B6" s="13" t="s">
        <v>55</v>
      </c>
      <c r="C6" s="14" t="s">
        <v>574</v>
      </c>
      <c r="D6" s="68" t="s">
        <v>634</v>
      </c>
      <c r="E6" s="69" t="s">
        <v>605</v>
      </c>
      <c r="F6" s="70" t="s">
        <v>11</v>
      </c>
      <c r="G6" s="60" t="s">
        <v>617</v>
      </c>
      <c r="H6" s="41" t="s">
        <v>603</v>
      </c>
      <c r="I6" s="61" t="s">
        <v>23</v>
      </c>
      <c r="J6" s="55">
        <v>4</v>
      </c>
      <c r="K6" s="18"/>
      <c r="L6" s="18"/>
      <c r="M6" s="18"/>
      <c r="N6" s="18"/>
      <c r="O6" s="18"/>
      <c r="P6" s="18"/>
      <c r="Q6" s="19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2" x14ac:dyDescent="0.25">
      <c r="A7" s="12" t="s">
        <v>47</v>
      </c>
      <c r="B7" s="13" t="s">
        <v>62</v>
      </c>
      <c r="C7" s="14" t="s">
        <v>575</v>
      </c>
      <c r="D7" s="68"/>
      <c r="E7" s="69"/>
      <c r="F7" s="70" t="s">
        <v>13</v>
      </c>
      <c r="G7" s="60" t="s">
        <v>618</v>
      </c>
      <c r="H7" s="41" t="s">
        <v>603</v>
      </c>
      <c r="I7" s="61" t="s">
        <v>21</v>
      </c>
      <c r="J7" s="56">
        <v>5</v>
      </c>
      <c r="K7" s="18"/>
      <c r="L7" s="18"/>
      <c r="M7" s="18"/>
      <c r="N7" s="18"/>
      <c r="O7" s="18"/>
      <c r="P7" s="18"/>
      <c r="Q7" s="19"/>
      <c r="R7" s="18"/>
      <c r="S7" s="18"/>
      <c r="T7" s="18"/>
      <c r="U7" s="18"/>
      <c r="V7" s="18"/>
      <c r="W7" s="50"/>
      <c r="X7" s="18"/>
      <c r="Y7" s="18"/>
      <c r="Z7" s="18"/>
      <c r="AA7" s="18"/>
      <c r="AB7" s="18"/>
      <c r="AC7" s="18"/>
      <c r="AD7" s="18"/>
      <c r="AE7" s="18"/>
    </row>
    <row r="8" spans="1:32" x14ac:dyDescent="0.25">
      <c r="A8" s="12" t="s">
        <v>38</v>
      </c>
      <c r="B8" s="13" t="s">
        <v>53</v>
      </c>
      <c r="C8" s="14" t="s">
        <v>576</v>
      </c>
      <c r="D8" s="68"/>
      <c r="E8" s="69"/>
      <c r="F8" s="70" t="s">
        <v>34</v>
      </c>
      <c r="G8" s="60" t="s">
        <v>616</v>
      </c>
      <c r="H8" s="41" t="s">
        <v>603</v>
      </c>
      <c r="I8" s="61" t="s">
        <v>20</v>
      </c>
      <c r="J8" s="55">
        <v>6</v>
      </c>
      <c r="K8" s="18"/>
      <c r="L8" s="18"/>
      <c r="M8" s="18"/>
      <c r="N8" s="18"/>
      <c r="O8" s="18"/>
      <c r="P8" s="18"/>
      <c r="Q8" s="19"/>
      <c r="R8" s="18"/>
      <c r="S8" s="18"/>
      <c r="T8" s="18"/>
      <c r="U8" s="18"/>
      <c r="V8" s="18"/>
      <c r="W8" s="50"/>
      <c r="X8" s="18"/>
      <c r="Y8" s="18"/>
      <c r="Z8" s="18"/>
      <c r="AA8" s="18"/>
      <c r="AB8" s="18"/>
      <c r="AC8" s="18"/>
      <c r="AD8" s="18"/>
      <c r="AE8" s="18"/>
    </row>
    <row r="9" spans="1:32" x14ac:dyDescent="0.25">
      <c r="A9" s="12" t="s">
        <v>49</v>
      </c>
      <c r="B9" s="13" t="s">
        <v>64</v>
      </c>
      <c r="C9" s="14" t="s">
        <v>577</v>
      </c>
      <c r="D9" s="68" t="s">
        <v>637</v>
      </c>
      <c r="E9" s="69" t="s">
        <v>603</v>
      </c>
      <c r="F9" s="70" t="s">
        <v>19</v>
      </c>
      <c r="G9" s="60" t="s">
        <v>595</v>
      </c>
      <c r="H9" s="41" t="s">
        <v>627</v>
      </c>
      <c r="I9" s="61" t="s">
        <v>593</v>
      </c>
      <c r="J9" s="56">
        <v>7</v>
      </c>
      <c r="K9" s="18"/>
      <c r="L9" s="18"/>
      <c r="M9" s="18"/>
      <c r="N9" s="18"/>
      <c r="O9" s="18"/>
      <c r="P9" s="18"/>
      <c r="Q9" s="19"/>
      <c r="R9" s="18"/>
      <c r="S9" s="18"/>
      <c r="T9" s="18"/>
      <c r="U9" s="18"/>
      <c r="V9" s="18"/>
      <c r="W9" s="50"/>
      <c r="X9" s="18"/>
      <c r="Y9" s="18"/>
      <c r="Z9" s="18"/>
      <c r="AA9" s="18"/>
      <c r="AB9" s="18"/>
      <c r="AC9" s="18"/>
      <c r="AD9" s="18"/>
      <c r="AE9" s="18"/>
    </row>
    <row r="10" spans="1:32" x14ac:dyDescent="0.25">
      <c r="A10" s="12" t="s">
        <v>37</v>
      </c>
      <c r="B10" s="13" t="s">
        <v>52</v>
      </c>
      <c r="C10" s="14" t="s">
        <v>578</v>
      </c>
      <c r="D10" s="68"/>
      <c r="E10" s="69"/>
      <c r="F10" s="70" t="s">
        <v>17</v>
      </c>
      <c r="G10" s="60" t="s">
        <v>595</v>
      </c>
      <c r="H10" s="41" t="s">
        <v>627</v>
      </c>
      <c r="I10" s="61" t="s">
        <v>592</v>
      </c>
      <c r="J10" s="55">
        <v>8</v>
      </c>
      <c r="K10" s="18"/>
      <c r="L10" s="18"/>
      <c r="M10" s="18"/>
      <c r="N10" s="18"/>
      <c r="O10" s="18"/>
      <c r="P10" s="18"/>
      <c r="Q10" s="19"/>
      <c r="R10" s="18"/>
      <c r="S10" s="18"/>
      <c r="T10" s="18"/>
      <c r="U10" s="18"/>
      <c r="V10" s="18"/>
      <c r="W10" s="50"/>
      <c r="X10" s="18"/>
      <c r="Y10" s="18"/>
      <c r="Z10" s="18"/>
      <c r="AA10" s="18"/>
      <c r="AB10" s="18"/>
      <c r="AC10" s="18"/>
      <c r="AD10" s="18"/>
      <c r="AE10" s="18"/>
    </row>
    <row r="11" spans="1:32" x14ac:dyDescent="0.25">
      <c r="A11" s="12" t="s">
        <v>45</v>
      </c>
      <c r="B11" s="13" t="s">
        <v>60</v>
      </c>
      <c r="C11" s="4" t="s">
        <v>579</v>
      </c>
      <c r="D11" s="68"/>
      <c r="E11" s="69"/>
      <c r="F11" s="70" t="s">
        <v>18</v>
      </c>
      <c r="G11" s="60" t="s">
        <v>596</v>
      </c>
      <c r="H11" s="41" t="s">
        <v>627</v>
      </c>
      <c r="I11" s="61" t="s">
        <v>591</v>
      </c>
      <c r="J11" s="56">
        <v>9</v>
      </c>
      <c r="K11" s="18"/>
      <c r="L11" s="18"/>
      <c r="M11" s="18"/>
      <c r="N11" s="18"/>
      <c r="O11" s="18"/>
      <c r="P11" s="18"/>
      <c r="Q11" s="19"/>
      <c r="R11" s="18"/>
      <c r="S11" s="18"/>
      <c r="T11" s="18"/>
      <c r="U11" s="18"/>
      <c r="V11" s="18"/>
      <c r="W11" s="50"/>
      <c r="X11" s="18"/>
      <c r="Y11" s="18"/>
      <c r="Z11" s="18"/>
      <c r="AA11" s="18"/>
      <c r="AB11" s="18"/>
      <c r="AC11" s="18"/>
      <c r="AD11" s="18"/>
      <c r="AE11" s="18"/>
    </row>
    <row r="12" spans="1:32" x14ac:dyDescent="0.25">
      <c r="A12" s="12" t="s">
        <v>51</v>
      </c>
      <c r="B12" s="13" t="s">
        <v>66</v>
      </c>
      <c r="C12" s="4" t="s">
        <v>580</v>
      </c>
      <c r="D12" s="68"/>
      <c r="E12" s="69"/>
      <c r="F12" s="70" t="s">
        <v>540</v>
      </c>
      <c r="G12" s="60" t="s">
        <v>597</v>
      </c>
      <c r="H12" s="41" t="s">
        <v>627</v>
      </c>
      <c r="I12" s="61" t="s">
        <v>594</v>
      </c>
      <c r="J12" s="55">
        <v>10</v>
      </c>
      <c r="K12" s="18"/>
      <c r="L12" s="18"/>
      <c r="M12" s="18"/>
      <c r="N12" s="18"/>
      <c r="O12" s="18"/>
      <c r="P12" s="18"/>
      <c r="Q12" s="19"/>
      <c r="R12" s="18"/>
      <c r="S12" s="18"/>
      <c r="T12" s="18"/>
      <c r="U12" s="18"/>
      <c r="V12" s="18"/>
      <c r="W12" s="50"/>
      <c r="X12" s="18"/>
      <c r="Y12" s="18"/>
      <c r="Z12" s="18"/>
      <c r="AA12" s="18"/>
      <c r="AB12" s="18"/>
      <c r="AC12" s="18"/>
      <c r="AD12" s="18"/>
      <c r="AE12" s="18"/>
    </row>
    <row r="13" spans="1:32" x14ac:dyDescent="0.25">
      <c r="A13" s="12" t="s">
        <v>46</v>
      </c>
      <c r="B13" s="13" t="s">
        <v>61</v>
      </c>
      <c r="C13" s="4" t="s">
        <v>581</v>
      </c>
      <c r="D13" s="68" t="s">
        <v>635</v>
      </c>
      <c r="E13" s="69" t="s">
        <v>605</v>
      </c>
      <c r="F13" s="70" t="s">
        <v>22</v>
      </c>
      <c r="G13" s="60" t="s">
        <v>599</v>
      </c>
      <c r="H13" s="41" t="s">
        <v>627</v>
      </c>
      <c r="I13" s="61" t="s">
        <v>598</v>
      </c>
      <c r="J13" s="56">
        <v>11</v>
      </c>
      <c r="K13" s="18"/>
      <c r="L13" s="18"/>
      <c r="M13" s="18"/>
      <c r="N13" s="18"/>
      <c r="O13" s="18"/>
      <c r="P13" s="18"/>
      <c r="Q13" s="19"/>
      <c r="R13" s="18"/>
      <c r="S13" s="18"/>
      <c r="T13" s="18"/>
      <c r="U13" s="18"/>
      <c r="V13" s="18"/>
      <c r="W13" s="50"/>
      <c r="X13" s="18"/>
      <c r="Y13" s="18"/>
      <c r="Z13" s="18"/>
      <c r="AA13" s="18"/>
      <c r="AB13" s="18"/>
      <c r="AC13" s="18"/>
      <c r="AD13" s="18"/>
      <c r="AE13" s="18"/>
    </row>
    <row r="14" spans="1:32" x14ac:dyDescent="0.25">
      <c r="A14" s="12" t="s">
        <v>48</v>
      </c>
      <c r="B14" s="13" t="s">
        <v>63</v>
      </c>
      <c r="C14" s="4" t="s">
        <v>582</v>
      </c>
      <c r="D14" s="68"/>
      <c r="E14" s="69"/>
      <c r="F14" s="70" t="s">
        <v>26</v>
      </c>
      <c r="G14" s="60" t="s">
        <v>609</v>
      </c>
      <c r="H14" s="41" t="s">
        <v>610</v>
      </c>
      <c r="I14" s="61" t="s">
        <v>607</v>
      </c>
      <c r="J14" s="55">
        <v>12</v>
      </c>
      <c r="K14" s="18"/>
      <c r="L14" s="18"/>
      <c r="M14" s="18"/>
      <c r="N14" s="18"/>
      <c r="O14" s="18"/>
      <c r="P14" s="18"/>
      <c r="Q14" s="19"/>
      <c r="R14" s="18"/>
      <c r="S14" s="18"/>
      <c r="T14" s="18"/>
      <c r="U14" s="18"/>
      <c r="V14" s="18"/>
      <c r="W14" s="50"/>
      <c r="X14" s="18"/>
      <c r="Y14" s="18"/>
      <c r="Z14" s="18"/>
      <c r="AA14" s="18"/>
      <c r="AB14" s="18"/>
      <c r="AC14" s="18"/>
      <c r="AD14" s="18"/>
      <c r="AE14" s="18"/>
    </row>
    <row r="15" spans="1:32" x14ac:dyDescent="0.25">
      <c r="A15" s="12" t="s">
        <v>43</v>
      </c>
      <c r="B15" s="13" t="s">
        <v>58</v>
      </c>
      <c r="D15" s="68" t="s">
        <v>636</v>
      </c>
      <c r="E15" s="69" t="s">
        <v>605</v>
      </c>
      <c r="F15" s="70" t="s">
        <v>24</v>
      </c>
      <c r="G15" s="60" t="s">
        <v>609</v>
      </c>
      <c r="H15" s="41" t="s">
        <v>610</v>
      </c>
      <c r="I15" s="61" t="s">
        <v>608</v>
      </c>
      <c r="J15" s="56">
        <v>13</v>
      </c>
      <c r="K15" s="18"/>
      <c r="L15" s="18"/>
      <c r="M15" s="18"/>
      <c r="N15" s="18"/>
      <c r="O15" s="18"/>
      <c r="P15" s="18"/>
      <c r="Q15" s="19"/>
      <c r="R15" s="18"/>
      <c r="S15" s="18"/>
      <c r="T15" s="18"/>
      <c r="U15" s="18"/>
      <c r="V15" s="18"/>
      <c r="W15" s="50"/>
      <c r="X15" s="18"/>
      <c r="Y15" s="18"/>
      <c r="Z15" s="18"/>
      <c r="AA15" s="18"/>
      <c r="AB15" s="18"/>
      <c r="AC15" s="18"/>
      <c r="AD15" s="18"/>
      <c r="AE15" s="18"/>
    </row>
    <row r="16" spans="1:32" x14ac:dyDescent="0.25">
      <c r="A16" s="12" t="s">
        <v>41</v>
      </c>
      <c r="B16" s="13" t="s">
        <v>56</v>
      </c>
      <c r="D16" s="68"/>
      <c r="E16" s="69"/>
      <c r="F16" s="70" t="s">
        <v>25</v>
      </c>
      <c r="G16" s="60" t="s">
        <v>611</v>
      </c>
      <c r="H16" s="41" t="s">
        <v>610</v>
      </c>
      <c r="I16" s="61" t="s">
        <v>612</v>
      </c>
      <c r="J16" s="55">
        <v>14</v>
      </c>
      <c r="K16" s="18"/>
      <c r="L16" s="18"/>
      <c r="M16" s="18"/>
      <c r="N16" s="18"/>
      <c r="O16" s="18"/>
      <c r="P16" s="18"/>
      <c r="Q16" s="19"/>
      <c r="R16" s="18"/>
      <c r="S16" s="18"/>
      <c r="T16" s="18"/>
      <c r="U16" s="18"/>
      <c r="V16" s="18"/>
      <c r="W16" s="50"/>
      <c r="X16" s="18"/>
      <c r="Y16" s="18"/>
      <c r="Z16" s="18"/>
      <c r="AA16" s="18"/>
      <c r="AB16" s="18"/>
      <c r="AC16" s="18"/>
      <c r="AD16" s="18"/>
      <c r="AE16" s="18"/>
    </row>
    <row r="17" spans="1:31" x14ac:dyDescent="0.25">
      <c r="A17" s="20"/>
      <c r="B17" s="21"/>
      <c r="D17" s="68"/>
      <c r="E17" s="69"/>
      <c r="F17" s="70" t="s">
        <v>27</v>
      </c>
      <c r="G17" s="60" t="s">
        <v>615</v>
      </c>
      <c r="H17" s="41" t="s">
        <v>603</v>
      </c>
      <c r="I17" s="61" t="s">
        <v>614</v>
      </c>
      <c r="J17" s="56">
        <v>15</v>
      </c>
      <c r="K17" s="18"/>
      <c r="L17" s="18"/>
      <c r="M17" s="18"/>
      <c r="N17" s="18"/>
      <c r="O17" s="18"/>
      <c r="P17" s="18"/>
      <c r="Q17" s="19"/>
      <c r="R17" s="18"/>
      <c r="S17" s="18"/>
      <c r="T17" s="18"/>
      <c r="U17" s="18"/>
      <c r="V17" s="18"/>
      <c r="W17" s="50"/>
      <c r="X17" s="18"/>
      <c r="Y17" s="18"/>
      <c r="Z17" s="18"/>
      <c r="AA17" s="18"/>
      <c r="AB17" s="18"/>
      <c r="AC17" s="18"/>
      <c r="AD17" s="18"/>
      <c r="AE17" s="18"/>
    </row>
    <row r="18" spans="1:31" x14ac:dyDescent="0.25">
      <c r="A18" s="20"/>
      <c r="B18" s="21"/>
      <c r="D18" s="68"/>
      <c r="E18" s="69"/>
      <c r="F18" s="70" t="s">
        <v>32</v>
      </c>
      <c r="G18" s="60" t="s">
        <v>624</v>
      </c>
      <c r="H18" s="41" t="s">
        <v>603</v>
      </c>
      <c r="I18" s="61" t="s">
        <v>620</v>
      </c>
      <c r="J18" s="55">
        <v>16</v>
      </c>
      <c r="K18" s="18"/>
      <c r="L18" s="18"/>
      <c r="M18" s="18"/>
      <c r="N18" s="18"/>
      <c r="O18" s="18"/>
      <c r="P18" s="18"/>
      <c r="Q18" s="19"/>
      <c r="R18" s="18"/>
      <c r="S18" s="18"/>
      <c r="T18" s="18"/>
      <c r="U18" s="18"/>
      <c r="V18" s="18"/>
      <c r="W18" s="50"/>
      <c r="X18" s="18"/>
      <c r="Y18" s="18"/>
      <c r="Z18" s="18"/>
      <c r="AA18" s="18"/>
      <c r="AB18" s="18"/>
      <c r="AC18" s="18"/>
      <c r="AD18" s="18"/>
      <c r="AE18" s="18"/>
    </row>
    <row r="19" spans="1:31" x14ac:dyDescent="0.25">
      <c r="A19" s="20"/>
      <c r="B19" s="21"/>
      <c r="D19" s="68"/>
      <c r="E19" s="69"/>
      <c r="F19" s="70" t="s">
        <v>30</v>
      </c>
      <c r="G19" s="62" t="s">
        <v>626</v>
      </c>
      <c r="H19" s="41" t="s">
        <v>610</v>
      </c>
      <c r="I19" s="61" t="s">
        <v>622</v>
      </c>
      <c r="J19" s="56">
        <v>17</v>
      </c>
      <c r="K19" s="18"/>
      <c r="L19" s="18"/>
      <c r="M19" s="18"/>
      <c r="N19" s="18"/>
      <c r="O19" s="18"/>
      <c r="P19" s="18"/>
      <c r="Q19" s="19"/>
      <c r="R19" s="18"/>
      <c r="S19" s="18"/>
      <c r="T19" s="18"/>
      <c r="U19" s="18"/>
      <c r="V19" s="18"/>
      <c r="W19" s="50"/>
      <c r="X19" s="18"/>
      <c r="Y19" s="18"/>
      <c r="Z19" s="18"/>
      <c r="AA19" s="18"/>
      <c r="AB19" s="18"/>
      <c r="AC19" s="18"/>
      <c r="AD19" s="18"/>
      <c r="AE19" s="18"/>
    </row>
    <row r="20" spans="1:31" x14ac:dyDescent="0.25">
      <c r="A20" s="20"/>
      <c r="B20" s="21"/>
      <c r="D20" s="68"/>
      <c r="E20" s="69"/>
      <c r="F20" s="70" t="s">
        <v>28</v>
      </c>
      <c r="G20" s="60" t="s">
        <v>623</v>
      </c>
      <c r="H20" s="41" t="s">
        <v>610</v>
      </c>
      <c r="I20" s="61" t="s">
        <v>640</v>
      </c>
      <c r="J20" s="55">
        <v>18</v>
      </c>
      <c r="K20" s="18"/>
      <c r="L20" s="18"/>
      <c r="M20" s="18"/>
      <c r="N20" s="18"/>
      <c r="O20" s="18"/>
      <c r="P20" s="18"/>
      <c r="Q20" s="19"/>
      <c r="R20" s="18"/>
      <c r="S20" s="18"/>
      <c r="T20" s="18"/>
      <c r="U20" s="18"/>
      <c r="V20" s="18"/>
      <c r="W20" s="50"/>
      <c r="X20" s="18"/>
      <c r="Y20" s="18"/>
      <c r="Z20" s="18"/>
      <c r="AA20" s="18"/>
      <c r="AB20" s="18"/>
      <c r="AC20" s="18"/>
      <c r="AD20" s="18"/>
      <c r="AE20" s="18"/>
    </row>
    <row r="21" spans="1:31" x14ac:dyDescent="0.25">
      <c r="A21" s="20"/>
      <c r="B21" s="21"/>
      <c r="D21" s="68"/>
      <c r="E21" s="69"/>
      <c r="F21" s="70" t="s">
        <v>31</v>
      </c>
      <c r="G21" s="60" t="s">
        <v>631</v>
      </c>
      <c r="H21" s="41" t="s">
        <v>603</v>
      </c>
      <c r="I21" s="61" t="s">
        <v>613</v>
      </c>
      <c r="J21" s="56">
        <v>19</v>
      </c>
      <c r="K21" s="18"/>
      <c r="L21" s="18"/>
      <c r="M21" s="18"/>
      <c r="N21" s="18"/>
      <c r="O21" s="18"/>
      <c r="P21" s="18"/>
      <c r="Q21" s="19"/>
      <c r="R21" s="18"/>
      <c r="S21" s="18"/>
      <c r="T21" s="18"/>
      <c r="U21" s="18"/>
      <c r="V21" s="18"/>
      <c r="W21" s="50"/>
      <c r="X21" s="18"/>
      <c r="Y21" s="18"/>
      <c r="Z21" s="18"/>
      <c r="AA21" s="18"/>
      <c r="AB21" s="18"/>
      <c r="AC21" s="18"/>
      <c r="AD21" s="18"/>
      <c r="AE21" s="18"/>
    </row>
    <row r="22" spans="1:31" x14ac:dyDescent="0.25">
      <c r="A22" s="20"/>
      <c r="B22" s="21"/>
      <c r="D22" s="68"/>
      <c r="E22" s="69"/>
      <c r="F22" s="70"/>
      <c r="G22" s="62" t="s">
        <v>625</v>
      </c>
      <c r="H22" s="41" t="s">
        <v>627</v>
      </c>
      <c r="I22" s="61" t="s">
        <v>621</v>
      </c>
      <c r="J22" s="55">
        <v>20</v>
      </c>
      <c r="K22" s="18"/>
      <c r="L22" s="18"/>
      <c r="M22" s="18"/>
      <c r="N22" s="18"/>
      <c r="O22" s="18"/>
      <c r="P22" s="18"/>
      <c r="Q22" s="19"/>
      <c r="R22" s="18"/>
      <c r="S22" s="18"/>
      <c r="T22" s="18"/>
      <c r="U22" s="18"/>
      <c r="V22" s="18"/>
      <c r="W22" s="50"/>
      <c r="X22" s="18"/>
      <c r="Y22" s="18"/>
      <c r="Z22" s="18"/>
      <c r="AA22" s="18"/>
      <c r="AB22" s="18"/>
      <c r="AC22" s="18"/>
      <c r="AD22" s="18"/>
      <c r="AE22" s="18"/>
    </row>
    <row r="23" spans="1:31" x14ac:dyDescent="0.25">
      <c r="A23" s="20"/>
      <c r="B23" s="21"/>
      <c r="D23" s="68"/>
      <c r="E23" s="69"/>
      <c r="F23" s="70"/>
      <c r="G23" s="60" t="s">
        <v>628</v>
      </c>
      <c r="H23" s="41" t="s">
        <v>627</v>
      </c>
      <c r="I23" s="61" t="s">
        <v>29</v>
      </c>
      <c r="J23" s="56">
        <v>21</v>
      </c>
      <c r="K23" s="18"/>
      <c r="L23" s="18"/>
      <c r="M23" s="18"/>
      <c r="N23" s="18"/>
      <c r="O23" s="18"/>
      <c r="P23" s="18"/>
      <c r="Q23" s="19"/>
      <c r="R23" s="18"/>
      <c r="S23" s="18"/>
      <c r="T23" s="18"/>
      <c r="U23" s="18"/>
      <c r="V23" s="18"/>
      <c r="W23" s="50"/>
      <c r="X23" s="18"/>
      <c r="Y23" s="18"/>
      <c r="Z23" s="18"/>
      <c r="AA23" s="18"/>
      <c r="AB23" s="18"/>
      <c r="AC23" s="18"/>
      <c r="AD23" s="18"/>
      <c r="AE23" s="18"/>
    </row>
    <row r="24" spans="1:31" x14ac:dyDescent="0.25">
      <c r="A24" s="20"/>
      <c r="B24" s="21"/>
      <c r="D24" s="68"/>
      <c r="E24" s="69"/>
      <c r="F24" s="70"/>
      <c r="G24" s="60" t="s">
        <v>630</v>
      </c>
      <c r="H24" s="41" t="s">
        <v>627</v>
      </c>
      <c r="I24" s="61" t="s">
        <v>629</v>
      </c>
      <c r="J24" s="57">
        <v>23</v>
      </c>
      <c r="K24" s="18">
        <v>0.3</v>
      </c>
      <c r="L24" s="18"/>
      <c r="M24" s="18"/>
      <c r="N24" s="18"/>
      <c r="O24" s="18"/>
      <c r="P24" s="18"/>
      <c r="Q24" s="19">
        <v>0</v>
      </c>
      <c r="R24" s="18"/>
      <c r="S24" s="18"/>
      <c r="T24" s="18"/>
      <c r="U24" s="18"/>
      <c r="V24" s="18"/>
      <c r="W24" s="50"/>
      <c r="X24" s="18"/>
      <c r="Y24" s="18"/>
      <c r="Z24" s="18"/>
      <c r="AA24" s="18"/>
      <c r="AB24" s="18"/>
      <c r="AC24" s="18"/>
      <c r="AD24" s="18"/>
      <c r="AE24" s="18"/>
    </row>
    <row r="25" spans="1:31" x14ac:dyDescent="0.25">
      <c r="A25" s="20"/>
      <c r="B25" s="21"/>
      <c r="D25" s="68"/>
      <c r="E25" s="69"/>
      <c r="F25" s="70"/>
      <c r="G25" s="60"/>
      <c r="H25" s="41"/>
      <c r="I25" s="61" t="s">
        <v>35</v>
      </c>
      <c r="J25" s="57">
        <v>24</v>
      </c>
      <c r="K25" s="18">
        <v>0.4</v>
      </c>
      <c r="L25" s="18"/>
      <c r="M25" s="18"/>
      <c r="N25" s="18"/>
      <c r="O25" s="18"/>
      <c r="P25" s="18"/>
      <c r="Q25" s="19">
        <v>0</v>
      </c>
      <c r="R25" s="18"/>
      <c r="S25" s="18"/>
      <c r="T25" s="18"/>
      <c r="U25" s="18"/>
      <c r="V25" s="18"/>
      <c r="W25" s="50"/>
      <c r="X25" s="18"/>
      <c r="Y25" s="18"/>
      <c r="Z25" s="18"/>
      <c r="AA25" s="18"/>
      <c r="AB25" s="18"/>
      <c r="AC25" s="18"/>
      <c r="AD25" s="18"/>
      <c r="AE25" s="18"/>
    </row>
    <row r="26" spans="1:31" x14ac:dyDescent="0.25">
      <c r="A26" s="20"/>
      <c r="B26" s="21"/>
      <c r="D26" s="68"/>
      <c r="E26" s="69"/>
      <c r="F26" s="70"/>
      <c r="G26" s="60"/>
      <c r="H26" s="41"/>
      <c r="I26" s="61" t="s">
        <v>33</v>
      </c>
      <c r="J26" s="57">
        <v>25</v>
      </c>
      <c r="K26" s="18">
        <v>0.4</v>
      </c>
      <c r="L26" s="18"/>
      <c r="M26" s="18"/>
      <c r="N26" s="18"/>
      <c r="O26" s="18"/>
      <c r="P26" s="18"/>
      <c r="Q26" s="19">
        <v>0</v>
      </c>
      <c r="R26" s="18"/>
      <c r="S26" s="18"/>
      <c r="T26" s="18"/>
      <c r="U26" s="18"/>
      <c r="V26" s="18"/>
      <c r="W26" s="50"/>
      <c r="X26" s="18"/>
      <c r="Y26" s="18"/>
      <c r="Z26" s="18"/>
      <c r="AA26" s="18"/>
      <c r="AB26" s="18"/>
      <c r="AC26" s="18"/>
      <c r="AD26" s="18"/>
      <c r="AE26" s="18"/>
    </row>
    <row r="27" spans="1:31" x14ac:dyDescent="0.25">
      <c r="A27" s="20"/>
      <c r="B27" s="21"/>
      <c r="D27" s="68"/>
      <c r="E27" s="69"/>
      <c r="F27" s="70"/>
      <c r="G27" s="60"/>
      <c r="H27" s="41"/>
      <c r="I27" s="61" t="s">
        <v>36</v>
      </c>
      <c r="J27" s="57">
        <v>26</v>
      </c>
      <c r="K27" s="18">
        <v>0.5</v>
      </c>
      <c r="L27" s="18"/>
      <c r="M27" s="18"/>
      <c r="N27" s="18"/>
      <c r="O27" s="18"/>
      <c r="P27" s="18"/>
      <c r="Q27" s="19">
        <v>0</v>
      </c>
      <c r="R27" s="18"/>
      <c r="S27" s="18"/>
      <c r="T27" s="18"/>
      <c r="U27" s="18"/>
      <c r="V27" s="18"/>
      <c r="W27" s="50"/>
      <c r="X27" s="18"/>
      <c r="Y27" s="18"/>
      <c r="Z27" s="27"/>
      <c r="AA27" s="18"/>
      <c r="AB27" s="18"/>
      <c r="AC27" s="18"/>
      <c r="AD27" s="18"/>
      <c r="AE27" s="18"/>
    </row>
    <row r="28" spans="1:31" x14ac:dyDescent="0.25">
      <c r="A28" s="20"/>
      <c r="B28" s="21"/>
      <c r="D28" s="68"/>
      <c r="E28" s="69"/>
      <c r="F28" s="70"/>
      <c r="G28" s="60"/>
      <c r="H28" s="41"/>
      <c r="I28" s="61" t="s">
        <v>14</v>
      </c>
      <c r="J28" s="57">
        <v>27</v>
      </c>
      <c r="K28" s="18">
        <v>0.6</v>
      </c>
      <c r="L28" s="18"/>
      <c r="M28" s="18"/>
      <c r="N28" s="18"/>
      <c r="O28" s="18"/>
      <c r="P28" s="18"/>
      <c r="Q28" s="19">
        <v>0</v>
      </c>
      <c r="R28" s="18"/>
      <c r="S28" s="18"/>
      <c r="T28" s="18"/>
      <c r="U28" s="18"/>
      <c r="V28" s="18"/>
      <c r="W28" s="50"/>
      <c r="X28" s="18"/>
      <c r="Y28" s="18"/>
      <c r="Z28" s="27"/>
      <c r="AA28" s="18"/>
      <c r="AB28" s="18"/>
      <c r="AC28" s="18"/>
      <c r="AD28" s="18"/>
      <c r="AE28" s="18"/>
    </row>
    <row r="29" spans="1:31" x14ac:dyDescent="0.25">
      <c r="A29" s="20"/>
      <c r="B29" s="21"/>
      <c r="D29" s="68"/>
      <c r="E29" s="69"/>
      <c r="F29" s="70"/>
      <c r="G29" s="60"/>
      <c r="H29" s="41"/>
      <c r="I29" s="61"/>
      <c r="J29" s="57">
        <v>28</v>
      </c>
      <c r="K29" s="18">
        <v>0.6</v>
      </c>
      <c r="L29" s="18"/>
      <c r="M29" s="18"/>
      <c r="N29" s="18"/>
      <c r="O29" s="18"/>
      <c r="P29" s="18"/>
      <c r="Q29" s="19">
        <v>0</v>
      </c>
      <c r="R29" s="18"/>
      <c r="S29" s="18"/>
      <c r="T29" s="18"/>
      <c r="U29" s="18"/>
      <c r="V29" s="18"/>
      <c r="W29" s="50"/>
      <c r="X29" s="18"/>
      <c r="Y29" s="18"/>
      <c r="Z29" s="27"/>
      <c r="AA29" s="27"/>
      <c r="AB29" s="18"/>
      <c r="AC29" s="18"/>
      <c r="AD29" s="18"/>
      <c r="AE29" s="18"/>
    </row>
    <row r="30" spans="1:31" x14ac:dyDescent="0.25">
      <c r="A30" s="20"/>
      <c r="B30" s="21"/>
      <c r="D30" s="68"/>
      <c r="E30" s="69"/>
      <c r="F30" s="70"/>
      <c r="G30" s="60"/>
      <c r="H30" s="41"/>
      <c r="I30" s="61"/>
      <c r="J30" s="57">
        <v>29</v>
      </c>
      <c r="K30" s="18">
        <v>0.7</v>
      </c>
      <c r="L30" s="18"/>
      <c r="M30" s="18"/>
      <c r="N30" s="18"/>
      <c r="O30" s="18"/>
      <c r="P30" s="18"/>
      <c r="Q30" s="19">
        <v>0</v>
      </c>
      <c r="R30" s="18"/>
      <c r="S30" s="18"/>
      <c r="T30" s="18"/>
      <c r="U30" s="18"/>
      <c r="V30" s="18"/>
      <c r="W30" s="50"/>
      <c r="X30" s="18"/>
      <c r="Y30" s="18"/>
      <c r="Z30" s="27"/>
      <c r="AA30" s="27"/>
      <c r="AB30" s="18"/>
      <c r="AC30" s="18"/>
      <c r="AD30" s="18"/>
      <c r="AE30" s="18"/>
    </row>
    <row r="31" spans="1:31" ht="14.25" thickBot="1" x14ac:dyDescent="0.3">
      <c r="A31" s="20"/>
      <c r="B31" s="21"/>
      <c r="D31" s="71"/>
      <c r="E31" s="72"/>
      <c r="F31" s="73"/>
      <c r="G31" s="63"/>
      <c r="H31" s="64"/>
      <c r="I31" s="65"/>
      <c r="J31" s="57">
        <v>30</v>
      </c>
      <c r="K31" s="18">
        <v>0.84160148184076311</v>
      </c>
      <c r="L31" s="23">
        <v>0.5</v>
      </c>
      <c r="M31" s="18"/>
      <c r="N31" s="18"/>
      <c r="O31" s="18"/>
      <c r="P31" s="18"/>
      <c r="Q31" s="19">
        <v>0</v>
      </c>
      <c r="R31" s="18"/>
      <c r="S31" s="18"/>
      <c r="T31" s="18"/>
      <c r="U31" s="18"/>
      <c r="V31" s="18"/>
      <c r="W31" s="50"/>
      <c r="X31" s="18"/>
      <c r="Y31" s="18"/>
      <c r="Z31" s="27"/>
      <c r="AA31" s="51">
        <v>1.0179249123093477</v>
      </c>
      <c r="AB31" s="18"/>
      <c r="AC31" s="18"/>
      <c r="AD31" s="18"/>
      <c r="AE31" s="18"/>
    </row>
    <row r="32" spans="1:31" x14ac:dyDescent="0.25">
      <c r="A32" s="20"/>
      <c r="B32" s="21"/>
      <c r="J32" s="22">
        <v>31</v>
      </c>
      <c r="K32" s="18">
        <v>0.92829370295317559</v>
      </c>
      <c r="L32" s="23">
        <v>0.5</v>
      </c>
      <c r="M32" s="18"/>
      <c r="N32" s="18"/>
      <c r="O32" s="18"/>
      <c r="P32" s="18"/>
      <c r="Q32" s="19">
        <v>0</v>
      </c>
      <c r="R32" s="18"/>
      <c r="S32" s="18"/>
      <c r="T32" s="18"/>
      <c r="U32" s="18"/>
      <c r="V32" s="18"/>
      <c r="W32" s="50"/>
      <c r="X32" s="18"/>
      <c r="Y32" s="18"/>
      <c r="Z32" s="51"/>
      <c r="AA32" s="51">
        <v>1.1324445622501804</v>
      </c>
      <c r="AB32" s="18"/>
      <c r="AC32" s="18"/>
      <c r="AD32" s="18"/>
      <c r="AE32" s="18"/>
    </row>
    <row r="33" spans="1:32" x14ac:dyDescent="0.25">
      <c r="A33" s="20"/>
      <c r="B33" s="21"/>
      <c r="J33" s="22">
        <v>32</v>
      </c>
      <c r="K33" s="18">
        <v>1.0207335157615676</v>
      </c>
      <c r="L33" s="23">
        <v>0.6</v>
      </c>
      <c r="M33" s="18"/>
      <c r="N33" s="24">
        <v>0.7</v>
      </c>
      <c r="O33" s="18"/>
      <c r="P33" s="18"/>
      <c r="Q33" s="19">
        <v>0</v>
      </c>
      <c r="R33" s="18"/>
      <c r="S33" s="18"/>
      <c r="T33" s="18"/>
      <c r="U33" s="18"/>
      <c r="V33" s="18"/>
      <c r="W33" s="50"/>
      <c r="X33" s="18"/>
      <c r="Y33" s="18"/>
      <c r="Z33" s="51">
        <v>0.9583637611725635</v>
      </c>
      <c r="AA33" s="51">
        <v>1.2555905188210328</v>
      </c>
      <c r="AB33" s="18"/>
      <c r="AC33" s="18"/>
      <c r="AD33" s="18"/>
      <c r="AE33" s="18"/>
    </row>
    <row r="34" spans="1:32" x14ac:dyDescent="0.25">
      <c r="A34" s="20"/>
      <c r="B34" s="21"/>
      <c r="J34" s="22">
        <v>33</v>
      </c>
      <c r="K34" s="18">
        <v>1.1191044434123771</v>
      </c>
      <c r="L34" s="23">
        <v>0.7</v>
      </c>
      <c r="M34" s="18"/>
      <c r="N34" s="24">
        <v>0.8</v>
      </c>
      <c r="O34" s="18"/>
      <c r="P34" s="18"/>
      <c r="Q34" s="19">
        <v>0</v>
      </c>
      <c r="R34" s="18"/>
      <c r="S34" s="18"/>
      <c r="T34" s="18"/>
      <c r="U34" s="18"/>
      <c r="V34" s="18"/>
      <c r="W34" s="50"/>
      <c r="X34" s="18"/>
      <c r="Y34" s="18"/>
      <c r="Z34" s="51">
        <v>1.0570748008181827</v>
      </c>
      <c r="AA34" s="51">
        <v>1.37298560430521</v>
      </c>
      <c r="AB34" s="18"/>
      <c r="AC34" s="18"/>
      <c r="AD34" s="18"/>
      <c r="AE34" s="18"/>
    </row>
    <row r="35" spans="1:32" x14ac:dyDescent="0.25">
      <c r="A35" s="20"/>
      <c r="B35" s="21"/>
      <c r="J35" s="22">
        <v>34</v>
      </c>
      <c r="K35" s="18">
        <v>1.223589951691203</v>
      </c>
      <c r="L35" s="23">
        <v>0.7</v>
      </c>
      <c r="M35" s="18"/>
      <c r="N35" s="24">
        <v>0.9</v>
      </c>
      <c r="O35" s="18"/>
      <c r="P35" s="18"/>
      <c r="Q35" s="19">
        <v>0</v>
      </c>
      <c r="R35" s="18"/>
      <c r="S35" s="18"/>
      <c r="T35" s="18"/>
      <c r="U35" s="18"/>
      <c r="V35" s="18"/>
      <c r="W35" s="50"/>
      <c r="X35" s="18"/>
      <c r="Y35" s="18"/>
      <c r="Z35" s="51">
        <v>1.1557858404638</v>
      </c>
      <c r="AA35" s="51">
        <v>1.4918184075610501</v>
      </c>
      <c r="AB35" s="18"/>
      <c r="AC35" s="18"/>
      <c r="AD35" s="18"/>
      <c r="AE35" s="18"/>
    </row>
    <row r="36" spans="1:32" x14ac:dyDescent="0.25">
      <c r="A36" s="25"/>
      <c r="B36" s="26"/>
      <c r="J36" s="22">
        <v>35</v>
      </c>
      <c r="K36" s="18">
        <v>1.3343734507791951</v>
      </c>
      <c r="L36" s="23">
        <v>0.78195191700812661</v>
      </c>
      <c r="M36" s="18"/>
      <c r="N36" s="24">
        <v>0.9</v>
      </c>
      <c r="O36" s="18"/>
      <c r="P36" s="18"/>
      <c r="Q36" s="19">
        <v>0</v>
      </c>
      <c r="R36" s="18"/>
      <c r="S36" s="18"/>
      <c r="T36" s="18"/>
      <c r="U36" s="18"/>
      <c r="V36" s="18"/>
      <c r="W36" s="50"/>
      <c r="X36" s="18"/>
      <c r="Y36" s="18"/>
      <c r="Z36" s="51">
        <v>1.2544968801094201</v>
      </c>
      <c r="AA36" s="51">
        <v>1.6802960267515925</v>
      </c>
      <c r="AB36" s="18"/>
      <c r="AC36" s="18"/>
      <c r="AD36" s="18"/>
      <c r="AE36" s="18"/>
    </row>
    <row r="37" spans="1:32" x14ac:dyDescent="0.25">
      <c r="J37" s="22">
        <v>36</v>
      </c>
      <c r="K37" s="18">
        <v>1.4516382969056187</v>
      </c>
      <c r="L37" s="23">
        <v>0.85379096109371277</v>
      </c>
      <c r="M37" s="18"/>
      <c r="N37" s="24">
        <v>1</v>
      </c>
      <c r="O37" s="23">
        <v>0.67361768653629417</v>
      </c>
      <c r="P37" s="18"/>
      <c r="Q37" s="19">
        <v>0</v>
      </c>
      <c r="R37" s="18"/>
      <c r="S37" s="18"/>
      <c r="T37" s="18"/>
      <c r="U37" s="18"/>
      <c r="V37" s="18"/>
      <c r="W37" s="50">
        <v>1.0020531845150356</v>
      </c>
      <c r="X37" s="18"/>
      <c r="Y37" s="18"/>
      <c r="Z37" s="51">
        <v>1.35320791975504</v>
      </c>
      <c r="AA37" s="51">
        <v>1.841470550304364</v>
      </c>
      <c r="AB37" s="18"/>
      <c r="AC37" s="18"/>
      <c r="AD37" s="18"/>
      <c r="AE37" s="18"/>
    </row>
    <row r="38" spans="1:32" x14ac:dyDescent="0.25">
      <c r="J38" s="22">
        <v>37</v>
      </c>
      <c r="K38" s="18">
        <v>1.5755677939053345</v>
      </c>
      <c r="L38" s="23">
        <v>0.92998753892859376</v>
      </c>
      <c r="M38" s="18"/>
      <c r="N38" s="24">
        <v>1.1000000000000001</v>
      </c>
      <c r="O38" s="23">
        <v>0.72583660243732817</v>
      </c>
      <c r="P38" s="18"/>
      <c r="Q38" s="19">
        <v>0</v>
      </c>
      <c r="R38" s="18"/>
      <c r="S38" s="18"/>
      <c r="T38" s="18"/>
      <c r="U38" s="18"/>
      <c r="V38" s="18"/>
      <c r="W38" s="50">
        <v>1.0678086576979404</v>
      </c>
      <c r="X38" s="18"/>
      <c r="Y38" s="18"/>
      <c r="Z38" s="51">
        <v>1.4519189594006601</v>
      </c>
      <c r="AA38" s="27">
        <v>2.0136313066530893</v>
      </c>
      <c r="AB38" s="18"/>
      <c r="AC38" s="18"/>
      <c r="AD38" s="18"/>
      <c r="AE38" s="18"/>
    </row>
    <row r="39" spans="1:32" x14ac:dyDescent="0.25">
      <c r="J39" s="22">
        <v>38</v>
      </c>
      <c r="K39" s="18">
        <v>1.7063451946893589</v>
      </c>
      <c r="L39" s="23">
        <v>1.0106774402874563</v>
      </c>
      <c r="M39" s="18"/>
      <c r="N39" s="24">
        <v>1.2</v>
      </c>
      <c r="O39" s="23">
        <v>0.78054773475090289</v>
      </c>
      <c r="P39" s="24">
        <v>0.73085121819665233</v>
      </c>
      <c r="Q39" s="19">
        <v>0</v>
      </c>
      <c r="R39" s="18"/>
      <c r="S39" s="18"/>
      <c r="T39" s="18"/>
      <c r="U39" s="18"/>
      <c r="V39" s="18"/>
      <c r="W39" s="50">
        <v>1.13356413088085</v>
      </c>
      <c r="X39" s="18"/>
      <c r="Y39" s="18"/>
      <c r="Z39" s="51">
        <v>1.6569162395592609</v>
      </c>
      <c r="AA39" s="27">
        <v>2.196013161956913</v>
      </c>
      <c r="AB39" s="18">
        <v>0.96283669591443344</v>
      </c>
      <c r="AC39" s="18"/>
      <c r="AD39" s="18"/>
      <c r="AE39" s="18"/>
    </row>
    <row r="40" spans="1:32" x14ac:dyDescent="0.25">
      <c r="J40" s="22">
        <v>39</v>
      </c>
      <c r="K40" s="18">
        <v>1.8441537026354167</v>
      </c>
      <c r="L40" s="23">
        <v>1.0959968961571405</v>
      </c>
      <c r="M40" s="18"/>
      <c r="N40" s="24">
        <v>1.3</v>
      </c>
      <c r="O40" s="23">
        <v>0.83779973962459342</v>
      </c>
      <c r="P40" s="24">
        <v>0.78967185252728678</v>
      </c>
      <c r="Q40" s="19">
        <v>0</v>
      </c>
      <c r="R40" s="18"/>
      <c r="S40" s="18"/>
      <c r="T40" s="18"/>
      <c r="U40" s="18"/>
      <c r="V40" s="18"/>
      <c r="W40" s="50">
        <v>1.1993196040637499</v>
      </c>
      <c r="X40" s="18"/>
      <c r="Y40" s="18"/>
      <c r="Z40" s="51">
        <v>1.7998651116789368</v>
      </c>
      <c r="AA40" s="27">
        <v>2.3895259969281231</v>
      </c>
      <c r="AB40" s="18">
        <v>1.0424833582472035</v>
      </c>
      <c r="AC40" s="18"/>
      <c r="AD40" s="18"/>
      <c r="AE40" s="18"/>
    </row>
    <row r="41" spans="1:32" x14ac:dyDescent="0.25">
      <c r="J41" s="22">
        <v>40</v>
      </c>
      <c r="K41" s="18">
        <v>1.9891764729049572</v>
      </c>
      <c r="L41" s="23">
        <v>1.1860825684982979</v>
      </c>
      <c r="M41" s="23">
        <v>0.65065738082095648</v>
      </c>
      <c r="N41" s="24">
        <v>1.4</v>
      </c>
      <c r="O41" s="23">
        <v>0.89764092226275449</v>
      </c>
      <c r="P41" s="24">
        <v>0.85155591170439615</v>
      </c>
      <c r="Q41" s="19">
        <v>0</v>
      </c>
      <c r="R41" s="18"/>
      <c r="S41" s="18"/>
      <c r="T41" s="18"/>
      <c r="U41" s="18"/>
      <c r="V41" s="18"/>
      <c r="W41" s="50">
        <v>1.2650750772466499</v>
      </c>
      <c r="X41" s="18"/>
      <c r="Y41" s="18"/>
      <c r="Z41" s="27">
        <v>1.9505771499820659</v>
      </c>
      <c r="AA41" s="27">
        <v>2.5945375066786482</v>
      </c>
      <c r="AB41" s="18">
        <v>1.1273309937662199</v>
      </c>
      <c r="AC41" s="18"/>
      <c r="AD41" s="18"/>
      <c r="AE41" s="18"/>
      <c r="AF41" s="88">
        <v>0.98692060790394864</v>
      </c>
    </row>
    <row r="42" spans="1:32" x14ac:dyDescent="0.25">
      <c r="J42" s="22">
        <v>41</v>
      </c>
      <c r="K42" s="18">
        <v>2.1415966136922098</v>
      </c>
      <c r="L42" s="23">
        <v>1.2810715405016699</v>
      </c>
      <c r="M42" s="23">
        <v>0.7013792469278527</v>
      </c>
      <c r="N42" s="24">
        <v>1.5</v>
      </c>
      <c r="O42" s="23">
        <v>0.96011924836471196</v>
      </c>
      <c r="P42" s="24">
        <v>0.91658035661013892</v>
      </c>
      <c r="Q42" s="19">
        <v>0</v>
      </c>
      <c r="R42" s="18"/>
      <c r="S42" s="18"/>
      <c r="T42" s="18"/>
      <c r="U42" s="18"/>
      <c r="V42" s="18"/>
      <c r="W42" s="50">
        <v>1.3308305504295601</v>
      </c>
      <c r="X42" s="18"/>
      <c r="Y42" s="18"/>
      <c r="Z42" s="27">
        <v>2.1102279331570508</v>
      </c>
      <c r="AA42" s="27">
        <v>2.8114177627218773</v>
      </c>
      <c r="AB42" s="18">
        <v>1.22340127656718</v>
      </c>
      <c r="AC42" s="18"/>
      <c r="AD42" s="18"/>
      <c r="AE42" s="18"/>
      <c r="AF42" s="88">
        <v>1.0649112053471086</v>
      </c>
    </row>
    <row r="43" spans="1:32" x14ac:dyDescent="0.25">
      <c r="J43" s="22">
        <v>42</v>
      </c>
      <c r="K43" s="18">
        <v>2.3015971874104704</v>
      </c>
      <c r="L43" s="23">
        <v>1.3811013073032938</v>
      </c>
      <c r="M43" s="23">
        <v>0.75468866955363878</v>
      </c>
      <c r="N43" s="24">
        <v>1.6</v>
      </c>
      <c r="O43" s="23">
        <v>1.0252823549142145</v>
      </c>
      <c r="P43" s="27">
        <v>0.98485919601375049</v>
      </c>
      <c r="Q43" s="19">
        <v>0</v>
      </c>
      <c r="R43" s="18"/>
      <c r="S43" s="18"/>
      <c r="T43" s="18"/>
      <c r="U43" s="18"/>
      <c r="V43" s="18"/>
      <c r="W43" s="50">
        <v>1.3965860236124601</v>
      </c>
      <c r="X43" s="18"/>
      <c r="Y43" s="18"/>
      <c r="Z43" s="27">
        <v>2.278621753660143</v>
      </c>
      <c r="AA43" s="27">
        <v>3.0405391683287388</v>
      </c>
      <c r="AB43" s="18">
        <v>1.3194715593681501</v>
      </c>
      <c r="AC43" s="18"/>
      <c r="AD43" s="18"/>
      <c r="AE43" s="18"/>
      <c r="AF43" s="88">
        <v>1.1469607761111678</v>
      </c>
    </row>
    <row r="44" spans="1:32" x14ac:dyDescent="0.25">
      <c r="J44" s="22">
        <v>43</v>
      </c>
      <c r="K44" s="18">
        <v>2.4693612118201735</v>
      </c>
      <c r="L44" s="23">
        <v>1.4863097671263656</v>
      </c>
      <c r="M44" s="23">
        <v>0.81065131579125005</v>
      </c>
      <c r="N44" s="24">
        <v>1.7</v>
      </c>
      <c r="O44" s="23">
        <v>1.0931775603718614</v>
      </c>
      <c r="P44" s="27">
        <v>1.0563972370993107</v>
      </c>
      <c r="Q44" s="19">
        <v>0</v>
      </c>
      <c r="R44" s="18"/>
      <c r="S44" s="18"/>
      <c r="T44" s="18"/>
      <c r="U44" s="18"/>
      <c r="V44" s="18"/>
      <c r="W44" s="50">
        <v>1.4623414967953801</v>
      </c>
      <c r="X44" s="18"/>
      <c r="Y44" s="18"/>
      <c r="Z44" s="27">
        <v>2.4560120851251477</v>
      </c>
      <c r="AA44" s="27">
        <v>3.2822764157950286</v>
      </c>
      <c r="AB44" s="18">
        <v>1.4155418421691099</v>
      </c>
      <c r="AC44" s="18"/>
      <c r="AD44" s="18"/>
      <c r="AE44" s="18"/>
      <c r="AF44" s="88">
        <v>1.2331763578620019</v>
      </c>
    </row>
    <row r="45" spans="1:32" x14ac:dyDescent="0.25">
      <c r="J45" s="22">
        <v>44</v>
      </c>
      <c r="K45" s="18">
        <v>2.645071661103005</v>
      </c>
      <c r="L45" s="23">
        <v>1.5968352128203627</v>
      </c>
      <c r="M45" s="23">
        <v>0.86933291531496948</v>
      </c>
      <c r="N45" s="24">
        <v>1.8</v>
      </c>
      <c r="O45" s="23">
        <v>1.163851874316888</v>
      </c>
      <c r="P45" s="27">
        <v>1.1313063764820284</v>
      </c>
      <c r="Q45" s="19">
        <v>0</v>
      </c>
      <c r="R45" s="94">
        <v>0.96954810005411896</v>
      </c>
      <c r="S45" s="95">
        <v>0.96756273366524093</v>
      </c>
      <c r="T45" s="90"/>
      <c r="U45" s="18"/>
      <c r="V45" s="18"/>
      <c r="W45" s="50">
        <v>1.5960750382287523</v>
      </c>
      <c r="X45" s="18"/>
      <c r="Y45" s="18"/>
      <c r="Z45" s="27">
        <v>2.6426535263846413</v>
      </c>
      <c r="AA45" s="27">
        <v>3.5370064454942494</v>
      </c>
      <c r="AB45" s="18">
        <v>1.5078594343980689</v>
      </c>
      <c r="AC45" s="18"/>
      <c r="AD45" s="18"/>
      <c r="AE45" s="18"/>
      <c r="AF45" s="88">
        <v>1.3236651927759671</v>
      </c>
    </row>
    <row r="46" spans="1:32" x14ac:dyDescent="0.25">
      <c r="J46" s="22">
        <v>45</v>
      </c>
      <c r="K46" s="18">
        <v>2.8289114668857231</v>
      </c>
      <c r="L46" s="23">
        <v>1.7128163237708323</v>
      </c>
      <c r="M46" s="23">
        <v>0.93079925898212745</v>
      </c>
      <c r="N46" s="24">
        <v>1.9</v>
      </c>
      <c r="O46" s="23">
        <v>1.2373520065801846</v>
      </c>
      <c r="P46" s="27">
        <v>1.2096634262531789</v>
      </c>
      <c r="Q46" s="19">
        <v>0</v>
      </c>
      <c r="R46" s="94">
        <v>1.0404588115193016</v>
      </c>
      <c r="S46" s="95">
        <v>1.0376029154315309</v>
      </c>
      <c r="T46" s="90"/>
      <c r="U46" s="18"/>
      <c r="V46" s="18"/>
      <c r="W46" s="50">
        <v>1.6844898674951601</v>
      </c>
      <c r="X46" s="18"/>
      <c r="Y46" s="18"/>
      <c r="Z46" s="27">
        <v>2.8388017801161247</v>
      </c>
      <c r="AA46" s="27">
        <v>3.8051084066017697</v>
      </c>
      <c r="AB46" s="18">
        <v>1.6151877889150623</v>
      </c>
      <c r="AC46" s="18"/>
      <c r="AD46" s="18"/>
      <c r="AE46" s="18"/>
      <c r="AF46" s="88">
        <v>1.4185347231594283</v>
      </c>
    </row>
    <row r="47" spans="1:32" x14ac:dyDescent="0.25">
      <c r="J47" s="22">
        <v>46</v>
      </c>
      <c r="K47" s="18">
        <v>3.0210635192172193</v>
      </c>
      <c r="L47" s="23">
        <v>1.8343921581554752</v>
      </c>
      <c r="M47" s="23">
        <v>0.99511619749711522</v>
      </c>
      <c r="N47" s="24">
        <v>2.1</v>
      </c>
      <c r="O47" s="23">
        <v>1.3137243759063155</v>
      </c>
      <c r="P47" s="27">
        <v>1.2915451635912789</v>
      </c>
      <c r="Q47" s="19">
        <v>0</v>
      </c>
      <c r="R47" s="94">
        <v>1.1148248033192643</v>
      </c>
      <c r="S47" s="95">
        <v>1.1110052251914095</v>
      </c>
      <c r="T47" s="90"/>
      <c r="U47" s="18"/>
      <c r="V47" s="18"/>
      <c r="W47" s="50">
        <v>1.7842343748033</v>
      </c>
      <c r="X47" s="18"/>
      <c r="Y47" s="51"/>
      <c r="Z47" s="27">
        <v>3.0447136323708341</v>
      </c>
      <c r="AA47" s="27">
        <v>4.0869636193850765</v>
      </c>
      <c r="AB47" s="18">
        <v>1.7</v>
      </c>
      <c r="AC47" s="18"/>
      <c r="AD47" s="18"/>
      <c r="AE47" s="18"/>
      <c r="AF47" s="88">
        <v>1.5178925872596762</v>
      </c>
    </row>
    <row r="48" spans="1:32" x14ac:dyDescent="0.25">
      <c r="J48" s="22">
        <v>47</v>
      </c>
      <c r="K48" s="18">
        <v>3.2217106675019358</v>
      </c>
      <c r="L48" s="23">
        <v>1.961702145524401</v>
      </c>
      <c r="M48" s="23">
        <v>1.0623496401336647</v>
      </c>
      <c r="N48" s="24">
        <v>2.2000000000000002</v>
      </c>
      <c r="O48" s="23">
        <v>1.3930151181787345</v>
      </c>
      <c r="P48" s="27">
        <v>1.3770283315535392</v>
      </c>
      <c r="Q48" s="19">
        <v>0</v>
      </c>
      <c r="R48" s="94">
        <v>1.1927338204640574</v>
      </c>
      <c r="S48" s="95">
        <v>1.1878526872965085</v>
      </c>
      <c r="T48" s="90"/>
      <c r="U48" s="18"/>
      <c r="V48" s="18"/>
      <c r="W48" s="50">
        <v>1.88397888211145</v>
      </c>
      <c r="X48" s="18"/>
      <c r="Y48" s="51"/>
      <c r="Z48" s="27">
        <v>3.2606469329299514</v>
      </c>
      <c r="AA48" s="27">
        <v>4.3829555389644534</v>
      </c>
      <c r="AB48" s="18">
        <v>1.8</v>
      </c>
      <c r="AC48" s="18"/>
      <c r="AD48" s="18"/>
      <c r="AE48" s="18"/>
      <c r="AF48" s="88">
        <v>1.6218466152548334</v>
      </c>
    </row>
    <row r="49" spans="10:32" x14ac:dyDescent="0.25">
      <c r="J49" s="22">
        <v>48</v>
      </c>
      <c r="K49" s="18">
        <v>3.4310357213924383</v>
      </c>
      <c r="L49" s="23">
        <v>2.0948860796841262</v>
      </c>
      <c r="M49" s="23">
        <v>1.1325655535116195</v>
      </c>
      <c r="N49" s="24">
        <v>2.4</v>
      </c>
      <c r="O49" s="23">
        <v>1.4752700942392243</v>
      </c>
      <c r="P49" s="27">
        <v>1.466189639832536</v>
      </c>
      <c r="Q49" s="19">
        <v>0</v>
      </c>
      <c r="R49" s="94">
        <v>1.27427387734917</v>
      </c>
      <c r="S49" s="95">
        <v>1.2682285247078364</v>
      </c>
      <c r="T49" s="90"/>
      <c r="U49" s="18"/>
      <c r="V49" s="18"/>
      <c r="W49" s="50">
        <v>1.9530418406882668</v>
      </c>
      <c r="X49" s="18"/>
      <c r="Y49" s="51"/>
      <c r="Z49" s="27">
        <v>3.4868605764373153</v>
      </c>
      <c r="AA49" s="27">
        <v>4.693469720455882</v>
      </c>
      <c r="AB49" s="18">
        <v>2</v>
      </c>
      <c r="AC49" s="18">
        <v>0.96047262402246203</v>
      </c>
      <c r="AD49" s="18"/>
      <c r="AE49" s="18"/>
      <c r="AF49" s="88">
        <v>1.730504825411352</v>
      </c>
    </row>
    <row r="50" spans="10:32" x14ac:dyDescent="0.25">
      <c r="J50" s="22">
        <v>49</v>
      </c>
      <c r="K50" s="18"/>
      <c r="L50" s="23">
        <v>2.2340841118667045</v>
      </c>
      <c r="M50" s="23">
        <v>1.2058299604247467</v>
      </c>
      <c r="N50" s="24">
        <v>2.5</v>
      </c>
      <c r="O50" s="23">
        <v>1.5605348973297766</v>
      </c>
      <c r="P50" s="27">
        <v>1.5591057654803746</v>
      </c>
      <c r="Q50" s="19">
        <v>0</v>
      </c>
      <c r="R50" s="94">
        <v>1.3595332528231456</v>
      </c>
      <c r="S50" s="95">
        <v>1.3522161552289087</v>
      </c>
      <c r="T50" s="90"/>
      <c r="U50" s="18"/>
      <c r="V50" s="18"/>
      <c r="W50" s="50">
        <v>2.0487271542659391</v>
      </c>
      <c r="X50" s="18"/>
      <c r="Y50" s="51"/>
      <c r="Z50" s="27">
        <v>3.7236144842621717</v>
      </c>
      <c r="AA50" s="27">
        <v>5.0188937854147593</v>
      </c>
      <c r="AB50" s="18">
        <v>2.1</v>
      </c>
      <c r="AC50" s="18">
        <v>1.0285084370533399</v>
      </c>
      <c r="AD50" s="18"/>
      <c r="AE50" s="18"/>
      <c r="AF50" s="88">
        <v>1.8439754203986314</v>
      </c>
    </row>
    <row r="51" spans="10:32" x14ac:dyDescent="0.25">
      <c r="J51" s="22">
        <v>50</v>
      </c>
      <c r="K51" s="18"/>
      <c r="L51" s="23">
        <v>2.3794367441668629</v>
      </c>
      <c r="M51" s="23">
        <v>1.2822089387164712</v>
      </c>
      <c r="N51" s="24">
        <v>2.7</v>
      </c>
      <c r="O51" s="23">
        <v>1.6488548601825748</v>
      </c>
      <c r="P51" s="27">
        <v>1.6558533536023574</v>
      </c>
      <c r="Q51" s="19">
        <v>0</v>
      </c>
      <c r="R51" s="94">
        <v>1.448600485446631</v>
      </c>
      <c r="S51" s="95">
        <v>1.4398991878874441</v>
      </c>
      <c r="T51" s="90"/>
      <c r="U51" s="18"/>
      <c r="V51" s="18"/>
      <c r="W51" s="50">
        <v>2.1470246131137483</v>
      </c>
      <c r="X51" s="18"/>
      <c r="Y51" s="51">
        <v>0.9962499999622908</v>
      </c>
      <c r="Z51" s="27">
        <v>3.9711695870489296</v>
      </c>
      <c r="AA51" s="27">
        <v>5.3596173895061625</v>
      </c>
      <c r="AB51" s="18">
        <v>2.2000000000000002</v>
      </c>
      <c r="AC51" s="18">
        <v>1.0965442500842153</v>
      </c>
      <c r="AD51" s="18">
        <v>1</v>
      </c>
      <c r="AE51" s="18"/>
      <c r="AF51" s="88">
        <v>1.9623667837513012</v>
      </c>
    </row>
    <row r="52" spans="10:32" x14ac:dyDescent="0.25">
      <c r="J52" s="22">
        <v>51</v>
      </c>
      <c r="K52" s="18"/>
      <c r="L52" s="23">
        <v>2.531084823231363</v>
      </c>
      <c r="M52" s="23">
        <v>1.3617686202006156</v>
      </c>
      <c r="N52" s="24">
        <v>2.8</v>
      </c>
      <c r="O52" s="23">
        <v>1.7402750617816245</v>
      </c>
      <c r="P52" s="27">
        <v>1.7565090180220257</v>
      </c>
      <c r="Q52" s="19">
        <v>0</v>
      </c>
      <c r="R52" s="94">
        <v>1.541564368931599</v>
      </c>
      <c r="S52" s="95">
        <v>1.5313614194568337</v>
      </c>
      <c r="T52" s="90"/>
      <c r="U52" s="18"/>
      <c r="V52" s="18"/>
      <c r="W52" s="50">
        <v>2.2435806417814699</v>
      </c>
      <c r="X52" s="18"/>
      <c r="Y52" s="51">
        <v>1.0572284699599828</v>
      </c>
      <c r="Z52" s="27">
        <v>4.2297878079145406</v>
      </c>
      <c r="AA52" s="27">
        <v>5.7160321913322862</v>
      </c>
      <c r="AB52" s="18">
        <v>2.4</v>
      </c>
      <c r="AC52" s="18">
        <v>1.164580063115092</v>
      </c>
      <c r="AD52" s="18">
        <v>1.1000000000000001</v>
      </c>
      <c r="AE52" s="18"/>
      <c r="AF52" s="88">
        <v>2.0857874764702236</v>
      </c>
    </row>
    <row r="53" spans="10:32" x14ac:dyDescent="0.25">
      <c r="J53" s="22">
        <v>52</v>
      </c>
      <c r="K53" s="18"/>
      <c r="L53" s="23">
        <v>2.689169534186016</v>
      </c>
      <c r="M53" s="23">
        <v>1.4445751896244685</v>
      </c>
      <c r="N53" s="24">
        <v>3</v>
      </c>
      <c r="O53" s="23">
        <v>1.8348403338174262</v>
      </c>
      <c r="P53" s="27">
        <v>1.8611493419193903</v>
      </c>
      <c r="Q53" s="19">
        <v>0</v>
      </c>
      <c r="R53" s="94">
        <v>1.6385139477504551</v>
      </c>
      <c r="S53" s="95">
        <v>1.6266868311093177</v>
      </c>
      <c r="T53" s="91"/>
      <c r="U53" s="18"/>
      <c r="V53" s="18"/>
      <c r="W53" s="50">
        <v>2.3405720279942099</v>
      </c>
      <c r="X53" s="18"/>
      <c r="Y53" s="51">
        <v>1.1206457599575843</v>
      </c>
      <c r="Z53" s="27">
        <v>4.4997320462566774</v>
      </c>
      <c r="AA53" s="27">
        <v>6.0885318223533158</v>
      </c>
      <c r="AB53" s="18">
        <v>2.5</v>
      </c>
      <c r="AC53" s="18">
        <v>1.22660978571669</v>
      </c>
      <c r="AD53" s="18">
        <v>1.1000000000000001</v>
      </c>
      <c r="AE53" s="18"/>
      <c r="AF53" s="88">
        <v>2.2143462337541862</v>
      </c>
    </row>
    <row r="54" spans="10:32" x14ac:dyDescent="0.25">
      <c r="J54" s="22">
        <v>53</v>
      </c>
      <c r="K54" s="18"/>
      <c r="L54" s="23">
        <v>2.8538323947868873</v>
      </c>
      <c r="M54" s="23">
        <v>1.5306948836717362</v>
      </c>
      <c r="N54" s="24">
        <v>3.1</v>
      </c>
      <c r="O54" s="23">
        <v>1.9325952668543431</v>
      </c>
      <c r="P54" s="27">
        <v>1.96985087844381</v>
      </c>
      <c r="Q54" s="19">
        <v>0</v>
      </c>
      <c r="R54" s="94">
        <v>1.7395385129054934</v>
      </c>
      <c r="S54" s="95">
        <v>1.72595958519338</v>
      </c>
      <c r="T54" s="91">
        <v>1.0148950564277199</v>
      </c>
      <c r="U54" s="18"/>
      <c r="V54" s="18"/>
      <c r="W54" s="50">
        <v>2.4577579937157839</v>
      </c>
      <c r="X54" s="18"/>
      <c r="Y54" s="51">
        <v>1.1865496899550885</v>
      </c>
      <c r="Z54" s="27">
        <v>4.7812661621393593</v>
      </c>
      <c r="AA54" s="27">
        <v>6.4775118578426891</v>
      </c>
      <c r="AB54" s="18">
        <v>2.7</v>
      </c>
      <c r="AC54" s="18">
        <v>1.30609105106899</v>
      </c>
      <c r="AD54" s="18">
        <v>1.2</v>
      </c>
      <c r="AE54" s="18"/>
      <c r="AF54" s="88">
        <v>2.3481519618547839</v>
      </c>
    </row>
    <row r="55" spans="10:32" x14ac:dyDescent="0.25">
      <c r="J55" s="22">
        <v>54</v>
      </c>
      <c r="K55" s="18"/>
      <c r="L55" s="23">
        <v>3.0252152497833507</v>
      </c>
      <c r="M55" s="23">
        <v>1.6201939900031344</v>
      </c>
      <c r="N55" s="24">
        <v>3.3</v>
      </c>
      <c r="O55" s="23">
        <v>2.0335842162288462</v>
      </c>
      <c r="P55" s="27">
        <v>2.0826901513031286</v>
      </c>
      <c r="Q55" s="19">
        <v>0</v>
      </c>
      <c r="R55" s="94">
        <v>1.844727597849841</v>
      </c>
      <c r="S55" s="95">
        <v>1.8292640221284293</v>
      </c>
      <c r="T55" s="91">
        <v>1.1726033638756801</v>
      </c>
      <c r="U55" s="18"/>
      <c r="V55" s="18"/>
      <c r="W55" s="50">
        <v>2.5666710516975502</v>
      </c>
      <c r="X55" s="18"/>
      <c r="Y55" s="51">
        <v>1.2549880799524988</v>
      </c>
      <c r="Z55" s="27">
        <v>5.0746549612241649</v>
      </c>
      <c r="AA55" s="27">
        <v>6.8833697888220655</v>
      </c>
      <c r="AB55" s="18">
        <v>2.8</v>
      </c>
      <c r="AC55" s="18">
        <v>1.3855723164212828</v>
      </c>
      <c r="AD55" s="18">
        <v>1.3</v>
      </c>
      <c r="AE55" s="18"/>
      <c r="AF55" s="88">
        <v>2.4873137350475276</v>
      </c>
    </row>
    <row r="56" spans="10:32" x14ac:dyDescent="0.25">
      <c r="J56" s="22">
        <v>55</v>
      </c>
      <c r="K56" s="18"/>
      <c r="L56" s="23">
        <v>3.2034602654812865</v>
      </c>
      <c r="M56" s="23">
        <v>1.7131388463324435</v>
      </c>
      <c r="N56" s="24">
        <v>3.5</v>
      </c>
      <c r="O56" s="23">
        <v>2.1378513076950187</v>
      </c>
      <c r="P56" s="27">
        <v>2.1997436553302454</v>
      </c>
      <c r="Q56" s="19">
        <v>0</v>
      </c>
      <c r="R56" s="94">
        <v>1.9541709745517371</v>
      </c>
      <c r="S56" s="95">
        <v>1.936684657410406</v>
      </c>
      <c r="T56" s="91">
        <v>1.33031167132363</v>
      </c>
      <c r="U56" s="18"/>
      <c r="V56" s="18"/>
      <c r="W56" s="50">
        <v>2.67558410967932</v>
      </c>
      <c r="X56" s="18"/>
      <c r="Y56" s="51">
        <v>1.3260087499498099</v>
      </c>
      <c r="Z56" s="27">
        <v>5.3801641802185669</v>
      </c>
      <c r="AA56" s="27">
        <v>7.3065049949244711</v>
      </c>
      <c r="AB56" s="18">
        <v>3</v>
      </c>
      <c r="AC56" s="18">
        <v>1.4650535817735786</v>
      </c>
      <c r="AD56" s="18">
        <v>1.3</v>
      </c>
      <c r="AE56" s="18"/>
      <c r="AF56" s="88">
        <v>2.6319407927128085</v>
      </c>
    </row>
    <row r="57" spans="10:32" x14ac:dyDescent="0.25">
      <c r="J57" s="22">
        <v>56</v>
      </c>
      <c r="K57" s="18"/>
      <c r="L57" s="23">
        <v>3.3887099244959722</v>
      </c>
      <c r="M57" s="23">
        <v>1.8095958395361569</v>
      </c>
      <c r="N57" s="24">
        <v>3.7</v>
      </c>
      <c r="O57" s="23">
        <v>2.2454404428328667</v>
      </c>
      <c r="P57" s="27">
        <v>2.3210878570286431</v>
      </c>
      <c r="Q57" s="19">
        <v>0</v>
      </c>
      <c r="R57" s="94">
        <v>2.067958649694503</v>
      </c>
      <c r="S57" s="95">
        <v>2.0483061787223256</v>
      </c>
      <c r="T57" s="91">
        <v>1.48801997877159</v>
      </c>
      <c r="U57" s="18"/>
      <c r="V57" s="18"/>
      <c r="W57" s="50">
        <v>2.7844971676610801</v>
      </c>
      <c r="X57" s="18"/>
      <c r="Y57" s="51">
        <v>1.3996595199470241</v>
      </c>
      <c r="Z57" s="27">
        <v>5.6980604728138902</v>
      </c>
      <c r="AA57" s="27">
        <v>7.7473187181390859</v>
      </c>
      <c r="AB57" s="18">
        <v>3.2</v>
      </c>
      <c r="AC57" s="18">
        <v>1.5</v>
      </c>
      <c r="AD57" s="18">
        <v>1.4</v>
      </c>
      <c r="AE57" s="18"/>
      <c r="AF57" s="88">
        <v>2.7821425365207726</v>
      </c>
    </row>
    <row r="58" spans="10:32" x14ac:dyDescent="0.25">
      <c r="J58" s="22">
        <v>57</v>
      </c>
      <c r="K58" s="18"/>
      <c r="L58" s="23">
        <v>3.581107020684458</v>
      </c>
      <c r="M58" s="23">
        <v>1.9096314047948511</v>
      </c>
      <c r="N58" s="24">
        <v>3.9</v>
      </c>
      <c r="O58" s="23">
        <v>2.3563953042332906</v>
      </c>
      <c r="P58" s="27">
        <v>2.4467991950977321</v>
      </c>
      <c r="Q58" s="19">
        <v>0</v>
      </c>
      <c r="R58" s="94">
        <v>2.1861808610051972</v>
      </c>
      <c r="S58" s="95">
        <v>2.1642134431442326</v>
      </c>
      <c r="T58" s="91">
        <v>1.6457282862195499</v>
      </c>
      <c r="U58" s="18"/>
      <c r="V58" s="18"/>
      <c r="W58" s="50">
        <v>2.9096408360866985</v>
      </c>
      <c r="X58" s="18"/>
      <c r="Y58" s="51">
        <v>1.475988209944135</v>
      </c>
      <c r="Z58" s="27">
        <v>6.0286113960881327</v>
      </c>
      <c r="AA58" s="27">
        <v>8.2062140373926002</v>
      </c>
      <c r="AB58" s="18">
        <v>3.3</v>
      </c>
      <c r="AC58" s="18">
        <v>1.6</v>
      </c>
      <c r="AD58" s="18">
        <v>1.5</v>
      </c>
      <c r="AE58" s="18"/>
      <c r="AF58" s="88">
        <v>2.9380285277144935</v>
      </c>
    </row>
    <row r="59" spans="10:32" x14ac:dyDescent="0.25">
      <c r="J59" s="22">
        <v>58</v>
      </c>
      <c r="K59" s="18"/>
      <c r="L59" s="23">
        <v>3.7807946542483384</v>
      </c>
      <c r="M59" s="23">
        <v>2.013312024764649</v>
      </c>
      <c r="N59" s="24">
        <v>4.0999999999999996</v>
      </c>
      <c r="O59" s="23">
        <v>2.4707593604729277</v>
      </c>
      <c r="P59" s="27">
        <v>2.5769540809392919</v>
      </c>
      <c r="Q59" s="19">
        <v>0</v>
      </c>
      <c r="R59" s="94">
        <v>2.3089280737053062</v>
      </c>
      <c r="S59" s="95">
        <v>2.2844914744574982</v>
      </c>
      <c r="T59" s="91">
        <v>1.8034365936675001</v>
      </c>
      <c r="U59" s="18"/>
      <c r="V59" s="18"/>
      <c r="W59" s="50">
        <v>3.01855389406846</v>
      </c>
      <c r="X59" s="18"/>
      <c r="Y59" s="51">
        <v>1.5550426399411412</v>
      </c>
      <c r="Z59" s="27">
        <v>6.3720853973500287</v>
      </c>
      <c r="AA59" s="27">
        <v>8.6835958439267262</v>
      </c>
      <c r="AB59" s="18">
        <v>3.5</v>
      </c>
      <c r="AC59" s="18">
        <v>1.7</v>
      </c>
      <c r="AD59" s="18">
        <v>1.6</v>
      </c>
      <c r="AE59" s="18"/>
      <c r="AF59" s="88">
        <v>3.0997084844864995</v>
      </c>
    </row>
    <row r="60" spans="10:32" x14ac:dyDescent="0.25">
      <c r="J60" s="22">
        <v>59</v>
      </c>
      <c r="K60" s="18"/>
      <c r="L60" s="23">
        <v>3.9879162269984056</v>
      </c>
      <c r="M60" s="23">
        <v>2.1207042287772051</v>
      </c>
      <c r="N60" s="24">
        <v>4.3</v>
      </c>
      <c r="O60" s="23">
        <v>2.5885758708908639</v>
      </c>
      <c r="P60" s="27">
        <v>2.7116288991460307</v>
      </c>
      <c r="Q60" s="19">
        <v>0</v>
      </c>
      <c r="R60" s="94">
        <v>2.4362909770773946</v>
      </c>
      <c r="S60" s="95">
        <v>2.4092254605385794</v>
      </c>
      <c r="T60" s="91">
        <v>1.96114490111546</v>
      </c>
      <c r="U60" s="18"/>
      <c r="V60" s="18"/>
      <c r="W60" s="50">
        <v>3.1323361351833801</v>
      </c>
      <c r="X60" s="18"/>
      <c r="Y60" s="51">
        <v>1.6368706299380464</v>
      </c>
      <c r="Z60" s="27">
        <v>6.7287518014027228</v>
      </c>
      <c r="AA60" s="27">
        <v>9.1798708174329189</v>
      </c>
      <c r="AB60" s="18">
        <v>3.7</v>
      </c>
      <c r="AC60" s="18">
        <v>1.8</v>
      </c>
      <c r="AD60" s="18">
        <v>1.7</v>
      </c>
      <c r="AE60" s="18"/>
      <c r="AF60" s="88">
        <v>3.2672922794436374</v>
      </c>
    </row>
    <row r="61" spans="10:32" x14ac:dyDescent="0.25">
      <c r="J61" s="22">
        <v>60</v>
      </c>
      <c r="K61" s="18"/>
      <c r="L61" s="23">
        <v>4.2026154377727325</v>
      </c>
      <c r="M61" s="23">
        <v>2.2318745920667022</v>
      </c>
      <c r="N61" s="24">
        <v>4.5</v>
      </c>
      <c r="O61" s="23">
        <v>2.7098878901783348</v>
      </c>
      <c r="P61" s="27">
        <v>2.8509000079730331</v>
      </c>
      <c r="Q61" s="19">
        <v>0</v>
      </c>
      <c r="R61" s="94">
        <v>2.5683604811419283</v>
      </c>
      <c r="S61" s="95">
        <v>2.5385007508378084</v>
      </c>
      <c r="T61" s="91">
        <v>2.11885320856342</v>
      </c>
      <c r="U61" s="18"/>
      <c r="V61" s="18"/>
      <c r="W61" s="50">
        <v>3.2461183762983001</v>
      </c>
      <c r="X61" s="18"/>
      <c r="Y61" s="51">
        <v>1.721519999934837</v>
      </c>
      <c r="Z61" s="27">
        <v>7.0988807982063786</v>
      </c>
      <c r="AA61" s="27">
        <v>9.6954474029084459</v>
      </c>
      <c r="AB61" s="18">
        <v>3.9</v>
      </c>
      <c r="AC61" s="18">
        <v>1.9</v>
      </c>
      <c r="AD61" s="18">
        <v>1.8</v>
      </c>
      <c r="AE61" s="18"/>
      <c r="AF61" s="88">
        <v>3.4408899371559971</v>
      </c>
    </row>
    <row r="62" spans="10:32" x14ac:dyDescent="0.25">
      <c r="J62" s="22">
        <v>61</v>
      </c>
      <c r="K62" s="18"/>
      <c r="L62" s="23">
        <v>4.4250362780012118</v>
      </c>
      <c r="M62" s="23">
        <v>2.3468897350225775</v>
      </c>
      <c r="N62" s="24">
        <v>4.8</v>
      </c>
      <c r="O62" s="23">
        <v>2.8347382727917623</v>
      </c>
      <c r="P62" s="27">
        <v>2.9948437397930707</v>
      </c>
      <c r="Q62" s="19">
        <v>0</v>
      </c>
      <c r="R62" s="94">
        <v>2.705227713439061</v>
      </c>
      <c r="S62" s="95">
        <v>2.6724028539391078</v>
      </c>
      <c r="T62" s="91">
        <v>2.2765615160113701</v>
      </c>
      <c r="U62" s="18"/>
      <c r="V62" s="18"/>
      <c r="W62" s="50">
        <v>3.35990061741323</v>
      </c>
      <c r="X62" s="18"/>
      <c r="Y62" s="51">
        <v>1.8090385699315294</v>
      </c>
      <c r="Z62" s="27">
        <v>7.4827434309209453</v>
      </c>
      <c r="AA62" s="27">
        <v>10.230735788200001</v>
      </c>
      <c r="AB62" s="18">
        <v>4.0999999999999996</v>
      </c>
      <c r="AC62" s="18">
        <v>2</v>
      </c>
      <c r="AD62" s="18">
        <v>1.9</v>
      </c>
      <c r="AE62" s="18"/>
      <c r="AF62" s="88">
        <v>3.6206116317856791</v>
      </c>
    </row>
    <row r="63" spans="10:32" x14ac:dyDescent="0.25">
      <c r="J63" s="22">
        <v>62</v>
      </c>
      <c r="K63" s="18"/>
      <c r="L63" s="23">
        <v>4.655323027409052</v>
      </c>
      <c r="M63" s="23">
        <v>2.4658163224666536</v>
      </c>
      <c r="N63" s="24">
        <v>5</v>
      </c>
      <c r="O63" s="23">
        <v>2.9631696771989371</v>
      </c>
      <c r="P63" s="27">
        <v>3.143536401536664</v>
      </c>
      <c r="Q63" s="19">
        <v>0</v>
      </c>
      <c r="R63" s="94">
        <v>2.8469840159101181</v>
      </c>
      <c r="S63" s="95">
        <v>2.8110174351965873</v>
      </c>
      <c r="T63" s="91">
        <v>2.4342698234593301</v>
      </c>
      <c r="U63" s="18"/>
      <c r="V63" s="50"/>
      <c r="W63" s="50">
        <v>3.5362877451661467</v>
      </c>
      <c r="X63" s="18"/>
      <c r="Y63" s="51">
        <v>1.8994741599281031</v>
      </c>
      <c r="Z63" s="27">
        <v>7.88061158431102</v>
      </c>
      <c r="AA63" s="27">
        <v>10.786147882203755</v>
      </c>
      <c r="AB63" s="18">
        <v>4.3</v>
      </c>
      <c r="AC63" s="18">
        <v>2.1</v>
      </c>
      <c r="AD63" s="18">
        <v>2</v>
      </c>
      <c r="AE63" s="18"/>
      <c r="AF63" s="88">
        <v>3.8065676847914482</v>
      </c>
    </row>
    <row r="64" spans="10:32" x14ac:dyDescent="0.25">
      <c r="J64" s="22">
        <v>63</v>
      </c>
      <c r="K64" s="18"/>
      <c r="L64" s="23">
        <v>4.8936202498529981</v>
      </c>
      <c r="M64" s="23">
        <v>2.5887210629535349</v>
      </c>
      <c r="N64" s="24">
        <v>5.2</v>
      </c>
      <c r="O64" s="23">
        <v>3.0952245699670331</v>
      </c>
      <c r="P64" s="27">
        <v>3.2970542751174814</v>
      </c>
      <c r="Q64" s="19">
        <v>0</v>
      </c>
      <c r="R64" s="94">
        <v>2.9937209418744266</v>
      </c>
      <c r="S64" s="95">
        <v>2.9544303144445352</v>
      </c>
      <c r="T64" s="91">
        <v>2.59197813090729</v>
      </c>
      <c r="U64" s="18"/>
      <c r="V64" s="18"/>
      <c r="W64" s="50">
        <v>3.6700069610713264</v>
      </c>
      <c r="X64" s="18"/>
      <c r="Y64" s="27">
        <v>1.9928745899245666</v>
      </c>
      <c r="Z64" s="27">
        <v>8.2927579734962631</v>
      </c>
      <c r="AA64" s="27">
        <v>11.362097293691434</v>
      </c>
      <c r="AB64" s="18">
        <v>4.5</v>
      </c>
      <c r="AC64" s="18">
        <v>2.2000000000000002</v>
      </c>
      <c r="AD64" s="18">
        <v>2.1</v>
      </c>
      <c r="AE64" s="18"/>
      <c r="AF64" s="88">
        <v>3.9988685627057587</v>
      </c>
    </row>
    <row r="65" spans="10:32" x14ac:dyDescent="0.25">
      <c r="J65" s="22">
        <v>64</v>
      </c>
      <c r="K65" s="18"/>
      <c r="L65" s="23">
        <v>5.1400727892839013</v>
      </c>
      <c r="M65" s="23">
        <v>2.7156707080931191</v>
      </c>
      <c r="N65" s="24">
        <v>5.5</v>
      </c>
      <c r="O65" s="23">
        <v>3.230945229700934</v>
      </c>
      <c r="P65" s="27">
        <v>3.4554736178439298</v>
      </c>
      <c r="Q65" s="19">
        <v>0</v>
      </c>
      <c r="R65" s="94">
        <v>3.1455302530967995</v>
      </c>
      <c r="S65" s="95">
        <v>3.1027274637772635</v>
      </c>
      <c r="T65" s="91">
        <v>2.7496864383552402</v>
      </c>
      <c r="U65" s="18"/>
      <c r="V65" s="18"/>
      <c r="W65" s="50">
        <v>3.8037261769765101</v>
      </c>
      <c r="X65" s="50">
        <v>0.90796475230886453</v>
      </c>
      <c r="Y65" s="27">
        <v>2.0892876799209157</v>
      </c>
      <c r="Z65" s="27">
        <v>8.7194561330313203</v>
      </c>
      <c r="AA65" s="27">
        <v>11.958999310735193</v>
      </c>
      <c r="AB65" s="18">
        <v>4.7</v>
      </c>
      <c r="AC65" s="18">
        <v>2.2999999999999998</v>
      </c>
      <c r="AD65" s="18">
        <v>2.2000000000000002</v>
      </c>
      <c r="AE65" s="18"/>
      <c r="AF65" s="88">
        <v>4.19762487498065</v>
      </c>
    </row>
    <row r="66" spans="10:32" x14ac:dyDescent="0.25">
      <c r="J66" s="22">
        <v>65</v>
      </c>
      <c r="K66" s="18"/>
      <c r="L66" s="23">
        <v>5.3948257658298742</v>
      </c>
      <c r="M66" s="23">
        <v>2.8467320518941808</v>
      </c>
      <c r="N66" s="24">
        <v>5.7</v>
      </c>
      <c r="O66" s="23">
        <v>3.3703737508396356</v>
      </c>
      <c r="P66" s="27">
        <v>3.6188706628175384</v>
      </c>
      <c r="Q66" s="19">
        <v>0</v>
      </c>
      <c r="R66" s="94">
        <v>3.3025039169417041</v>
      </c>
      <c r="S66" s="95">
        <v>3.2559950053956257</v>
      </c>
      <c r="T66" s="91">
        <v>2.9073947458032001</v>
      </c>
      <c r="U66" s="50">
        <v>0.98816706199663673</v>
      </c>
      <c r="V66" s="18"/>
      <c r="W66" s="50">
        <v>3.9374453928816902</v>
      </c>
      <c r="X66" s="50">
        <v>0.95381994535235493</v>
      </c>
      <c r="Y66" s="27">
        <v>2.1887612499171545</v>
      </c>
      <c r="Z66" s="27">
        <v>9.1609804063009364</v>
      </c>
      <c r="AA66" s="27">
        <v>12.577270880705107</v>
      </c>
      <c r="AB66" s="50">
        <v>5</v>
      </c>
      <c r="AC66" s="50">
        <v>2.4</v>
      </c>
      <c r="AD66" s="50">
        <v>2.2999999999999998</v>
      </c>
      <c r="AE66" s="50"/>
      <c r="AF66" s="88">
        <v>4.4029473718993604</v>
      </c>
    </row>
    <row r="67" spans="10:32" x14ac:dyDescent="0.25">
      <c r="J67" s="22">
        <v>66</v>
      </c>
      <c r="K67" s="18"/>
      <c r="L67" s="23">
        <v>5.6580245719947255</v>
      </c>
      <c r="M67" s="23">
        <v>2.981971930128088</v>
      </c>
      <c r="N67" s="24">
        <v>6</v>
      </c>
      <c r="O67" s="23">
        <v>3.5135520473179569</v>
      </c>
      <c r="P67" s="27">
        <v>3.7873216193187278</v>
      </c>
      <c r="Q67" s="19">
        <v>0</v>
      </c>
      <c r="R67" s="94">
        <v>3.4647341036102324</v>
      </c>
      <c r="S67" s="95">
        <v>3.4143192095172434</v>
      </c>
      <c r="T67" s="91">
        <v>3.0659974708817725</v>
      </c>
      <c r="U67" s="50">
        <v>1.0413008978234208</v>
      </c>
      <c r="V67" s="18"/>
      <c r="W67" s="50">
        <v>4.0711646087868703</v>
      </c>
      <c r="X67" s="50">
        <v>0.99967513839584499</v>
      </c>
      <c r="Y67" s="27">
        <v>2.2913431199132694</v>
      </c>
      <c r="Z67" s="27">
        <v>9.6176059352160408</v>
      </c>
      <c r="AA67" s="27">
        <v>13.217330590813877</v>
      </c>
      <c r="AB67" s="50">
        <v>5.2</v>
      </c>
      <c r="AC67" s="50">
        <v>2.6</v>
      </c>
      <c r="AD67" s="50">
        <v>2.4</v>
      </c>
      <c r="AE67" s="244">
        <v>0.98816706199663673</v>
      </c>
      <c r="AF67" s="88">
        <v>4.6149469425505787</v>
      </c>
    </row>
    <row r="68" spans="10:32" x14ac:dyDescent="0.25">
      <c r="J68" s="22">
        <v>67</v>
      </c>
      <c r="K68" s="18"/>
      <c r="L68" s="23">
        <v>5.9298148689664227</v>
      </c>
      <c r="M68" s="23">
        <v>3.121457219711754</v>
      </c>
      <c r="N68" s="24">
        <v>6.3</v>
      </c>
      <c r="O68" s="23">
        <v>3.6605218561003259</v>
      </c>
      <c r="P68" s="27">
        <v>3.9609026731806445</v>
      </c>
      <c r="Q68" s="19">
        <v>0</v>
      </c>
      <c r="R68" s="94">
        <v>3.6323131834561688</v>
      </c>
      <c r="S68" s="95">
        <v>3.5777864923475153</v>
      </c>
      <c r="T68" s="91">
        <v>3.2210225254378719</v>
      </c>
      <c r="U68" s="50">
        <v>1.0964278436175137</v>
      </c>
      <c r="V68" s="18"/>
      <c r="W68" s="50">
        <v>4.2048838246920504</v>
      </c>
      <c r="X68" s="50">
        <v>1.0502458497810565</v>
      </c>
      <c r="Y68" s="27">
        <v>2.3970811099092693</v>
      </c>
      <c r="Z68" s="27">
        <v>10.089608650197947</v>
      </c>
      <c r="AA68" s="27">
        <v>13.879598649186889</v>
      </c>
      <c r="AB68" s="50">
        <v>5.5</v>
      </c>
      <c r="AC68" s="50">
        <v>2.7</v>
      </c>
      <c r="AD68" s="50">
        <v>2.5</v>
      </c>
      <c r="AE68" s="244">
        <v>1.0413008978234208</v>
      </c>
      <c r="AF68" s="88">
        <v>4.8337346128626795</v>
      </c>
    </row>
    <row r="69" spans="10:32" x14ac:dyDescent="0.25">
      <c r="J69" s="22">
        <v>68</v>
      </c>
      <c r="K69" s="18"/>
      <c r="L69" s="23">
        <v>6.2103425830308732</v>
      </c>
      <c r="M69" s="23">
        <v>3.2652548381088198</v>
      </c>
      <c r="N69" s="24">
        <v>6.6</v>
      </c>
      <c r="O69" s="23">
        <v>3.8113247405929278</v>
      </c>
      <c r="P69" s="27">
        <v>4.13968998715153</v>
      </c>
      <c r="Q69" s="19">
        <v>0</v>
      </c>
      <c r="R69" s="94">
        <v>3.8053337243777778</v>
      </c>
      <c r="S69" s="95">
        <v>3.7464834141088623</v>
      </c>
      <c r="T69" s="91">
        <v>3.3814140857776844</v>
      </c>
      <c r="U69" s="50">
        <v>1.1502260494334</v>
      </c>
      <c r="V69" s="50">
        <v>0.9565142518782157</v>
      </c>
      <c r="W69" s="50">
        <v>4.3813469266297496</v>
      </c>
      <c r="X69" s="50">
        <v>1.0913855244828301</v>
      </c>
      <c r="Y69" s="27">
        <v>2.5060230399051502</v>
      </c>
      <c r="Z69" s="27">
        <v>10.577265260438052</v>
      </c>
      <c r="AA69" s="27">
        <v>14.564496866434144</v>
      </c>
      <c r="AB69" s="50">
        <v>5.7</v>
      </c>
      <c r="AC69" s="50">
        <v>2.8</v>
      </c>
      <c r="AD69" s="50">
        <v>2.6</v>
      </c>
      <c r="AE69" s="244">
        <v>1.0964278436175137</v>
      </c>
      <c r="AF69" s="88">
        <v>5.0594215436951222</v>
      </c>
    </row>
    <row r="70" spans="10:32" x14ac:dyDescent="0.25">
      <c r="J70" s="22">
        <v>69</v>
      </c>
      <c r="K70" s="18"/>
      <c r="L70" s="23">
        <v>6.4997539020863515</v>
      </c>
      <c r="M70" s="23">
        <v>3.4134317427484717</v>
      </c>
      <c r="N70" s="24">
        <v>6.8</v>
      </c>
      <c r="O70" s="23">
        <v>3.9660020939403169</v>
      </c>
      <c r="P70" s="27">
        <v>4.3237597012461437</v>
      </c>
      <c r="Q70" s="19">
        <v>0</v>
      </c>
      <c r="R70" s="94">
        <v>3.9838884892819939</v>
      </c>
      <c r="S70" s="95">
        <v>3.9204966771255259</v>
      </c>
      <c r="T70" s="91">
        <v>3.5472748975952686</v>
      </c>
      <c r="U70" s="50">
        <v>1.20435644024384</v>
      </c>
      <c r="V70" s="50">
        <v>1.0066814506001893</v>
      </c>
      <c r="W70" s="50">
        <v>4.5322616478294835</v>
      </c>
      <c r="X70" s="50">
        <v>1.1531484875026696</v>
      </c>
      <c r="Y70" s="27">
        <v>2.6182167299008996</v>
      </c>
      <c r="Z70" s="27">
        <v>11.08085324442216</v>
      </c>
      <c r="AA70" s="27">
        <v>15.272448637704754</v>
      </c>
      <c r="AB70" s="50">
        <v>6</v>
      </c>
      <c r="AC70" s="50">
        <v>2.9</v>
      </c>
      <c r="AD70" s="50">
        <v>2.7</v>
      </c>
      <c r="AE70" s="244">
        <v>1.1502260494334</v>
      </c>
      <c r="AF70" s="88">
        <v>5.2921190289845743</v>
      </c>
    </row>
    <row r="71" spans="10:32" x14ac:dyDescent="0.25">
      <c r="J71" s="22">
        <v>70</v>
      </c>
      <c r="K71" s="18"/>
      <c r="L71" s="23">
        <v>6.7981952722545245</v>
      </c>
      <c r="M71" s="23">
        <v>3.5660549304609641</v>
      </c>
      <c r="N71" s="24">
        <v>7.1</v>
      </c>
      <c r="O71" s="23">
        <v>4.1245951422117937</v>
      </c>
      <c r="P71" s="27">
        <v>4.5131879330867912</v>
      </c>
      <c r="Q71" s="19">
        <v>0</v>
      </c>
      <c r="R71" s="94">
        <v>4.1680704336181176</v>
      </c>
      <c r="S71" s="95">
        <v>4.0999131239617812</v>
      </c>
      <c r="T71" s="91">
        <v>3.6959362830429798</v>
      </c>
      <c r="U71" s="50">
        <v>1.2584868310542801</v>
      </c>
      <c r="V71" s="50">
        <v>1.0587008035035788</v>
      </c>
      <c r="W71" s="50">
        <v>4.6831763690292201</v>
      </c>
      <c r="X71" s="50">
        <v>1.21491145052251</v>
      </c>
      <c r="Y71" s="27">
        <v>2.7337099998965333</v>
      </c>
      <c r="Z71" s="27">
        <v>11.600650840707434</v>
      </c>
      <c r="AA71" s="27">
        <v>16.003878925203704</v>
      </c>
      <c r="AB71" s="50">
        <v>6.2</v>
      </c>
      <c r="AC71" s="50">
        <v>3</v>
      </c>
      <c r="AD71" s="50">
        <v>2.9</v>
      </c>
      <c r="AE71" s="244">
        <v>1.20435644024384</v>
      </c>
      <c r="AF71" s="88">
        <v>5.5319384939434828</v>
      </c>
    </row>
    <row r="72" spans="10:32" x14ac:dyDescent="0.25">
      <c r="J72" s="22">
        <v>71</v>
      </c>
      <c r="K72" s="18"/>
      <c r="L72" s="23">
        <v>7.1058133945837909</v>
      </c>
      <c r="M72" s="23">
        <v>3.7231914369292163</v>
      </c>
      <c r="N72" s="24">
        <v>7.5</v>
      </c>
      <c r="O72" s="23">
        <v>4.287144947483073</v>
      </c>
      <c r="P72" s="27">
        <v>4.7080507782343179</v>
      </c>
      <c r="Q72" s="19">
        <v>0</v>
      </c>
      <c r="R72" s="94">
        <v>4.3579727029779791</v>
      </c>
      <c r="S72" s="95">
        <v>4.2848197356110944</v>
      </c>
      <c r="T72" s="91">
        <v>3.85364459049093</v>
      </c>
      <c r="U72" s="50">
        <v>1.3126172218647201</v>
      </c>
      <c r="V72" s="50">
        <v>1.1126127625783524</v>
      </c>
      <c r="W72" s="50">
        <v>4.8340910902289496</v>
      </c>
      <c r="X72" s="50">
        <v>1.27667441354235</v>
      </c>
      <c r="Y72" s="27">
        <v>2.8525506698920329</v>
      </c>
      <c r="Z72" s="27">
        <v>12.136937038942648</v>
      </c>
      <c r="AA72" s="27">
        <v>16.759214241152609</v>
      </c>
      <c r="AB72" s="50">
        <v>6.5</v>
      </c>
      <c r="AC72" s="50">
        <v>3.2</v>
      </c>
      <c r="AD72" s="50">
        <v>3.0333333333333301</v>
      </c>
      <c r="AE72" s="244">
        <v>1.2584868310542801</v>
      </c>
      <c r="AF72" s="88">
        <v>5.778991493308733</v>
      </c>
    </row>
    <row r="73" spans="10:32" x14ac:dyDescent="0.25">
      <c r="J73" s="22">
        <v>72</v>
      </c>
      <c r="K73" s="18"/>
      <c r="L73" s="23">
        <v>7.4227552218413493</v>
      </c>
      <c r="M73" s="23">
        <v>3.8849083361556631</v>
      </c>
      <c r="N73" s="24">
        <v>7.8</v>
      </c>
      <c r="O73" s="23">
        <v>4.4536924108178049</v>
      </c>
      <c r="P73" s="27">
        <v>4.9084243105095897</v>
      </c>
      <c r="Q73" s="19">
        <v>0</v>
      </c>
      <c r="R73" s="94">
        <v>4.5536886307599085</v>
      </c>
      <c r="S73" s="95">
        <v>4.4753036297342845</v>
      </c>
      <c r="T73" s="91">
        <v>4.0787066343885821</v>
      </c>
      <c r="U73" s="50">
        <v>1.3667476126751501</v>
      </c>
      <c r="V73" s="50">
        <v>1.1684580707218659</v>
      </c>
      <c r="W73" s="50">
        <v>4.9850058114286897</v>
      </c>
      <c r="X73" s="50">
        <v>1.33843737656219</v>
      </c>
      <c r="Y73" s="27">
        <v>2.9747865598874004</v>
      </c>
      <c r="Z73" s="27">
        <v>12.689991571121068</v>
      </c>
      <c r="AA73" s="27">
        <v>17.538882631177</v>
      </c>
      <c r="AB73" s="50">
        <v>6.8</v>
      </c>
      <c r="AC73" s="50">
        <v>3.3</v>
      </c>
      <c r="AD73" s="50">
        <v>3.18333333333333</v>
      </c>
      <c r="AE73" s="244">
        <v>1.3126172218647201</v>
      </c>
      <c r="AF73" s="88">
        <v>6.0333897096384597</v>
      </c>
    </row>
    <row r="74" spans="10:32" x14ac:dyDescent="0.25">
      <c r="J74" s="22">
        <v>73</v>
      </c>
      <c r="K74" s="18"/>
      <c r="L74" s="23">
        <v>7.7491679553902344</v>
      </c>
      <c r="M74" s="23">
        <v>4.0512727399440251</v>
      </c>
      <c r="N74" s="24">
        <v>8.1</v>
      </c>
      <c r="O74" s="23">
        <v>4.6242782751538209</v>
      </c>
      <c r="P74" s="27">
        <v>5.1143845823058287</v>
      </c>
      <c r="Q74" s="19">
        <v>0</v>
      </c>
      <c r="R74" s="94">
        <v>4.7553117358939767</v>
      </c>
      <c r="S74" s="95">
        <v>4.6714520589446034</v>
      </c>
      <c r="T74" s="91">
        <v>4.2588661873197697</v>
      </c>
      <c r="U74" s="50">
        <v>1.4208780034855899</v>
      </c>
      <c r="V74" s="50">
        <v>1.2262777596892049</v>
      </c>
      <c r="W74" s="50">
        <v>5.1359205326284201</v>
      </c>
      <c r="X74" s="50">
        <v>1.4002003395820299</v>
      </c>
      <c r="Y74" s="27">
        <v>3.1004654898826445</v>
      </c>
      <c r="Z74" s="27">
        <v>13.26009490305761</v>
      </c>
      <c r="AA74" s="27">
        <v>18.343313658103718</v>
      </c>
      <c r="AB74" s="50">
        <v>7.1</v>
      </c>
      <c r="AC74" s="50">
        <v>3.5</v>
      </c>
      <c r="AD74" s="50">
        <v>3.3333333333333299</v>
      </c>
      <c r="AE74" s="244">
        <v>1.3667476126751501</v>
      </c>
      <c r="AF74" s="88">
        <v>6.2952449516548334</v>
      </c>
    </row>
    <row r="75" spans="10:32" x14ac:dyDescent="0.25">
      <c r="J75" s="22">
        <v>74</v>
      </c>
      <c r="K75" s="18"/>
      <c r="L75" s="23">
        <v>8.0851990421481119</v>
      </c>
      <c r="M75" s="23">
        <v>4.2223517973950644</v>
      </c>
      <c r="N75" s="24">
        <v>8.4</v>
      </c>
      <c r="O75" s="23">
        <v>4.7989431280984087</v>
      </c>
      <c r="P75" s="27">
        <v>5.3260076248920747</v>
      </c>
      <c r="Q75" s="19">
        <v>0</v>
      </c>
      <c r="R75" s="94">
        <v>4.962935720626021</v>
      </c>
      <c r="S75" s="95">
        <v>4.8733524091379099</v>
      </c>
      <c r="T75" s="91">
        <v>4.45025136299257</v>
      </c>
      <c r="U75" s="50">
        <v>1.4750083942960299</v>
      </c>
      <c r="V75" s="50">
        <v>1.286113148086357</v>
      </c>
      <c r="W75" s="50">
        <v>5.2868352538281496</v>
      </c>
      <c r="X75" s="50">
        <v>1.4619633026018699</v>
      </c>
      <c r="Y75" s="27">
        <v>3.2296352798777641</v>
      </c>
      <c r="Z75" s="27">
        <v>13.847528226080771</v>
      </c>
      <c r="AA75" s="27">
        <v>19.17293838615247</v>
      </c>
      <c r="AB75" s="50">
        <v>7.4</v>
      </c>
      <c r="AC75" s="50">
        <v>3.6</v>
      </c>
      <c r="AD75" s="50">
        <v>3.4833333333333298</v>
      </c>
      <c r="AE75" s="244">
        <v>1.4208780034855899</v>
      </c>
      <c r="AF75" s="88">
        <v>6.5646691526312191</v>
      </c>
    </row>
    <row r="76" spans="10:32" x14ac:dyDescent="0.25">
      <c r="J76" s="22">
        <v>75</v>
      </c>
      <c r="K76" s="18"/>
      <c r="L76" s="23">
        <v>8.4309961716241997</v>
      </c>
      <c r="M76" s="23">
        <v>4.3982126944158564</v>
      </c>
      <c r="N76" s="24">
        <v>8.8000000000000007</v>
      </c>
      <c r="O76" s="23">
        <v>4.9777274046364317</v>
      </c>
      <c r="P76" s="27">
        <v>5.5433694487085292</v>
      </c>
      <c r="Q76" s="19">
        <v>0</v>
      </c>
      <c r="R76" s="94">
        <v>5.1766544683581204</v>
      </c>
      <c r="S76" s="95">
        <v>5.0810921978660257</v>
      </c>
      <c r="T76" s="91">
        <v>4.6631006997270488</v>
      </c>
      <c r="U76" s="50">
        <v>1.6144539359326624</v>
      </c>
      <c r="V76" s="50">
        <v>1.34294564664178</v>
      </c>
      <c r="W76" s="50">
        <v>5.4994146088445399</v>
      </c>
      <c r="X76" s="50">
        <v>1.5237262656217101</v>
      </c>
      <c r="Y76" s="27">
        <v>3.3623437498727307</v>
      </c>
      <c r="Z76" s="27">
        <v>14.452573448931304</v>
      </c>
      <c r="AA76" s="27">
        <v>20.028189365507121</v>
      </c>
      <c r="AB76" s="50">
        <v>7.7</v>
      </c>
      <c r="AC76" s="50">
        <v>3.4</v>
      </c>
      <c r="AD76" s="50">
        <v>3.6333333333333302</v>
      </c>
      <c r="AE76" s="244">
        <v>1.4750083942960299</v>
      </c>
      <c r="AF76" s="88">
        <v>6.8417743688215626</v>
      </c>
    </row>
    <row r="77" spans="10:32" x14ac:dyDescent="0.25">
      <c r="J77" s="22">
        <v>76</v>
      </c>
      <c r="K77" s="18"/>
      <c r="L77" s="23">
        <v>8.7867072730318316</v>
      </c>
      <c r="M77" s="23">
        <v>4.5789226532421505</v>
      </c>
      <c r="N77" s="24">
        <v>9.1</v>
      </c>
      <c r="O77" s="23">
        <v>5.160671389755457</v>
      </c>
      <c r="P77" s="27">
        <v>5.7665460436534426</v>
      </c>
      <c r="Q77" s="19">
        <v>0</v>
      </c>
      <c r="R77" s="94">
        <v>5.3965620415435636</v>
      </c>
      <c r="S77" s="95">
        <v>5.2947590727518925</v>
      </c>
      <c r="T77" s="91">
        <v>4.8616405957537401</v>
      </c>
      <c r="U77" s="50">
        <v>1.6970227103518301</v>
      </c>
      <c r="V77" s="50">
        <v>1.40077773119092</v>
      </c>
      <c r="W77" s="50">
        <v>5.6710066711705922</v>
      </c>
      <c r="X77" s="50">
        <v>1.5854892286415501</v>
      </c>
      <c r="Y77" s="27">
        <v>3.498638719867575</v>
      </c>
      <c r="Z77" s="27">
        <v>15.075513189859832</v>
      </c>
      <c r="AA77" s="27">
        <v>20.909500617251592</v>
      </c>
      <c r="AB77" s="50">
        <v>8</v>
      </c>
      <c r="AC77" s="50">
        <v>3.5</v>
      </c>
      <c r="AD77" s="50">
        <v>3.7833333333333301</v>
      </c>
      <c r="AE77" s="244">
        <v>1.6144539359326624</v>
      </c>
      <c r="AF77" s="88">
        <v>7.126672777930918</v>
      </c>
    </row>
    <row r="78" spans="10:32" x14ac:dyDescent="0.25">
      <c r="J78" s="22">
        <v>77</v>
      </c>
      <c r="K78" s="18"/>
      <c r="L78" s="23">
        <v>9.1524805124732911</v>
      </c>
      <c r="M78" s="23">
        <v>4.7645489319731729</v>
      </c>
      <c r="N78" s="24">
        <v>9.5</v>
      </c>
      <c r="O78" s="23">
        <v>5.3478152209914107</v>
      </c>
      <c r="P78" s="27">
        <v>5.9956133793625801</v>
      </c>
      <c r="Q78" s="19">
        <v>0</v>
      </c>
      <c r="R78" s="94">
        <v>5.6227526796337415</v>
      </c>
      <c r="S78" s="95">
        <v>5.5144408099444195</v>
      </c>
      <c r="T78" s="91">
        <v>5.06375785195738</v>
      </c>
      <c r="U78" s="50">
        <v>1.7938106765753701</v>
      </c>
      <c r="V78" s="50">
        <v>1.45860981574005</v>
      </c>
      <c r="W78" s="50">
        <v>5.8425987334966498</v>
      </c>
      <c r="X78" s="50">
        <v>1.64725219166139</v>
      </c>
      <c r="Y78" s="27">
        <v>3.6385680098622819</v>
      </c>
      <c r="Z78" s="27">
        <v>15.716630768915971</v>
      </c>
      <c r="AA78" s="27">
        <v>21.817307618658496</v>
      </c>
      <c r="AB78" s="50">
        <v>8.4</v>
      </c>
      <c r="AC78" s="50">
        <v>3.6</v>
      </c>
      <c r="AD78" s="50">
        <v>3.93333333333333</v>
      </c>
      <c r="AE78" s="244">
        <v>1.6970227103518301</v>
      </c>
      <c r="AF78" s="88">
        <v>7.4194766776246679</v>
      </c>
    </row>
    <row r="79" spans="10:32" x14ac:dyDescent="0.25">
      <c r="J79" s="22">
        <v>78</v>
      </c>
      <c r="K79" s="18"/>
      <c r="L79" s="23">
        <v>9.5284642901945489</v>
      </c>
      <c r="M79" s="23">
        <v>4.9551588241184916</v>
      </c>
      <c r="N79" s="24">
        <v>9.8000000000000007</v>
      </c>
      <c r="O79" s="23">
        <v>5.5391988908981</v>
      </c>
      <c r="P79" s="27">
        <v>6.2306474054812373</v>
      </c>
      <c r="Q79" s="19">
        <v>0</v>
      </c>
      <c r="R79" s="94">
        <v>5.8553207970756196</v>
      </c>
      <c r="S79" s="95">
        <v>5.7402253126119973</v>
      </c>
      <c r="T79" s="91">
        <v>5.26587510816102</v>
      </c>
      <c r="U79" s="50">
        <v>1.8905986427989101</v>
      </c>
      <c r="V79" s="50">
        <v>1.51644190028919</v>
      </c>
      <c r="W79" s="50">
        <v>6.0141907958227003</v>
      </c>
      <c r="X79" s="50">
        <v>1.70901515468123</v>
      </c>
      <c r="Y79" s="27">
        <v>3.7821794398568458</v>
      </c>
      <c r="Z79" s="27">
        <v>16.376210200421568</v>
      </c>
      <c r="AA79" s="27">
        <v>22.752047288816591</v>
      </c>
      <c r="AB79" s="50">
        <v>8.6999999999999993</v>
      </c>
      <c r="AC79" s="50"/>
      <c r="AD79" s="50">
        <v>4</v>
      </c>
      <c r="AE79" s="244">
        <v>1.7938106765753701</v>
      </c>
      <c r="AF79" s="88">
        <v>7.7202984840758528</v>
      </c>
    </row>
    <row r="80" spans="10:32" x14ac:dyDescent="0.25">
      <c r="J80" s="22">
        <v>79</v>
      </c>
      <c r="K80" s="18"/>
      <c r="L80" s="23">
        <v>9.9148072379066825</v>
      </c>
      <c r="M80" s="23">
        <v>5.150819658156256</v>
      </c>
      <c r="N80" s="24">
        <v>10.199999999999999</v>
      </c>
      <c r="O80" s="23">
        <v>5.7348622494438164</v>
      </c>
      <c r="P80" s="27">
        <v>6.4717240519288701</v>
      </c>
      <c r="Q80" s="19">
        <v>0</v>
      </c>
      <c r="R80" s="94">
        <v>6.0943609813574859</v>
      </c>
      <c r="S80" s="95">
        <v>5.9722006094729956</v>
      </c>
      <c r="T80" s="91">
        <v>5.46799236436466</v>
      </c>
      <c r="U80" s="50">
        <v>1.9294636520940949</v>
      </c>
      <c r="V80" s="50">
        <v>1.57427398483832</v>
      </c>
      <c r="W80" s="50">
        <v>6.18578285814875</v>
      </c>
      <c r="X80" s="50">
        <v>1.77077811770107</v>
      </c>
      <c r="Y80" s="27">
        <v>3.9295208298512625</v>
      </c>
      <c r="Z80" s="27">
        <v>17.05453618562154</v>
      </c>
      <c r="AA80" s="27">
        <v>23.714157974584857</v>
      </c>
      <c r="AB80" s="50">
        <v>9</v>
      </c>
      <c r="AC80" s="50"/>
      <c r="AD80" s="50">
        <v>4.2333333333333298</v>
      </c>
      <c r="AE80" s="244">
        <v>1.8905986427989101</v>
      </c>
      <c r="AF80" s="88">
        <v>8.0292507305485721</v>
      </c>
    </row>
    <row r="81" spans="10:32" x14ac:dyDescent="0.25">
      <c r="J81" s="22">
        <v>80</v>
      </c>
      <c r="K81" s="18"/>
      <c r="L81" s="23">
        <v>10.311658216172393</v>
      </c>
      <c r="M81" s="23">
        <v>5.3515987971027945</v>
      </c>
      <c r="N81" s="24">
        <v>10.6</v>
      </c>
      <c r="O81" s="23">
        <v>5.934845006338362</v>
      </c>
      <c r="P81" s="27">
        <v>6.71891922915718</v>
      </c>
      <c r="Q81" s="19">
        <v>0</v>
      </c>
      <c r="R81" s="94">
        <v>6.3399679911012372</v>
      </c>
      <c r="S81" s="95">
        <v>6.2104548533618109</v>
      </c>
      <c r="T81" s="92">
        <v>5.766784467619412</v>
      </c>
      <c r="U81" s="18">
        <v>2.0141958196632874</v>
      </c>
      <c r="V81" s="50">
        <v>1.689804664567859</v>
      </c>
      <c r="W81" s="50">
        <v>6.3573749204747996</v>
      </c>
      <c r="X81" s="50">
        <v>1.8325410807208999</v>
      </c>
      <c r="Y81" s="27">
        <v>4.0806399998455412</v>
      </c>
      <c r="Z81" s="27">
        <v>17.751894105505954</v>
      </c>
      <c r="AA81" s="27">
        <v>24.704079436862614</v>
      </c>
      <c r="AB81" s="18">
        <v>9.4</v>
      </c>
      <c r="AC81" s="18"/>
      <c r="AD81" s="18">
        <v>4.3833333333333302</v>
      </c>
      <c r="AE81" s="244">
        <v>1.9294636520940949</v>
      </c>
      <c r="AF81" s="88">
        <v>8.3464460660162239</v>
      </c>
    </row>
    <row r="82" spans="10:32" x14ac:dyDescent="0.25">
      <c r="J82" s="22">
        <v>81</v>
      </c>
      <c r="K82" s="18"/>
      <c r="L82" s="23">
        <v>10.719166311854663</v>
      </c>
      <c r="M82" s="23">
        <v>5.5575636380926579</v>
      </c>
      <c r="N82" s="24">
        <v>11</v>
      </c>
      <c r="O82" s="23">
        <v>6.1391867332929273</v>
      </c>
      <c r="P82" s="27">
        <v>6.9723088284014514</v>
      </c>
      <c r="Q82" s="19">
        <v>0</v>
      </c>
      <c r="R82" s="94">
        <v>6.5922367541997886</v>
      </c>
      <c r="S82" s="95">
        <v>6.4550763198293746</v>
      </c>
      <c r="T82" s="92">
        <v>6.0066098596123432</v>
      </c>
      <c r="U82" s="18">
        <v>2.1018921401114521</v>
      </c>
      <c r="V82" s="50">
        <v>1.7668696141771201</v>
      </c>
      <c r="W82" s="50">
        <v>6.5743020324919392</v>
      </c>
      <c r="X82" s="50">
        <v>1.8943040437407399</v>
      </c>
      <c r="Y82" s="27">
        <v>4.235584769839682</v>
      </c>
      <c r="Z82" s="27">
        <v>18.468570013797294</v>
      </c>
      <c r="AA82" s="27">
        <v>25.722252837164035</v>
      </c>
      <c r="AB82" s="18">
        <v>9.8000000000000007</v>
      </c>
      <c r="AC82" s="18"/>
      <c r="AD82" s="18">
        <v>4.5999999999999996</v>
      </c>
      <c r="AE82" s="245">
        <v>2.0141958196632874</v>
      </c>
      <c r="AF82" s="88">
        <v>8.6719972538134584</v>
      </c>
    </row>
    <row r="83" spans="10:32" x14ac:dyDescent="0.25">
      <c r="J83" s="22">
        <v>82</v>
      </c>
      <c r="K83" s="18"/>
      <c r="L83" s="23">
        <v>11.137480835624961</v>
      </c>
      <c r="M83" s="23">
        <v>5.768781611969156</v>
      </c>
      <c r="N83" s="24">
        <v>11.4</v>
      </c>
      <c r="O83" s="23">
        <v>6.3479268662159818</v>
      </c>
      <c r="P83" s="27">
        <v>7.231968721925476</v>
      </c>
      <c r="Q83" s="19">
        <v>0</v>
      </c>
      <c r="R83" s="94">
        <v>6.8512623659976191</v>
      </c>
      <c r="S83" s="95">
        <v>6.7061534057765861</v>
      </c>
      <c r="T83" s="92">
        <v>6.2532817743392144</v>
      </c>
      <c r="U83" s="18">
        <v>2.1922599772449654</v>
      </c>
      <c r="V83" s="50">
        <v>1.85355099631646</v>
      </c>
      <c r="W83" s="50">
        <v>6.7307824115876302</v>
      </c>
      <c r="X83" s="28">
        <v>1.9922865639312057</v>
      </c>
      <c r="Y83" s="27">
        <v>4.3944029598336769</v>
      </c>
      <c r="Z83" s="27">
        <v>19.20485063009637</v>
      </c>
      <c r="AA83" s="27">
        <v>26.769120724486072</v>
      </c>
      <c r="AB83" s="18">
        <v>10.1</v>
      </c>
      <c r="AC83" s="18"/>
      <c r="AD83" s="18">
        <v>4.7</v>
      </c>
      <c r="AE83" s="245">
        <v>2.1018921401114521</v>
      </c>
      <c r="AF83" s="88">
        <v>9.0060171703203604</v>
      </c>
    </row>
    <row r="84" spans="10:32" x14ac:dyDescent="0.25">
      <c r="J84" s="22">
        <v>83</v>
      </c>
      <c r="K84" s="18"/>
      <c r="L84" s="23">
        <v>11.566751319530145</v>
      </c>
      <c r="M84" s="23">
        <v>5.9853201828845517</v>
      </c>
      <c r="N84" s="24">
        <v>11.8</v>
      </c>
      <c r="O84" s="23">
        <v>6.5611047073474777</v>
      </c>
      <c r="P84" s="27">
        <v>7.497974763260542</v>
      </c>
      <c r="Q84" s="19">
        <v>0</v>
      </c>
      <c r="R84" s="94">
        <v>7.1171400875133193</v>
      </c>
      <c r="S84" s="95">
        <v>6.9637746281198707</v>
      </c>
      <c r="T84" s="92">
        <v>6.5069085894440271</v>
      </c>
      <c r="U84" s="18">
        <v>2.2853466426088302</v>
      </c>
      <c r="V84" s="50">
        <v>1.9222952159122983</v>
      </c>
      <c r="W84" s="50">
        <v>6.9570069584493517</v>
      </c>
      <c r="X84" s="28">
        <v>2.0705803549735644</v>
      </c>
      <c r="Y84" s="27">
        <v>4.557142389827515</v>
      </c>
      <c r="Z84" s="27">
        <v>19.961023333182638</v>
      </c>
      <c r="AA84" s="27">
        <v>27.845127022461092</v>
      </c>
      <c r="AB84" s="18">
        <v>10.5</v>
      </c>
      <c r="AC84" s="18"/>
      <c r="AD84" s="18">
        <v>4.9000000000000004</v>
      </c>
      <c r="AE84" s="245">
        <v>2.1922599772449654</v>
      </c>
      <c r="AF84" s="88">
        <v>9.3486188036781144</v>
      </c>
    </row>
    <row r="85" spans="10:32" x14ac:dyDescent="0.25">
      <c r="J85" s="22">
        <v>84</v>
      </c>
      <c r="K85" s="18"/>
      <c r="L85" s="23">
        <v>12.00712751461441</v>
      </c>
      <c r="M85" s="23">
        <v>6.2072468479101568</v>
      </c>
      <c r="N85" s="24">
        <v>12.2</v>
      </c>
      <c r="O85" s="23">
        <v>6.7787594273340073</v>
      </c>
      <c r="P85" s="27">
        <v>7.7704027874383703</v>
      </c>
      <c r="Q85" s="19">
        <v>0</v>
      </c>
      <c r="R85" s="94">
        <v>7.3899653437022597</v>
      </c>
      <c r="S85" s="95">
        <v>7.2280286224873693</v>
      </c>
      <c r="T85" s="92">
        <v>6.7675990532878822</v>
      </c>
      <c r="U85" s="18">
        <v>2.3811996969112199</v>
      </c>
      <c r="V85" s="18">
        <v>2.010081338730191</v>
      </c>
      <c r="W85" s="50">
        <v>7.152990740764352</v>
      </c>
      <c r="X85" s="28">
        <v>2.1509577761702712</v>
      </c>
      <c r="Y85" s="27">
        <v>4.7238508798211969</v>
      </c>
      <c r="Z85" s="27">
        <v>20.737376154462382</v>
      </c>
      <c r="AA85" s="27">
        <v>28.950717016783894</v>
      </c>
      <c r="AB85" s="18">
        <v>10.9</v>
      </c>
      <c r="AC85" s="18"/>
      <c r="AD85" s="18">
        <v>5.0999999999999996</v>
      </c>
      <c r="AE85" s="245">
        <v>2.2853466426088302</v>
      </c>
      <c r="AF85" s="88">
        <v>9.6999152525343355</v>
      </c>
    </row>
    <row r="86" spans="10:32" x14ac:dyDescent="0.25">
      <c r="J86" s="22">
        <v>85</v>
      </c>
      <c r="K86" s="18"/>
      <c r="L86" s="23">
        <v>12.45875938859569</v>
      </c>
      <c r="M86" s="23">
        <v>6.434629136655273</v>
      </c>
      <c r="N86" s="24">
        <v>12.7</v>
      </c>
      <c r="O86" s="23">
        <v>7.0009300672471042</v>
      </c>
      <c r="P86" s="27">
        <v>8.0493286112185043</v>
      </c>
      <c r="Q86" s="19">
        <v>0</v>
      </c>
      <c r="R86" s="94">
        <v>7.6698337217584331</v>
      </c>
      <c r="S86" s="95">
        <v>7.4990041419449192</v>
      </c>
      <c r="T86" s="92">
        <v>7.0354622817274111</v>
      </c>
      <c r="U86" s="18">
        <v>2.4798669483098283</v>
      </c>
      <c r="V86" s="18">
        <v>2.0950388998126379</v>
      </c>
      <c r="W86" s="50">
        <v>7.3520779149341084</v>
      </c>
      <c r="X86" s="28">
        <v>2.2334484821023568</v>
      </c>
      <c r="Y86" s="27">
        <v>4.8945762498147412</v>
      </c>
      <c r="Z86" s="27">
        <v>21.534197771560642</v>
      </c>
      <c r="AA86" s="27">
        <v>30.086337342903295</v>
      </c>
      <c r="AB86" s="18">
        <v>11.3</v>
      </c>
      <c r="AC86" s="18"/>
      <c r="AD86" s="18">
        <v>5.3</v>
      </c>
      <c r="AE86" s="245">
        <v>2.3811996969112199</v>
      </c>
      <c r="AF86" s="88">
        <v>10.060019724817945</v>
      </c>
    </row>
    <row r="87" spans="10:32" x14ac:dyDescent="0.25">
      <c r="J87" s="22">
        <v>86</v>
      </c>
      <c r="K87" s="18"/>
      <c r="L87" s="23">
        <v>12.92179712359369</v>
      </c>
      <c r="M87" s="23">
        <v>6.6675346108953359</v>
      </c>
      <c r="N87" s="24">
        <v>13.1</v>
      </c>
      <c r="O87" s="23">
        <v>7.2276555405469738</v>
      </c>
      <c r="P87" s="27">
        <v>8.3348280333101226</v>
      </c>
      <c r="Q87" s="19">
        <v>0</v>
      </c>
      <c r="R87" s="94">
        <v>7.9568409694536708</v>
      </c>
      <c r="S87" s="95">
        <v>7.7767900557505918</v>
      </c>
      <c r="T87" s="92">
        <v>7.3106077549592117</v>
      </c>
      <c r="U87" s="18">
        <v>2.5813964507303724</v>
      </c>
      <c r="V87" s="18">
        <v>2.1825302485495905</v>
      </c>
      <c r="W87" s="50">
        <v>7.5490961612007004</v>
      </c>
      <c r="X87" s="28">
        <v>2.3180821909671159</v>
      </c>
      <c r="Y87" s="27">
        <v>5.0693663198081165</v>
      </c>
      <c r="Z87" s="27">
        <v>22.351777502051387</v>
      </c>
      <c r="AA87" s="27">
        <v>31.2524359739711</v>
      </c>
      <c r="AB87" s="18">
        <v>11.7</v>
      </c>
      <c r="AC87" s="18"/>
      <c r="AD87" s="18">
        <v>5.5</v>
      </c>
      <c r="AE87" s="245">
        <v>2.4798669483098283</v>
      </c>
      <c r="AF87" s="88">
        <v>10.429045536541521</v>
      </c>
    </row>
    <row r="88" spans="10:32" x14ac:dyDescent="0.25">
      <c r="J88" s="22">
        <v>87</v>
      </c>
      <c r="K88" s="18"/>
      <c r="L88" s="23">
        <v>13.396391113908818</v>
      </c>
      <c r="M88" s="23">
        <v>6.9060308642084944</v>
      </c>
      <c r="N88" s="24">
        <v>13.6</v>
      </c>
      <c r="O88" s="23">
        <v>7.4589746349938011</v>
      </c>
      <c r="P88" s="18"/>
      <c r="Q88" s="19">
        <v>0</v>
      </c>
      <c r="R88" s="94">
        <v>8.2510829935135028</v>
      </c>
      <c r="S88" s="95">
        <v>8.0614753481372308</v>
      </c>
      <c r="T88" s="92">
        <v>7.5931453144284777</v>
      </c>
      <c r="U88" s="18">
        <v>2.685836502216246</v>
      </c>
      <c r="V88" s="18">
        <v>2.2726001692637405</v>
      </c>
      <c r="W88" s="50">
        <v>7.7466316394430699</v>
      </c>
      <c r="X88" s="28">
        <v>2.4048886839637271</v>
      </c>
      <c r="Y88" s="27">
        <v>5.2482689098013511</v>
      </c>
      <c r="Z88" s="27">
        <v>23.190405297322023</v>
      </c>
      <c r="AA88" s="27">
        <v>32.449462209040121</v>
      </c>
      <c r="AB88" s="18">
        <v>12.1</v>
      </c>
      <c r="AC88" s="18"/>
      <c r="AD88" s="18">
        <v>5.7</v>
      </c>
      <c r="AE88" s="245">
        <v>2.5813964507303724</v>
      </c>
      <c r="AF88" s="88">
        <v>10.80710611063126</v>
      </c>
    </row>
    <row r="89" spans="10:32" x14ac:dyDescent="0.25">
      <c r="J89" s="22">
        <v>88</v>
      </c>
      <c r="K89" s="18"/>
      <c r="L89" s="23">
        <v>13.882691963848867</v>
      </c>
      <c r="M89" s="23">
        <v>7.1501855216203767</v>
      </c>
      <c r="N89" s="24">
        <v>14</v>
      </c>
      <c r="O89" s="23">
        <v>7.6949260145085585</v>
      </c>
      <c r="P89" s="18"/>
      <c r="Q89" s="19">
        <v>0</v>
      </c>
      <c r="R89" s="94">
        <v>8.5526558580278547</v>
      </c>
      <c r="S89" s="95">
        <v>8.3531491171214203</v>
      </c>
      <c r="T89" s="92">
        <v>7.8831851597991545</v>
      </c>
      <c r="U89" s="18">
        <v>2.7932356433082974</v>
      </c>
      <c r="V89" s="18">
        <v>2.3652937063698727</v>
      </c>
      <c r="W89" s="50">
        <v>7.94416711768545</v>
      </c>
      <c r="X89" s="28">
        <v>2.4938978046917817</v>
      </c>
      <c r="Y89" s="27">
        <v>5.4313318397944279</v>
      </c>
      <c r="Z89" s="27">
        <v>24.050371736567062</v>
      </c>
      <c r="AA89" s="27">
        <v>33.677866661500431</v>
      </c>
      <c r="AB89" s="18">
        <v>12.6</v>
      </c>
      <c r="AC89" s="18"/>
      <c r="AD89" s="18">
        <v>5.9</v>
      </c>
      <c r="AE89" s="245">
        <v>2.685836502216246</v>
      </c>
      <c r="AF89" s="88">
        <v>11.194314975782577</v>
      </c>
    </row>
    <row r="90" spans="10:32" x14ac:dyDescent="0.25">
      <c r="J90" s="22">
        <v>89</v>
      </c>
      <c r="K90" s="18"/>
      <c r="L90" s="23">
        <v>14.380850485603561</v>
      </c>
      <c r="M90" s="23">
        <v>7.4000662392571508</v>
      </c>
      <c r="N90" s="24">
        <v>14.5</v>
      </c>
      <c r="O90" s="23">
        <v>7.9355482209850754</v>
      </c>
      <c r="P90" s="18"/>
      <c r="Q90" s="19">
        <v>0</v>
      </c>
      <c r="R90" s="94">
        <v>8.8616557828959266</v>
      </c>
      <c r="S90" s="95">
        <v>8.651900573338537</v>
      </c>
      <c r="T90" s="92">
        <v>8.1808378459846232</v>
      </c>
      <c r="U90" s="18">
        <v>2.9036426554539583</v>
      </c>
      <c r="V90" s="18">
        <v>2.4606561628697778</v>
      </c>
      <c r="W90" s="50">
        <v>8.1796944172926214</v>
      </c>
      <c r="X90" s="28">
        <v>2.5851394585625718</v>
      </c>
      <c r="Y90" s="27">
        <v>5.6186029297873308</v>
      </c>
      <c r="Z90" s="27">
        <v>24.931968020907359</v>
      </c>
      <c r="AA90" s="27">
        <v>34.938101247750588</v>
      </c>
      <c r="AB90" s="18">
        <v>13</v>
      </c>
      <c r="AC90" s="18"/>
      <c r="AD90" s="18">
        <v>6.1</v>
      </c>
      <c r="AE90" s="245">
        <v>2.7932356433082974</v>
      </c>
      <c r="AF90" s="88">
        <v>11.590785765341307</v>
      </c>
    </row>
    <row r="91" spans="10:32" x14ac:dyDescent="0.25">
      <c r="J91" s="22">
        <v>90</v>
      </c>
      <c r="K91" s="18"/>
      <c r="L91" s="23">
        <v>14.891017697163841</v>
      </c>
      <c r="M91" s="23">
        <v>7.6557407040059662</v>
      </c>
      <c r="N91" s="24">
        <v>15</v>
      </c>
      <c r="O91" s="23">
        <v>8.180879676055584</v>
      </c>
      <c r="P91" s="18"/>
      <c r="Q91" s="19">
        <v>0</v>
      </c>
      <c r="R91" s="94">
        <v>9.1781791423040548</v>
      </c>
      <c r="S91" s="95">
        <v>8.9578190389029615</v>
      </c>
      <c r="T91" s="92">
        <v>8.4862142802360534</v>
      </c>
      <c r="U91" s="18">
        <v>3.0171065594447728</v>
      </c>
      <c r="V91" s="18">
        <v>2.5587330988727768</v>
      </c>
      <c r="W91" s="50">
        <v>8.4</v>
      </c>
      <c r="X91" s="28">
        <v>2.6786436122223889</v>
      </c>
      <c r="Y91" s="27">
        <v>5.8101299997800835</v>
      </c>
      <c r="Z91" s="27">
        <v>25.835485967630948</v>
      </c>
      <c r="AA91" s="27">
        <v>36.230619176093086</v>
      </c>
      <c r="AB91" s="18">
        <v>13.5</v>
      </c>
      <c r="AC91" s="18"/>
      <c r="AD91" s="18">
        <v>6.3</v>
      </c>
      <c r="AE91" s="245">
        <v>2.9036426554539583</v>
      </c>
      <c r="AF91" s="88">
        <v>11.996632216209347</v>
      </c>
    </row>
    <row r="92" spans="10:32" x14ac:dyDescent="0.25">
      <c r="J92" s="22">
        <v>91</v>
      </c>
      <c r="K92" s="18"/>
      <c r="L92" s="18"/>
      <c r="M92" s="23">
        <v>7.917276633183163</v>
      </c>
      <c r="N92" s="24">
        <v>15.5</v>
      </c>
      <c r="O92" s="23">
        <v>8.4309586828109726</v>
      </c>
      <c r="P92" s="18"/>
      <c r="Q92" s="19">
        <v>0</v>
      </c>
      <c r="R92" s="94">
        <v>9.502322463235048</v>
      </c>
      <c r="S92" s="95">
        <v>9.2709939462921902</v>
      </c>
      <c r="T92" s="92">
        <v>8.799425719287326</v>
      </c>
      <c r="U92" s="18">
        <v>3.1336766138816112</v>
      </c>
      <c r="V92" s="18">
        <v>2.6595703301413813</v>
      </c>
      <c r="W92" s="50">
        <v>8.6</v>
      </c>
      <c r="X92" s="28">
        <v>2.7744402929877947</v>
      </c>
      <c r="Y92" s="27">
        <v>6.0059608697726663</v>
      </c>
      <c r="Z92" s="27">
        <v>26.761218004551026</v>
      </c>
      <c r="AA92" s="27">
        <v>37.55587493584882</v>
      </c>
      <c r="AB92" s="18">
        <v>13.9</v>
      </c>
      <c r="AC92" s="18"/>
      <c r="AD92" s="18">
        <v>6.6</v>
      </c>
      <c r="AE92" s="245">
        <v>3.0171065594447728</v>
      </c>
      <c r="AF92" s="88">
        <v>12.411968167773551</v>
      </c>
    </row>
    <row r="93" spans="10:32" x14ac:dyDescent="0.25">
      <c r="J93" s="22">
        <v>92</v>
      </c>
      <c r="K93" s="18"/>
      <c r="L93" s="18"/>
      <c r="M93" s="23">
        <v>8.1847417742095416</v>
      </c>
      <c r="N93" s="24">
        <v>16</v>
      </c>
      <c r="O93" s="23">
        <v>8.6858234274777608</v>
      </c>
      <c r="P93" s="18"/>
      <c r="Q93" s="19">
        <v>0</v>
      </c>
      <c r="R93" s="94">
        <v>9.8341824240086932</v>
      </c>
      <c r="S93" s="95">
        <v>9.5915148372547154</v>
      </c>
      <c r="T93" s="92">
        <v>9.1205837665548319</v>
      </c>
      <c r="U93" s="18">
        <v>3.253402313666689</v>
      </c>
      <c r="V93" s="18">
        <v>2.7632139266612352</v>
      </c>
      <c r="W93" s="50">
        <v>8.8000000000000007</v>
      </c>
      <c r="X93" s="28">
        <v>2.8725595882922201</v>
      </c>
      <c r="Y93" s="27">
        <v>6.2061433597650977</v>
      </c>
      <c r="Z93" s="27">
        <v>27.709457164477993</v>
      </c>
      <c r="AA93" s="27">
        <v>38.914324286683609</v>
      </c>
      <c r="AB93" s="18">
        <v>14.4</v>
      </c>
      <c r="AC93" s="18"/>
      <c r="AD93" s="18">
        <v>6.8</v>
      </c>
      <c r="AE93" s="245">
        <v>3.1336766138816112</v>
      </c>
      <c r="AF93" s="88">
        <v>12.83690756085794</v>
      </c>
    </row>
    <row r="94" spans="10:32" x14ac:dyDescent="0.25">
      <c r="J94" s="22">
        <v>93</v>
      </c>
      <c r="K94" s="18"/>
      <c r="L94" s="18"/>
      <c r="M94" s="23">
        <v>8.458203904292672</v>
      </c>
      <c r="N94" s="24">
        <v>16.5</v>
      </c>
      <c r="O94" s="23">
        <v>8.945511981053091</v>
      </c>
      <c r="P94" s="18"/>
      <c r="Q94" s="19">
        <v>0</v>
      </c>
      <c r="R94" s="94">
        <v>10.173855852851881</v>
      </c>
      <c r="S94" s="95">
        <v>9.9194713617404062</v>
      </c>
      <c r="T94" s="92">
        <v>9.449800369389644</v>
      </c>
      <c r="U94" s="18">
        <v>3.3763333885215503</v>
      </c>
      <c r="V94" s="18">
        <v>2.8697102112347523</v>
      </c>
      <c r="W94" s="50">
        <v>9.1</v>
      </c>
      <c r="X94" s="28">
        <v>2.9730316451436436</v>
      </c>
      <c r="Y94" s="27">
        <v>6.4107252897573579</v>
      </c>
      <c r="Z94" s="27">
        <v>28.680497079801537</v>
      </c>
      <c r="AA94" s="27">
        <v>40.306424248139045</v>
      </c>
      <c r="AB94" s="18">
        <v>14.9</v>
      </c>
      <c r="AC94" s="18"/>
      <c r="AD94" s="18">
        <v>7</v>
      </c>
      <c r="AE94" s="245">
        <v>3.253402313666689</v>
      </c>
      <c r="AF94" s="88">
        <v>13.2715644366977</v>
      </c>
    </row>
    <row r="95" spans="10:32" x14ac:dyDescent="0.25">
      <c r="J95" s="22">
        <v>94</v>
      </c>
      <c r="K95" s="18"/>
      <c r="L95" s="18"/>
      <c r="M95" s="23">
        <v>8.7377308301161332</v>
      </c>
      <c r="N95" s="24">
        <v>17</v>
      </c>
      <c r="O95" s="23">
        <v>9.2100623008995246</v>
      </c>
      <c r="P95" s="18"/>
      <c r="Q95" s="19">
        <v>0</v>
      </c>
      <c r="R95" s="94">
        <v>10.521439726497775</v>
      </c>
      <c r="S95" s="95">
        <v>10.254953276852907</v>
      </c>
      <c r="T95" s="92">
        <v>9.787187816382076</v>
      </c>
      <c r="U95" s="18">
        <v>3.5025198015306551</v>
      </c>
      <c r="V95" s="18">
        <v>2.9791057580978326</v>
      </c>
      <c r="W95" s="50">
        <v>9.3000000000000007</v>
      </c>
      <c r="X95" s="28">
        <v>3.0758866695931273</v>
      </c>
      <c r="Y95" s="27">
        <v>6.6197544797494441</v>
      </c>
      <c r="Z95" s="27">
        <v>29.674631977180535</v>
      </c>
      <c r="AA95" s="27">
        <v>41.732633089364732</v>
      </c>
      <c r="AB95" s="18">
        <v>15.4</v>
      </c>
      <c r="AC95" s="18"/>
      <c r="AD95" s="18">
        <v>7.3</v>
      </c>
      <c r="AE95" s="245">
        <v>3.3763333885215503</v>
      </c>
      <c r="AF95" s="88">
        <v>13.716052935934744</v>
      </c>
    </row>
    <row r="96" spans="10:32" x14ac:dyDescent="0.25">
      <c r="J96" s="22">
        <v>95</v>
      </c>
      <c r="K96" s="18"/>
      <c r="L96" s="18"/>
      <c r="M96" s="23">
        <v>9.0233903875348584</v>
      </c>
      <c r="N96" s="24">
        <v>17.600000000000001</v>
      </c>
      <c r="O96" s="23">
        <v>9.4795122323006478</v>
      </c>
      <c r="P96" s="18"/>
      <c r="Q96" s="19">
        <v>0</v>
      </c>
      <c r="R96" s="94">
        <v>10.877031168813003</v>
      </c>
      <c r="S96" s="95">
        <v>10.598050445823528</v>
      </c>
      <c r="T96" s="92">
        <v>10.132858734715137</v>
      </c>
      <c r="U96" s="18">
        <v>3.6320117477092504</v>
      </c>
      <c r="V96" s="18">
        <v>3.0914473915588312</v>
      </c>
      <c r="W96" s="50">
        <v>9.5</v>
      </c>
      <c r="X96" s="28">
        <v>3.1811549262135705</v>
      </c>
      <c r="Y96" s="27">
        <v>6.8332787497413499</v>
      </c>
      <c r="Z96" s="27">
        <v>30.692156672335166</v>
      </c>
      <c r="AA96" s="27">
        <v>43.193410319040794</v>
      </c>
      <c r="AB96" s="18">
        <v>15.9</v>
      </c>
      <c r="AC96" s="18"/>
      <c r="AD96" s="18">
        <v>7.5</v>
      </c>
      <c r="AE96" s="245">
        <v>3.5025198015306551</v>
      </c>
      <c r="AF96" s="88">
        <v>14.17048729763412</v>
      </c>
    </row>
    <row r="97" spans="3:33" x14ac:dyDescent="0.25">
      <c r="J97" s="22">
        <v>96</v>
      </c>
      <c r="K97" s="18"/>
      <c r="L97" s="18"/>
      <c r="M97" s="23">
        <v>9.3152504412774135</v>
      </c>
      <c r="N97" s="24">
        <v>18.100000000000001</v>
      </c>
      <c r="O97" s="23">
        <v>9.7538995099792309</v>
      </c>
      <c r="P97" s="18"/>
      <c r="Q97" s="19">
        <v>0</v>
      </c>
      <c r="R97" s="94">
        <v>11.240727449451832</v>
      </c>
      <c r="S97" s="95">
        <v>10.948852837005457</v>
      </c>
      <c r="T97" s="92">
        <v>10.486926087567349</v>
      </c>
      <c r="U97" s="18">
        <v>3.7648596525954932</v>
      </c>
      <c r="V97" s="18">
        <v>3.2067821846595232</v>
      </c>
      <c r="W97" s="50">
        <v>9.8000000000000007</v>
      </c>
      <c r="X97" s="28">
        <v>3.2888667375887453</v>
      </c>
      <c r="Y97" s="27">
        <v>7.0513459197331008</v>
      </c>
      <c r="Z97" s="27">
        <v>31.733366564941047</v>
      </c>
      <c r="AA97" s="27">
        <v>44.689216675491451</v>
      </c>
      <c r="AB97" s="18">
        <v>16.399999999999999</v>
      </c>
      <c r="AC97" s="18"/>
      <c r="AD97" s="18">
        <v>7.8</v>
      </c>
      <c r="AE97" s="245">
        <v>3.6320117477092504</v>
      </c>
      <c r="AF97" s="88">
        <v>14.634981858320215</v>
      </c>
    </row>
    <row r="98" spans="3:33" x14ac:dyDescent="0.25">
      <c r="J98" s="22">
        <v>97</v>
      </c>
      <c r="K98" s="18"/>
      <c r="L98" s="18"/>
      <c r="M98" s="23">
        <v>9.6133788846539758</v>
      </c>
      <c r="N98" s="24">
        <v>18.7</v>
      </c>
      <c r="O98" s="23">
        <v>10.03326175957903</v>
      </c>
      <c r="P98" s="18"/>
      <c r="Q98" s="19">
        <v>0</v>
      </c>
      <c r="R98" s="94">
        <v>11.612625982537081</v>
      </c>
      <c r="S98" s="95">
        <v>11.307450522888345</v>
      </c>
      <c r="T98" s="92">
        <v>10.849503171562274</v>
      </c>
      <c r="U98" s="18">
        <v>3.9011141708657986</v>
      </c>
      <c r="V98" s="18">
        <v>3.3251574578571614</v>
      </c>
      <c r="W98" s="50">
        <v>10</v>
      </c>
      <c r="X98" s="28">
        <v>3.3990524838120715</v>
      </c>
      <c r="Y98" s="27">
        <v>7.2740038097246762</v>
      </c>
      <c r="Z98" s="27">
        <v>32.798557633620376</v>
      </c>
      <c r="AA98" s="27">
        <v>46.220514116979089</v>
      </c>
      <c r="AB98" s="18">
        <v>16.899999999999999</v>
      </c>
      <c r="AC98" s="18"/>
      <c r="AD98" s="18">
        <v>8</v>
      </c>
      <c r="AE98" s="245">
        <v>3.7648596525954932</v>
      </c>
      <c r="AF98" s="88">
        <v>15.109651051032815</v>
      </c>
    </row>
    <row r="99" spans="3:33" x14ac:dyDescent="0.25">
      <c r="C99" s="52"/>
      <c r="D99" s="52"/>
      <c r="E99" s="52"/>
      <c r="J99" s="22">
        <v>98</v>
      </c>
      <c r="K99" s="18"/>
      <c r="L99" s="18"/>
      <c r="M99" s="23">
        <v>9.9178436392705507</v>
      </c>
      <c r="N99" s="24">
        <v>19.2</v>
      </c>
      <c r="O99" s="23">
        <v>10.317636499111536</v>
      </c>
      <c r="P99" s="18"/>
      <c r="Q99" s="19">
        <v>0</v>
      </c>
      <c r="R99" s="94">
        <v>11.992824325366119</v>
      </c>
      <c r="S99" s="95">
        <v>11.673933679132</v>
      </c>
      <c r="T99" s="92">
        <v>11.220703614263643</v>
      </c>
      <c r="U99" s="18">
        <v>4.0408261849727651</v>
      </c>
      <c r="V99" s="18">
        <v>3.4466207777272513</v>
      </c>
      <c r="W99" s="50">
        <v>10.199999999999999</v>
      </c>
      <c r="X99" s="28">
        <v>3.5117426019948184</v>
      </c>
      <c r="Y99" s="27">
        <v>7.5013002397160813</v>
      </c>
      <c r="Z99" s="27">
        <v>33.888026431027349</v>
      </c>
      <c r="AA99" s="27">
        <v>47.787765812174477</v>
      </c>
      <c r="AB99" s="18">
        <v>17.5</v>
      </c>
      <c r="AC99" s="18"/>
      <c r="AD99" s="18">
        <v>8.3000000000000007</v>
      </c>
      <c r="AE99" s="245">
        <v>3.9011141708657986</v>
      </c>
      <c r="AF99" s="88">
        <v>15.594609404401737</v>
      </c>
    </row>
    <row r="100" spans="3:33" x14ac:dyDescent="0.25">
      <c r="C100"/>
      <c r="D100"/>
      <c r="E100"/>
      <c r="J100" s="22">
        <v>99</v>
      </c>
      <c r="K100" s="18"/>
      <c r="L100" s="18"/>
      <c r="M100" s="23">
        <v>10.228712654748731</v>
      </c>
      <c r="N100" s="24">
        <v>19.8</v>
      </c>
      <c r="O100" s="23">
        <v>10.60706114036897</v>
      </c>
      <c r="P100" s="18"/>
      <c r="Q100" s="19">
        <v>0</v>
      </c>
      <c r="R100" s="94">
        <v>12.381420177142065</v>
      </c>
      <c r="S100" s="95">
        <v>12.048392583619043</v>
      </c>
      <c r="T100" s="92">
        <v>11.600641371715575</v>
      </c>
      <c r="U100" s="18">
        <v>4.1840468038054137</v>
      </c>
      <c r="V100" s="18">
        <v>3.5712199556865287</v>
      </c>
      <c r="W100" s="50">
        <v>10.5</v>
      </c>
      <c r="X100" s="28">
        <v>3.6269675857837274</v>
      </c>
      <c r="Y100" s="27">
        <v>7.7332830297072821</v>
      </c>
      <c r="Z100" s="27">
        <v>35.002070079027028</v>
      </c>
      <c r="AA100" s="27">
        <v>49.391436130802205</v>
      </c>
      <c r="AB100" s="18">
        <v>18</v>
      </c>
      <c r="AC100" s="18"/>
      <c r="AD100" s="18">
        <v>8.6</v>
      </c>
      <c r="AE100" s="245">
        <v>4.0408261849727651</v>
      </c>
      <c r="AF100" s="88">
        <v>16.089971541739875</v>
      </c>
    </row>
    <row r="101" spans="3:33" x14ac:dyDescent="0.25">
      <c r="C101"/>
      <c r="D101"/>
      <c r="E101"/>
      <c r="J101" s="22">
        <v>100</v>
      </c>
      <c r="K101" s="18"/>
      <c r="L101" s="18"/>
      <c r="M101" s="23">
        <v>10.546053908451237</v>
      </c>
      <c r="N101" s="24">
        <v>20.399999999999999</v>
      </c>
      <c r="O101" s="23">
        <v>10.901572990304043</v>
      </c>
      <c r="P101" s="18"/>
      <c r="Q101" s="19">
        <v>0</v>
      </c>
      <c r="R101" s="93">
        <v>12.430917697577319</v>
      </c>
      <c r="S101" s="93">
        <v>12.778511400361582</v>
      </c>
      <c r="T101" s="23">
        <v>11.98943072602515</v>
      </c>
      <c r="U101" s="18">
        <v>4.330827361370674</v>
      </c>
      <c r="V101" s="18">
        <v>3.6990030467354167</v>
      </c>
      <c r="W101" s="50">
        <v>10.7</v>
      </c>
      <c r="X101" s="28">
        <v>3.7447579848873462</v>
      </c>
      <c r="Y101" s="27">
        <v>7.9699999996983424</v>
      </c>
      <c r="Z101" s="27">
        <v>36.140986263961324</v>
      </c>
      <c r="AA101" s="27">
        <v>51.031990634448803</v>
      </c>
      <c r="AB101" s="18">
        <v>18.600000000000001</v>
      </c>
      <c r="AC101" s="18"/>
      <c r="AD101" s="18">
        <v>8.9</v>
      </c>
      <c r="AE101" s="245">
        <v>4.1840468038054137</v>
      </c>
      <c r="AF101" s="88">
        <v>16.595852180154335</v>
      </c>
    </row>
    <row r="102" spans="3:33" x14ac:dyDescent="0.25">
      <c r="C102"/>
      <c r="D102"/>
      <c r="E102"/>
      <c r="J102" s="22">
        <v>101</v>
      </c>
      <c r="K102" s="18"/>
      <c r="L102" s="18"/>
      <c r="M102" s="23">
        <v>10.86993540521294</v>
      </c>
      <c r="N102" s="24">
        <v>21</v>
      </c>
      <c r="O102" s="23">
        <v>11.201209252378813</v>
      </c>
      <c r="P102" s="18"/>
      <c r="Q102" s="19">
        <v>0</v>
      </c>
      <c r="R102" s="50">
        <v>12.821599339096661</v>
      </c>
      <c r="S102" s="50">
        <v>13.184195929716466</v>
      </c>
      <c r="T102" s="23">
        <v>12.387186282987983</v>
      </c>
      <c r="U102" s="18">
        <v>4.481219415496029</v>
      </c>
      <c r="V102" s="18">
        <v>3.8300183482197379</v>
      </c>
      <c r="W102" s="50">
        <v>11</v>
      </c>
      <c r="X102" s="28">
        <v>3.8651444046113865</v>
      </c>
      <c r="Y102" s="27">
        <v>8.2114989696892042</v>
      </c>
      <c r="Z102" s="27">
        <v>37.305073232004247</v>
      </c>
      <c r="AA102" s="27">
        <v>52.709896067538281</v>
      </c>
      <c r="AB102" s="18">
        <v>19.2</v>
      </c>
      <c r="AC102" s="18"/>
      <c r="AD102" s="18">
        <v>9.1</v>
      </c>
      <c r="AE102" s="245">
        <v>4.330827361370674</v>
      </c>
      <c r="AF102" s="88">
        <v>17.112366129674218</v>
      </c>
    </row>
    <row r="103" spans="3:33" x14ac:dyDescent="0.25">
      <c r="C103"/>
      <c r="D103"/>
      <c r="E103"/>
      <c r="J103" s="22">
        <v>102</v>
      </c>
      <c r="K103" s="18"/>
      <c r="L103" s="18"/>
      <c r="M103" s="23">
        <v>11.200425177076848</v>
      </c>
      <c r="N103" s="24">
        <v>21.7</v>
      </c>
      <c r="O103" s="23">
        <v>11.506007027882097</v>
      </c>
      <c r="P103" s="18"/>
      <c r="Q103" s="19">
        <v>0</v>
      </c>
      <c r="R103" s="50">
        <v>13.220528166699861</v>
      </c>
      <c r="S103" s="50">
        <v>13.598571904741945</v>
      </c>
      <c r="T103" s="23">
        <v>12.794022969753946</v>
      </c>
      <c r="U103" s="18">
        <v>4.6352747465524526</v>
      </c>
      <c r="V103" s="18">
        <v>3.9643143986110823</v>
      </c>
      <c r="W103" s="50">
        <v>11.2</v>
      </c>
      <c r="X103" s="28">
        <v>3.9881575054022718</v>
      </c>
      <c r="Y103" s="27">
        <v>8.4578277596798657</v>
      </c>
      <c r="Z103" s="27">
        <v>38.494629784599624</v>
      </c>
      <c r="AA103" s="27">
        <v>54.425620348461948</v>
      </c>
      <c r="AB103" s="18">
        <v>19.7</v>
      </c>
      <c r="AC103" s="18"/>
      <c r="AD103" s="18">
        <v>9.4</v>
      </c>
      <c r="AE103" s="245">
        <v>4.481219415496029</v>
      </c>
      <c r="AF103" s="88">
        <v>17.639628292395649</v>
      </c>
      <c r="AG103" s="4">
        <f>ROUND(AD103,1)</f>
        <v>9.4</v>
      </c>
    </row>
    <row r="104" spans="3:33" x14ac:dyDescent="0.25">
      <c r="C104"/>
      <c r="D104"/>
      <c r="E104"/>
      <c r="J104" s="22">
        <v>103</v>
      </c>
      <c r="K104" s="18"/>
      <c r="L104" s="18"/>
      <c r="M104" s="23">
        <v>11.537591283035665</v>
      </c>
      <c r="N104" s="24">
        <v>22.3</v>
      </c>
      <c r="O104" s="23">
        <v>11.816003317217923</v>
      </c>
      <c r="P104" s="18"/>
      <c r="Q104" s="19">
        <v>0</v>
      </c>
      <c r="R104" s="50">
        <v>13.627794858046327</v>
      </c>
      <c r="S104" s="50">
        <v>14.021737580046523</v>
      </c>
      <c r="T104" s="23">
        <v>13.210056032533304</v>
      </c>
      <c r="U104" s="18">
        <v>4.7930453561972355</v>
      </c>
      <c r="V104" s="18">
        <v>4.1019399763052231</v>
      </c>
      <c r="W104" s="50">
        <v>11.5</v>
      </c>
      <c r="X104" s="28">
        <v>4.1138280023990994</v>
      </c>
      <c r="Y104" s="27">
        <v>8.709034189670362</v>
      </c>
      <c r="Z104" s="27">
        <v>39.709955273982004</v>
      </c>
      <c r="AA104" s="27">
        <v>56.179632560863574</v>
      </c>
      <c r="AB104" s="18">
        <v>20.3</v>
      </c>
      <c r="AC104" s="18"/>
      <c r="AD104" s="18">
        <v>9.6999999999999993</v>
      </c>
      <c r="AE104" s="245">
        <v>4.6352747465524526</v>
      </c>
      <c r="AF104" s="88">
        <v>18.177753661643013</v>
      </c>
      <c r="AG104" s="4">
        <f t="shared" ref="AG104:AG157" si="0">ROUND(AD104,1)</f>
        <v>9.6999999999999993</v>
      </c>
    </row>
    <row r="105" spans="3:33" x14ac:dyDescent="0.25">
      <c r="C105"/>
      <c r="D105"/>
      <c r="E105"/>
      <c r="J105" s="22">
        <v>104</v>
      </c>
      <c r="K105" s="18"/>
      <c r="L105" s="18"/>
      <c r="M105" s="23">
        <v>11.881501808777795</v>
      </c>
      <c r="N105" s="24">
        <v>22.9</v>
      </c>
      <c r="O105" s="23">
        <v>12.131235021164716</v>
      </c>
      <c r="P105" s="18"/>
      <c r="Q105" s="19">
        <v>0</v>
      </c>
      <c r="R105" s="50">
        <v>14.043490188545443</v>
      </c>
      <c r="S105" s="50">
        <v>14.453791346147312</v>
      </c>
      <c r="T105" s="23">
        <v>13.635401034340793</v>
      </c>
      <c r="U105" s="18">
        <v>4.9545834661362358</v>
      </c>
      <c r="V105" s="18">
        <v>4.2429440984384028</v>
      </c>
      <c r="W105" s="50">
        <v>11.7</v>
      </c>
      <c r="X105" s="28">
        <v>4.2421866649934827</v>
      </c>
      <c r="Y105" s="27">
        <v>8.9651660796606603</v>
      </c>
      <c r="Z105" s="27">
        <v>40.951349598776375</v>
      </c>
      <c r="AA105" s="18"/>
      <c r="AB105" s="18">
        <v>21</v>
      </c>
      <c r="AC105" s="18"/>
      <c r="AD105" s="18">
        <v>10</v>
      </c>
      <c r="AE105" s="245">
        <v>4.7930453561972355</v>
      </c>
      <c r="AF105" s="88">
        <v>18.726857321145541</v>
      </c>
      <c r="AG105" s="4">
        <f t="shared" si="0"/>
        <v>10</v>
      </c>
    </row>
    <row r="106" spans="3:33" x14ac:dyDescent="0.25">
      <c r="C106"/>
      <c r="D106"/>
      <c r="E106"/>
      <c r="J106" s="22">
        <v>105</v>
      </c>
      <c r="K106" s="18"/>
      <c r="L106" s="18"/>
      <c r="M106" s="23">
        <v>12.232224866438756</v>
      </c>
      <c r="N106" s="24">
        <v>23.6</v>
      </c>
      <c r="O106" s="23">
        <v>12.451738942107113</v>
      </c>
      <c r="P106" s="18"/>
      <c r="Q106" s="19">
        <v>0</v>
      </c>
      <c r="R106" s="50">
        <v>14.467705030511587</v>
      </c>
      <c r="S106" s="50">
        <v>14.894831728336252</v>
      </c>
      <c r="T106" s="23">
        <v>14.070173852778607</v>
      </c>
      <c r="U106" s="18">
        <v>5.1199415169050706</v>
      </c>
      <c r="V106" s="18">
        <v>4.3873760197209277</v>
      </c>
      <c r="W106" s="50">
        <v>12</v>
      </c>
      <c r="X106" s="28">
        <v>4.3732643163972753</v>
      </c>
      <c r="Y106" s="27">
        <v>9.2262712496507824</v>
      </c>
      <c r="Z106" s="27">
        <v>42.219113199676386</v>
      </c>
      <c r="AA106" s="18"/>
      <c r="AB106" s="18">
        <v>21.6</v>
      </c>
      <c r="AC106" s="18"/>
      <c r="AD106" s="18">
        <v>10.3</v>
      </c>
      <c r="AE106" s="245">
        <v>4.9545834661362358</v>
      </c>
      <c r="AF106" s="88">
        <v>19.287054444229973</v>
      </c>
      <c r="AG106" s="4">
        <f t="shared" si="0"/>
        <v>10.3</v>
      </c>
    </row>
    <row r="107" spans="3:33" x14ac:dyDescent="0.25">
      <c r="C107"/>
      <c r="D107"/>
      <c r="E107"/>
      <c r="J107" s="22">
        <v>106</v>
      </c>
      <c r="K107" s="18"/>
      <c r="L107" s="18"/>
      <c r="M107" s="23">
        <v>12.589828594356888</v>
      </c>
      <c r="N107" s="24">
        <v>24.3</v>
      </c>
      <c r="O107" s="23">
        <v>12.777551785240794</v>
      </c>
      <c r="P107" s="18"/>
      <c r="Q107" s="19">
        <v>0</v>
      </c>
      <c r="R107" s="50">
        <v>14.900530352334128</v>
      </c>
      <c r="S107" s="50">
        <v>15.344957385565742</v>
      </c>
      <c r="T107" s="23">
        <v>14.514490677854837</v>
      </c>
      <c r="U107" s="18">
        <v>5.2891721666685916</v>
      </c>
      <c r="V107" s="18">
        <v>4.535285231287526</v>
      </c>
      <c r="W107" s="50">
        <v>12.3</v>
      </c>
      <c r="X107" s="28">
        <v>4.5070918332178342</v>
      </c>
      <c r="Y107" s="27">
        <v>9.4923975196406936</v>
      </c>
      <c r="Z107" s="27">
        <v>43.513547055197044</v>
      </c>
      <c r="AA107" s="18"/>
      <c r="AB107" s="18">
        <v>22.2</v>
      </c>
      <c r="AC107" s="18"/>
      <c r="AD107" s="18">
        <v>10.7</v>
      </c>
      <c r="AE107" s="245">
        <v>5.1199415169050706</v>
      </c>
      <c r="AF107" s="88">
        <v>19.858460293027512</v>
      </c>
      <c r="AG107" s="4">
        <f t="shared" si="0"/>
        <v>10.7</v>
      </c>
    </row>
    <row r="108" spans="3:33" x14ac:dyDescent="0.25">
      <c r="C108"/>
      <c r="D108"/>
      <c r="E108"/>
      <c r="J108" s="22">
        <v>107</v>
      </c>
      <c r="K108" s="18"/>
      <c r="L108" s="18"/>
      <c r="M108" s="23">
        <v>12.954381156833588</v>
      </c>
      <c r="N108" s="24">
        <v>24.9</v>
      </c>
      <c r="O108" s="23">
        <v>13.108710159750879</v>
      </c>
      <c r="P108" s="18"/>
      <c r="Q108" s="19">
        <v>0</v>
      </c>
      <c r="R108" s="50">
        <v>15.342057217662386</v>
      </c>
      <c r="S108" s="50">
        <v>15.7950830427952</v>
      </c>
      <c r="T108" s="23">
        <v>14.968468009838542</v>
      </c>
      <c r="U108" s="18">
        <v>5.4623282900385002</v>
      </c>
      <c r="V108" s="18">
        <v>4.6867214595642723</v>
      </c>
      <c r="W108" s="50">
        <v>12.5</v>
      </c>
      <c r="X108" s="28">
        <v>4.6437001450405901</v>
      </c>
      <c r="Y108" s="27">
        <v>9.7635927096304247</v>
      </c>
      <c r="Z108" s="18"/>
      <c r="AA108" s="18"/>
      <c r="AB108" s="18">
        <v>22.9</v>
      </c>
      <c r="AC108" s="18"/>
      <c r="AD108" s="18">
        <v>11</v>
      </c>
      <c r="AE108" s="245">
        <v>5.2891721666685916</v>
      </c>
      <c r="AF108" s="88">
        <v>20.441190217695478</v>
      </c>
      <c r="AG108" s="4">
        <f t="shared" si="0"/>
        <v>11</v>
      </c>
    </row>
    <row r="109" spans="3:33" x14ac:dyDescent="0.25">
      <c r="C109"/>
      <c r="D109"/>
      <c r="E109"/>
      <c r="J109" s="22">
        <v>108</v>
      </c>
      <c r="K109" s="18"/>
      <c r="L109" s="18"/>
      <c r="M109" s="23">
        <v>13.325950743898263</v>
      </c>
      <c r="N109" s="24">
        <v>25.6</v>
      </c>
      <c r="O109" s="23">
        <v>13.445250579965736</v>
      </c>
      <c r="P109" s="18"/>
      <c r="Q109" s="19">
        <v>0</v>
      </c>
      <c r="R109" s="50">
        <v>15.792376784605544</v>
      </c>
      <c r="S109" s="50">
        <v>16.272859822712288</v>
      </c>
      <c r="T109" s="23">
        <v>15.432222657149493</v>
      </c>
      <c r="U109" s="18">
        <v>5.639462976908427</v>
      </c>
      <c r="V109" s="18">
        <v>4.8417346651517059</v>
      </c>
      <c r="W109" s="50">
        <v>12.8</v>
      </c>
      <c r="X109" s="28">
        <v>4.7831202340189307</v>
      </c>
      <c r="Y109" s="27">
        <v>10.039904639619992</v>
      </c>
      <c r="Z109" s="18"/>
      <c r="AA109" s="18"/>
      <c r="AB109" s="18">
        <v>23.5</v>
      </c>
      <c r="AC109" s="18"/>
      <c r="AD109" s="18">
        <v>11.3</v>
      </c>
      <c r="AE109" s="245">
        <v>5.4623282900385002</v>
      </c>
      <c r="AF109" s="88">
        <v>21.035359655653306</v>
      </c>
      <c r="AG109" s="4">
        <f t="shared" si="0"/>
        <v>11.3</v>
      </c>
    </row>
    <row r="110" spans="3:33" x14ac:dyDescent="0.25">
      <c r="C110"/>
      <c r="D110"/>
      <c r="E110"/>
      <c r="J110" s="22">
        <v>109</v>
      </c>
      <c r="K110" s="18"/>
      <c r="L110" s="18"/>
      <c r="M110" s="23">
        <v>13.704605571077449</v>
      </c>
      <c r="N110" s="24"/>
      <c r="O110" s="23">
        <v>13.787209466485489</v>
      </c>
      <c r="P110" s="18"/>
      <c r="Q110" s="19">
        <v>0</v>
      </c>
      <c r="R110" s="50">
        <v>16.251580304946057</v>
      </c>
      <c r="S110" s="50">
        <v>16.750834579083865</v>
      </c>
      <c r="T110" s="23">
        <v>15.905871734281471</v>
      </c>
      <c r="U110" s="18">
        <v>5.8206295313060741</v>
      </c>
      <c r="V110" s="18">
        <v>5.0003750417234052</v>
      </c>
      <c r="W110" s="50">
        <v>13.1</v>
      </c>
      <c r="X110" s="28">
        <v>4.925383134470863</v>
      </c>
      <c r="Y110" s="27">
        <v>10.321381129609325</v>
      </c>
      <c r="Z110" s="18"/>
      <c r="AA110" s="18"/>
      <c r="AB110" s="18">
        <v>24.2</v>
      </c>
      <c r="AC110" s="18"/>
      <c r="AD110" s="18">
        <v>11.7</v>
      </c>
      <c r="AE110" s="245">
        <v>5.639462976908427</v>
      </c>
      <c r="AF110" s="88">
        <v>21.641084130831846</v>
      </c>
      <c r="AG110" s="4">
        <f t="shared" si="0"/>
        <v>11.7</v>
      </c>
    </row>
    <row r="111" spans="3:33" x14ac:dyDescent="0.25">
      <c r="C111"/>
      <c r="D111"/>
      <c r="E111"/>
      <c r="J111" s="22">
        <v>110</v>
      </c>
      <c r="K111" s="18"/>
      <c r="L111" s="18"/>
      <c r="M111" s="23">
        <v>14.090413879168056</v>
      </c>
      <c r="N111" s="24"/>
      <c r="O111" s="23">
        <v>14.134623147287598</v>
      </c>
      <c r="P111" s="18"/>
      <c r="Q111" s="19">
        <v>0</v>
      </c>
      <c r="R111" s="23">
        <v>16.719106666285612</v>
      </c>
      <c r="S111" s="18">
        <v>17.238290561310571</v>
      </c>
      <c r="T111" s="23">
        <v>16.389532659759379</v>
      </c>
      <c r="U111" s="18">
        <v>6.0058814702622563</v>
      </c>
      <c r="V111" s="18">
        <v>5.1626930149402055</v>
      </c>
      <c r="W111" s="50">
        <v>13.4</v>
      </c>
      <c r="X111" s="28">
        <v>5.070519932482723</v>
      </c>
      <c r="Y111" s="27">
        <v>10.6080699995985</v>
      </c>
      <c r="Z111" s="18"/>
      <c r="AA111" s="18"/>
      <c r="AB111" s="18">
        <v>24.9</v>
      </c>
      <c r="AC111" s="18">
        <v>12.048640121098909</v>
      </c>
      <c r="AD111" s="18">
        <v>12</v>
      </c>
      <c r="AE111" s="245">
        <v>5.8206295313060741</v>
      </c>
      <c r="AF111" s="88">
        <v>22.258479252936461</v>
      </c>
      <c r="AG111" s="4">
        <f t="shared" si="0"/>
        <v>12</v>
      </c>
    </row>
    <row r="112" spans="3:33" x14ac:dyDescent="0.25">
      <c r="C112"/>
      <c r="D112"/>
      <c r="E112"/>
      <c r="J112" s="22">
        <v>111</v>
      </c>
      <c r="K112" s="18"/>
      <c r="L112" s="18"/>
      <c r="M112" s="23">
        <v>14.483443934014762</v>
      </c>
      <c r="N112" s="18"/>
      <c r="O112" s="23">
        <v>14.487527858808678</v>
      </c>
      <c r="P112" s="18"/>
      <c r="Q112" s="19">
        <v>0</v>
      </c>
      <c r="R112" s="23">
        <v>17.196350234708007</v>
      </c>
      <c r="S112" s="18">
        <v>17.735327080609782</v>
      </c>
      <c r="T112" s="23">
        <v>16.883323154128227</v>
      </c>
      <c r="U112" s="18">
        <v>6.1952725226960572</v>
      </c>
      <c r="V112" s="18">
        <v>5.3287392413792372</v>
      </c>
      <c r="W112" s="50">
        <v>13.7</v>
      </c>
      <c r="X112" s="28">
        <v>5.2185617655193166</v>
      </c>
      <c r="Y112" s="27">
        <v>10.900019069587433</v>
      </c>
      <c r="Z112" s="18"/>
      <c r="AA112" s="18"/>
      <c r="AB112" s="18">
        <v>25.6</v>
      </c>
      <c r="AC112" s="18">
        <v>12.384700717263227</v>
      </c>
      <c r="AD112" s="18">
        <v>12.4</v>
      </c>
      <c r="AE112" s="245">
        <v>6.0058814702622563</v>
      </c>
      <c r="AF112" s="88">
        <v>22.887660716722554</v>
      </c>
      <c r="AG112" s="4">
        <f t="shared" si="0"/>
        <v>12.4</v>
      </c>
    </row>
    <row r="113" spans="3:33" x14ac:dyDescent="0.25">
      <c r="C113"/>
      <c r="D113"/>
      <c r="E113"/>
      <c r="J113" s="22">
        <v>112</v>
      </c>
      <c r="K113" s="18"/>
      <c r="L113" s="18"/>
      <c r="M113" s="23">
        <v>14.883764026291317</v>
      </c>
      <c r="N113" s="18"/>
      <c r="O113" s="23">
        <v>14.845959747004487</v>
      </c>
      <c r="P113" s="18"/>
      <c r="Q113" s="19">
        <v>0</v>
      </c>
      <c r="R113" s="23">
        <v>17.682752496667085</v>
      </c>
      <c r="S113" s="18">
        <v>18.045711328942701</v>
      </c>
      <c r="T113" s="23">
        <v>17.387361237973312</v>
      </c>
      <c r="U113" s="18">
        <v>6.3888566283160166</v>
      </c>
      <c r="V113" s="18">
        <v>5.4985646074776566</v>
      </c>
      <c r="W113" s="50">
        <v>13.9</v>
      </c>
      <c r="X113" s="28">
        <v>5.3695398220405934</v>
      </c>
      <c r="Y113" s="27">
        <v>11.197276159576175</v>
      </c>
      <c r="Z113" s="18"/>
      <c r="AA113" s="18"/>
      <c r="AB113" s="18">
        <v>26.3</v>
      </c>
      <c r="AC113" s="18">
        <v>12.726994186525838</v>
      </c>
      <c r="AD113" s="18">
        <v>12.7</v>
      </c>
      <c r="AE113" s="245">
        <v>6.1952725226960572</v>
      </c>
      <c r="AF113" s="88">
        <v>23.528744301284391</v>
      </c>
      <c r="AG113" s="4">
        <f t="shared" si="0"/>
        <v>12.7</v>
      </c>
    </row>
    <row r="114" spans="3:33" x14ac:dyDescent="0.25">
      <c r="C114"/>
      <c r="D114"/>
      <c r="E114"/>
      <c r="J114" s="22">
        <v>113</v>
      </c>
      <c r="K114" s="18"/>
      <c r="L114" s="18"/>
      <c r="M114" s="23">
        <v>15.291442471285832</v>
      </c>
      <c r="N114" s="18"/>
      <c r="O114" s="23">
        <v>15.209954868387742</v>
      </c>
      <c r="P114" s="18"/>
      <c r="Q114" s="19">
        <v>0</v>
      </c>
      <c r="R114" s="23">
        <v>18.178405084222572</v>
      </c>
      <c r="S114" s="18">
        <v>18.495836986172201</v>
      </c>
      <c r="T114" s="23">
        <v>17.901765229971925</v>
      </c>
      <c r="U114" s="18">
        <v>6.5866879365369178</v>
      </c>
      <c r="V114" s="18">
        <v>5.6722202284906835</v>
      </c>
      <c r="W114" s="50">
        <v>14.2</v>
      </c>
      <c r="X114" s="28">
        <v>5.5234853411245401</v>
      </c>
      <c r="Y114" s="27">
        <v>11.499889089564734</v>
      </c>
      <c r="Z114" s="18"/>
      <c r="AA114" s="18"/>
      <c r="AB114" s="18">
        <v>27</v>
      </c>
      <c r="AC114" s="18">
        <v>13.075578928691328</v>
      </c>
      <c r="AD114" s="18">
        <v>13</v>
      </c>
      <c r="AE114" s="245">
        <v>6.3888566283160166</v>
      </c>
      <c r="AF114" s="88">
        <v>24.181845869355765</v>
      </c>
      <c r="AG114" s="4">
        <f t="shared" si="0"/>
        <v>13</v>
      </c>
    </row>
    <row r="115" spans="3:33" x14ac:dyDescent="0.25">
      <c r="C115"/>
      <c r="D115"/>
      <c r="E115"/>
      <c r="J115" s="22">
        <v>114</v>
      </c>
      <c r="K115" s="18"/>
      <c r="L115" s="18"/>
      <c r="M115" s="23">
        <v>15.706547608689867</v>
      </c>
      <c r="N115" s="18"/>
      <c r="O115" s="23">
        <v>15.579549191045526</v>
      </c>
      <c r="P115" s="18"/>
      <c r="Q115" s="19">
        <v>0</v>
      </c>
      <c r="R115" s="23">
        <v>18.683399719476252</v>
      </c>
      <c r="S115" s="18">
        <v>18.9459626434017</v>
      </c>
      <c r="T115" s="23">
        <v>18.426653744974303</v>
      </c>
      <c r="U115" s="18">
        <v>6.7888208054117003</v>
      </c>
      <c r="V115" s="18">
        <v>5.8497574474638219</v>
      </c>
      <c r="W115" s="50">
        <v>14.5</v>
      </c>
      <c r="X115" s="28">
        <v>5.6804296120964537</v>
      </c>
      <c r="Y115" s="27">
        <v>11.807905679553063</v>
      </c>
      <c r="Z115" s="18"/>
      <c r="AA115" s="18"/>
      <c r="AB115" s="18">
        <v>27.8</v>
      </c>
      <c r="AC115" s="18">
        <v>13.430513364344685</v>
      </c>
      <c r="AD115" s="18">
        <v>13.4</v>
      </c>
      <c r="AE115" s="245">
        <v>6.5866879365369178</v>
      </c>
      <c r="AF115" s="88">
        <v>24.847081366622664</v>
      </c>
      <c r="AG115" s="4">
        <f t="shared" si="0"/>
        <v>13.4</v>
      </c>
    </row>
    <row r="116" spans="3:33" x14ac:dyDescent="0.25">
      <c r="C116"/>
      <c r="D116"/>
      <c r="E116"/>
      <c r="J116" s="22">
        <v>115</v>
      </c>
      <c r="K116" s="18"/>
      <c r="L116" s="18"/>
      <c r="M116" s="23">
        <v>16.129147802390644</v>
      </c>
      <c r="N116" s="18"/>
      <c r="O116" s="23">
        <v>15.954778595635519</v>
      </c>
      <c r="P116" s="18"/>
      <c r="Q116" s="19">
        <v>0</v>
      </c>
      <c r="R116" s="23">
        <v>19.197828213862682</v>
      </c>
      <c r="S116" s="18">
        <v>19.396088300631199</v>
      </c>
      <c r="T116" s="23">
        <v>18.962145692113815</v>
      </c>
      <c r="U116" s="18">
        <v>6.9953098005782595</v>
      </c>
      <c r="V116" s="18">
        <v>6.0312278342183481</v>
      </c>
      <c r="W116" s="50">
        <v>14.8</v>
      </c>
      <c r="X116" s="28">
        <v>5.8404039741637233</v>
      </c>
      <c r="Y116" s="27">
        <v>12.121373749541217</v>
      </c>
      <c r="Z116" s="18"/>
      <c r="AA116" s="18"/>
      <c r="AB116" s="18">
        <v>28.5</v>
      </c>
      <c r="AC116" s="18">
        <v>13.791855934674858</v>
      </c>
      <c r="AD116" s="18">
        <v>13.8</v>
      </c>
      <c r="AE116" s="245">
        <v>6.7888208054117003</v>
      </c>
      <c r="AF116" s="88">
        <v>25.524566821047955</v>
      </c>
      <c r="AG116" s="4">
        <f t="shared" si="0"/>
        <v>13.8</v>
      </c>
    </row>
    <row r="117" spans="3:33" x14ac:dyDescent="0.25">
      <c r="C117"/>
      <c r="D117"/>
      <c r="E117"/>
      <c r="J117" s="22">
        <v>116</v>
      </c>
      <c r="K117" s="18"/>
      <c r="L117" s="18"/>
      <c r="M117" s="23">
        <v>16.559311440267642</v>
      </c>
      <c r="N117" s="18"/>
      <c r="O117" s="23">
        <v>16.335678876362817</v>
      </c>
      <c r="P117" s="18"/>
      <c r="Q117" s="19">
        <v>0</v>
      </c>
      <c r="R117" s="23">
        <v>19.721782467451138</v>
      </c>
      <c r="S117" s="23">
        <v>20.376078558110834</v>
      </c>
      <c r="T117" s="23">
        <v>19.508360272946682</v>
      </c>
      <c r="U117" s="18">
        <v>7.2062096942208456</v>
      </c>
      <c r="V117" s="18">
        <v>6.2166831843508081</v>
      </c>
      <c r="W117" s="50">
        <v>15.1</v>
      </c>
      <c r="X117" s="28">
        <v>6.0034398160569795</v>
      </c>
      <c r="Y117" s="27">
        <v>12.440341119529112</v>
      </c>
      <c r="Z117" s="18"/>
      <c r="AA117" s="18"/>
      <c r="AB117" s="18">
        <v>29.3</v>
      </c>
      <c r="AC117" s="18">
        <v>14.159665101301098</v>
      </c>
      <c r="AD117" s="18">
        <v>14.2</v>
      </c>
      <c r="AE117" s="245">
        <v>6.9953098005782595</v>
      </c>
      <c r="AF117" s="88">
        <v>26.214418342207104</v>
      </c>
      <c r="AG117" s="4">
        <f t="shared" si="0"/>
        <v>14.2</v>
      </c>
    </row>
    <row r="118" spans="3:33" x14ac:dyDescent="0.25">
      <c r="C118"/>
      <c r="D118"/>
      <c r="E118"/>
      <c r="J118" s="22">
        <v>117</v>
      </c>
      <c r="K118" s="18"/>
      <c r="L118" s="18"/>
      <c r="M118" s="23">
        <v>16.997106933992345</v>
      </c>
      <c r="N118" s="18"/>
      <c r="O118" s="23">
        <v>16.72228574193737</v>
      </c>
      <c r="P118" s="18"/>
      <c r="Q118" s="19">
        <v>0</v>
      </c>
      <c r="R118" s="23">
        <v>20.255354468259512</v>
      </c>
      <c r="S118" s="23">
        <v>20.932742257155923</v>
      </c>
      <c r="T118" s="23">
        <v>20.065416979618071</v>
      </c>
      <c r="U118" s="18">
        <v>7.4215754640455929</v>
      </c>
      <c r="V118" s="18">
        <v>6.4061755182450035</v>
      </c>
      <c r="W118" s="50">
        <v>15.4</v>
      </c>
      <c r="X118" s="28">
        <v>6.1695685756766006</v>
      </c>
      <c r="Y118" s="27">
        <v>12.764855609516852</v>
      </c>
      <c r="Z118" s="18"/>
      <c r="AA118" s="18"/>
      <c r="AB118" s="18">
        <v>30.1</v>
      </c>
      <c r="AC118" s="18">
        <v>14.533999346102313</v>
      </c>
      <c r="AD118" s="18">
        <v>14.6</v>
      </c>
      <c r="AE118" s="245">
        <v>7.2062096942208456</v>
      </c>
      <c r="AF118" s="88">
        <v>26.916752120635362</v>
      </c>
      <c r="AG118" s="4">
        <f t="shared" si="0"/>
        <v>14.6</v>
      </c>
    </row>
    <row r="119" spans="3:33" x14ac:dyDescent="0.25">
      <c r="C119"/>
      <c r="D119"/>
      <c r="E119"/>
      <c r="J119" s="22">
        <v>118</v>
      </c>
      <c r="K119" s="18"/>
      <c r="L119" s="18"/>
      <c r="M119" s="23">
        <v>17.44260271883067</v>
      </c>
      <c r="N119" s="18"/>
      <c r="O119" s="23">
        <v>17.114634816512599</v>
      </c>
      <c r="P119" s="18"/>
      <c r="Q119" s="19">
        <v>0</v>
      </c>
      <c r="R119" s="23">
        <v>20.798636291578934</v>
      </c>
      <c r="S119" s="23">
        <v>21.499681344581045</v>
      </c>
      <c r="T119" s="23">
        <v>20.633435593056575</v>
      </c>
      <c r="U119" s="18">
        <v>7.6414622922698321</v>
      </c>
      <c r="V119" s="18">
        <v>6.5997570800972172</v>
      </c>
      <c r="W119" s="50">
        <v>15.7</v>
      </c>
      <c r="X119" s="28">
        <v>6.3388217397447404</v>
      </c>
      <c r="Y119" s="27">
        <v>13.094965039504352</v>
      </c>
      <c r="Z119" s="18"/>
      <c r="AA119" s="18"/>
      <c r="AB119" s="18">
        <v>30.8</v>
      </c>
      <c r="AC119" s="18">
        <v>14.914917171049346</v>
      </c>
      <c r="AD119" s="18">
        <v>15</v>
      </c>
      <c r="AE119" s="245">
        <v>7.4215754640455929</v>
      </c>
      <c r="AF119" s="88">
        <v>27.631684427185085</v>
      </c>
      <c r="AG119" s="4">
        <f t="shared" si="0"/>
        <v>15</v>
      </c>
    </row>
    <row r="120" spans="3:33" x14ac:dyDescent="0.25">
      <c r="C120"/>
      <c r="D120"/>
      <c r="E120"/>
      <c r="J120" s="22">
        <v>119</v>
      </c>
      <c r="K120" s="18"/>
      <c r="L120" s="18"/>
      <c r="M120" s="23">
        <v>17.895867253450263</v>
      </c>
      <c r="N120" s="18"/>
      <c r="O120" s="23">
        <v>17.512761640605838</v>
      </c>
      <c r="P120" s="18"/>
      <c r="Q120" s="19">
        <v>0</v>
      </c>
      <c r="R120" s="23">
        <v>21.351720099309752</v>
      </c>
      <c r="S120" s="23">
        <v>22.076995999139065</v>
      </c>
      <c r="T120" s="23">
        <v>21.212536181195063</v>
      </c>
      <c r="U120" s="18">
        <v>7.8659255646253703</v>
      </c>
      <c r="V120" s="18">
        <v>6.7974803369538117</v>
      </c>
      <c r="W120" s="50">
        <v>16</v>
      </c>
      <c r="X120" s="28">
        <v>6.5112308434630615</v>
      </c>
      <c r="Y120" s="27">
        <v>13.430717229491639</v>
      </c>
      <c r="Z120" s="18"/>
      <c r="AA120" s="18"/>
      <c r="AB120" s="18">
        <v>31.7</v>
      </c>
      <c r="AC120" s="18">
        <v>15.302477098040013</v>
      </c>
      <c r="AD120" s="18">
        <v>15.4</v>
      </c>
      <c r="AE120" s="245">
        <v>7.6414622922698321</v>
      </c>
      <c r="AF120" s="88">
        <v>28.359331612394406</v>
      </c>
      <c r="AG120" s="4">
        <f t="shared" si="0"/>
        <v>15.4</v>
      </c>
    </row>
    <row r="121" spans="3:33" x14ac:dyDescent="0.25">
      <c r="C121"/>
      <c r="D121"/>
      <c r="E121"/>
      <c r="J121" s="22">
        <v>120</v>
      </c>
      <c r="K121" s="18"/>
      <c r="L121" s="18"/>
      <c r="M121" s="23">
        <v>18.35696901972921</v>
      </c>
      <c r="N121" s="18"/>
      <c r="O121" s="23">
        <v>17.916701672001018</v>
      </c>
      <c r="P121" s="18"/>
      <c r="Q121" s="19">
        <v>0</v>
      </c>
      <c r="R121" s="23">
        <v>21.914698139307891</v>
      </c>
      <c r="S121" s="23">
        <v>22.66478651851201</v>
      </c>
      <c r="T121" s="23">
        <v>21.802839097216737</v>
      </c>
      <c r="U121" s="18">
        <v>8.0950208693744337</v>
      </c>
      <c r="V121" s="18">
        <v>6.9993979777611282</v>
      </c>
      <c r="W121" s="50">
        <v>16.399999999999999</v>
      </c>
      <c r="X121" s="28">
        <v>6.6868274701754089</v>
      </c>
      <c r="Y121" s="27">
        <v>13.772159999478722</v>
      </c>
      <c r="Z121" s="18"/>
      <c r="AA121" s="18"/>
      <c r="AB121" s="18">
        <v>32.5</v>
      </c>
      <c r="AC121" s="18">
        <v>15.69673766873713</v>
      </c>
      <c r="AD121" s="18">
        <v>15.8</v>
      </c>
      <c r="AE121" s="245">
        <v>7.8659255646253703</v>
      </c>
      <c r="AF121" s="89"/>
      <c r="AG121" s="4">
        <f t="shared" si="0"/>
        <v>15.8</v>
      </c>
    </row>
    <row r="122" spans="3:33" x14ac:dyDescent="0.25">
      <c r="C122"/>
      <c r="D122"/>
      <c r="E122"/>
      <c r="J122" s="22">
        <v>121</v>
      </c>
      <c r="K122" s="18"/>
      <c r="L122" s="18"/>
      <c r="M122" s="23">
        <v>18.825976522569167</v>
      </c>
      <c r="N122" s="18"/>
      <c r="O122" s="23">
        <v>18.32649028663398</v>
      </c>
      <c r="P122" s="18"/>
      <c r="Q122" s="19">
        <v>0</v>
      </c>
      <c r="R122" s="23">
        <v>22.487662744741758</v>
      </c>
      <c r="S122" s="23">
        <v>23.263153318451376</v>
      </c>
      <c r="T122" s="23">
        <v>22.404464977827498</v>
      </c>
      <c r="U122" s="18">
        <v>8.3288039963392393</v>
      </c>
      <c r="V122" s="18">
        <v>7.2055629124273217</v>
      </c>
      <c r="W122" s="50"/>
      <c r="X122" s="28">
        <v>6.8656432510358965</v>
      </c>
      <c r="Y122" s="27">
        <v>14.119341169465589</v>
      </c>
      <c r="Z122" s="18"/>
      <c r="AA122" s="18"/>
      <c r="AB122" s="18">
        <v>33.299999999999997</v>
      </c>
      <c r="AC122" s="18">
        <v>16.097757444408735</v>
      </c>
      <c r="AD122" s="18">
        <v>16.2</v>
      </c>
      <c r="AE122" s="245">
        <v>8.0950208693744337</v>
      </c>
      <c r="AF122" s="89"/>
      <c r="AG122" s="4">
        <f t="shared" si="0"/>
        <v>16.2</v>
      </c>
    </row>
    <row r="123" spans="3:33" ht="15" customHeight="1" x14ac:dyDescent="0.25">
      <c r="C123"/>
      <c r="D123"/>
      <c r="E123"/>
      <c r="J123" s="22">
        <v>122</v>
      </c>
      <c r="K123" s="18"/>
      <c r="L123" s="18"/>
      <c r="M123" s="23">
        <v>19.302958289711228</v>
      </c>
      <c r="N123" s="18"/>
      <c r="O123" s="23">
        <v>18.74216277946136</v>
      </c>
      <c r="P123" s="18"/>
      <c r="Q123" s="19">
        <v>0</v>
      </c>
      <c r="R123" s="23">
        <v>23.070706333458897</v>
      </c>
      <c r="S123" s="23">
        <v>23.87219693193077</v>
      </c>
      <c r="T123" s="23">
        <v>23.017534741552996</v>
      </c>
      <c r="U123" s="18">
        <v>8.5673309359438825</v>
      </c>
      <c r="V123" s="18">
        <v>7.4160282708961942</v>
      </c>
      <c r="W123" s="50"/>
      <c r="X123" s="28">
        <v>7.047709864681968</v>
      </c>
      <c r="Y123" s="27">
        <v>14.472308559452213</v>
      </c>
      <c r="Z123" s="18"/>
      <c r="AA123" s="18"/>
      <c r="AB123" s="18">
        <v>34.200000000000003</v>
      </c>
      <c r="AC123" s="18">
        <v>16.505595005771347</v>
      </c>
      <c r="AD123" s="18">
        <v>16.600000000000001</v>
      </c>
      <c r="AE123" s="245">
        <v>8.3288039963392393</v>
      </c>
      <c r="AF123" s="89"/>
      <c r="AG123" s="4">
        <f t="shared" si="0"/>
        <v>16.600000000000001</v>
      </c>
    </row>
    <row r="124" spans="3:33" x14ac:dyDescent="0.25">
      <c r="C124"/>
      <c r="D124"/>
      <c r="E124"/>
      <c r="J124" s="22">
        <v>123</v>
      </c>
      <c r="K124" s="18"/>
      <c r="L124" s="18"/>
      <c r="M124" s="23">
        <v>19.787982871554423</v>
      </c>
      <c r="N124" s="18"/>
      <c r="O124" s="23">
        <v>19.163754365312869</v>
      </c>
      <c r="P124" s="18"/>
      <c r="Q124" s="19">
        <v>0</v>
      </c>
      <c r="R124" s="23">
        <v>23.663921407363208</v>
      </c>
      <c r="S124" s="23">
        <v>24.492018008312876</v>
      </c>
      <c r="T124" s="23">
        <v>23.642169587058998</v>
      </c>
      <c r="U124" s="18">
        <v>8.8106578782687457</v>
      </c>
      <c r="V124" s="18">
        <v>7.6308474022322725</v>
      </c>
      <c r="W124" s="50"/>
      <c r="X124" s="28">
        <v>7.2330590369122296</v>
      </c>
      <c r="Y124" s="27">
        <v>14.83110998943863</v>
      </c>
      <c r="Z124" s="18"/>
      <c r="AA124" s="18"/>
      <c r="AB124" s="18">
        <v>35</v>
      </c>
      <c r="AC124" s="18">
        <v>16.920308952835551</v>
      </c>
      <c r="AD124" s="18">
        <v>17</v>
      </c>
      <c r="AE124" s="245">
        <v>8.5673309359438825</v>
      </c>
      <c r="AF124" s="89"/>
      <c r="AG124" s="4">
        <f t="shared" si="0"/>
        <v>17</v>
      </c>
    </row>
    <row r="125" spans="3:33" x14ac:dyDescent="0.25">
      <c r="C125"/>
      <c r="D125"/>
      <c r="E125"/>
      <c r="J125" s="22">
        <v>124</v>
      </c>
      <c r="K125" s="18"/>
      <c r="L125" s="18"/>
      <c r="M125" s="23">
        <v>20.281118840977438</v>
      </c>
      <c r="N125" s="18"/>
      <c r="O125" s="23">
        <v>19.591300179727838</v>
      </c>
      <c r="P125" s="18"/>
      <c r="Q125" s="19">
        <v>0</v>
      </c>
      <c r="R125" s="23">
        <v>24.267400551801277</v>
      </c>
      <c r="S125" s="23">
        <v>25.122717312528376</v>
      </c>
      <c r="T125" s="23">
        <v>24.278490991496788</v>
      </c>
      <c r="U125" s="18">
        <v>9.0588412121173327</v>
      </c>
      <c r="V125" s="18">
        <v>7.8500738737173634</v>
      </c>
      <c r="W125" s="50"/>
      <c r="X125" s="28">
        <v>7.4217225403693856</v>
      </c>
      <c r="Y125" s="27"/>
      <c r="Z125" s="18"/>
      <c r="AA125" s="18"/>
      <c r="AB125" s="18">
        <v>35.9</v>
      </c>
      <c r="AC125" s="18">
        <v>17.341957904754199</v>
      </c>
      <c r="AD125" s="18">
        <v>17.5</v>
      </c>
      <c r="AE125" s="245">
        <v>8.8106578782687457</v>
      </c>
      <c r="AF125" s="89"/>
      <c r="AG125" s="4">
        <f t="shared" si="0"/>
        <v>17.5</v>
      </c>
    </row>
    <row r="126" spans="3:33" x14ac:dyDescent="0.25">
      <c r="C126"/>
      <c r="D126"/>
      <c r="E126"/>
      <c r="J126" s="22">
        <v>125</v>
      </c>
      <c r="K126" s="18"/>
      <c r="L126" s="18"/>
      <c r="M126" s="23">
        <v>20.782434793163304</v>
      </c>
      <c r="N126" s="18"/>
      <c r="O126" s="23">
        <v>20.024835279775964</v>
      </c>
      <c r="P126" s="18"/>
      <c r="Q126" s="19">
        <v>0</v>
      </c>
      <c r="R126" s="23">
        <v>24.88123643495819</v>
      </c>
      <c r="S126" s="23">
        <v>25.764395724266929</v>
      </c>
      <c r="T126" s="23">
        <v>24.926620708870704</v>
      </c>
      <c r="U126" s="18">
        <v>9.3119375240945512</v>
      </c>
      <c r="V126" s="18">
        <v>8.0737614699581037</v>
      </c>
      <c r="W126" s="50"/>
      <c r="X126" s="28">
        <v>7.6137321942275076</v>
      </c>
      <c r="Y126" s="27"/>
      <c r="Z126" s="18"/>
      <c r="AA126" s="18"/>
      <c r="AB126" s="18">
        <v>36.799999999999997</v>
      </c>
      <c r="AC126" s="18">
        <v>17.770600499672799</v>
      </c>
      <c r="AD126" s="18">
        <v>17.899999999999999</v>
      </c>
      <c r="AE126" s="245">
        <v>9.0588412121173327</v>
      </c>
      <c r="AF126" s="89"/>
      <c r="AG126" s="4">
        <f t="shared" si="0"/>
        <v>17.899999999999999</v>
      </c>
    </row>
    <row r="127" spans="3:33" x14ac:dyDescent="0.25">
      <c r="C127"/>
      <c r="D127"/>
      <c r="E127"/>
      <c r="J127" s="22">
        <v>126</v>
      </c>
      <c r="K127" s="18"/>
      <c r="L127" s="18"/>
      <c r="M127" s="23">
        <v>21.291999345426614</v>
      </c>
      <c r="N127" s="18"/>
      <c r="O127" s="23">
        <v>20.464394644863948</v>
      </c>
      <c r="P127" s="18"/>
      <c r="Q127" s="19">
        <v>0</v>
      </c>
      <c r="R127" s="23">
        <v>25.505521807262848</v>
      </c>
      <c r="S127" s="23">
        <v>26.417154237181428</v>
      </c>
      <c r="T127" s="23">
        <v>25.586680768428888</v>
      </c>
      <c r="U127" s="18">
        <v>9.5700035976972746</v>
      </c>
      <c r="V127" s="18">
        <v>8.3019641920043536</v>
      </c>
      <c r="W127" s="50"/>
      <c r="X127" s="28">
        <v>7.8091198638843178</v>
      </c>
      <c r="Y127" s="27"/>
      <c r="Z127" s="18"/>
      <c r="AA127" s="18"/>
      <c r="AB127" s="18">
        <v>37.700000000000003</v>
      </c>
      <c r="AC127" s="18">
        <v>18.206295394582529</v>
      </c>
      <c r="AD127" s="18">
        <v>18.399999999999999</v>
      </c>
      <c r="AE127" s="245">
        <v>9.3119375240945512</v>
      </c>
      <c r="AF127" s="89"/>
      <c r="AG127" s="4">
        <f t="shared" si="0"/>
        <v>18.399999999999999</v>
      </c>
    </row>
    <row r="128" spans="3:33" x14ac:dyDescent="0.25">
      <c r="C128"/>
      <c r="D128"/>
      <c r="E128"/>
      <c r="J128" s="22">
        <v>127</v>
      </c>
      <c r="K128" s="18"/>
      <c r="L128" s="18"/>
      <c r="M128" s="23">
        <v>21.809881137043199</v>
      </c>
      <c r="N128" s="18"/>
      <c r="O128" s="23">
        <v>20.91001317752589</v>
      </c>
      <c r="P128" s="18"/>
      <c r="Q128" s="19">
        <v>0</v>
      </c>
      <c r="R128" s="23">
        <v>26.140349500802049</v>
      </c>
      <c r="S128" s="23">
        <v>27.081093958103182</v>
      </c>
      <c r="T128" s="23">
        <v>26.258793473075936</v>
      </c>
      <c r="U128" s="18">
        <v>9.8330964124157703</v>
      </c>
      <c r="V128" s="18">
        <v>8.534736256478082</v>
      </c>
      <c r="W128" s="50"/>
      <c r="X128" s="28">
        <v>8.0079174606575361</v>
      </c>
      <c r="Y128" s="27"/>
      <c r="Z128" s="18"/>
      <c r="AA128" s="18"/>
      <c r="AB128" s="18">
        <v>38.6</v>
      </c>
      <c r="AC128" s="18">
        <v>18.649101265175521</v>
      </c>
      <c r="AD128" s="18">
        <v>18.8</v>
      </c>
      <c r="AE128" s="245">
        <v>9.5700035976972746</v>
      </c>
      <c r="AF128" s="89"/>
      <c r="AG128" s="4">
        <f t="shared" si="0"/>
        <v>18.8</v>
      </c>
    </row>
    <row r="129" spans="3:33" x14ac:dyDescent="0.25">
      <c r="C129"/>
      <c r="D129"/>
      <c r="E129"/>
      <c r="J129" s="22">
        <v>128</v>
      </c>
      <c r="K129" s="18"/>
      <c r="L129" s="18"/>
      <c r="M129" s="23">
        <v>22.336148829083239</v>
      </c>
      <c r="N129" s="18"/>
      <c r="O129" s="23">
        <v>21.361725704201326</v>
      </c>
      <c r="P129" s="18"/>
      <c r="Q129" s="19">
        <v>0</v>
      </c>
      <c r="R129" s="23">
        <v>26.785812428743448</v>
      </c>
      <c r="S129" s="23">
        <v>27.756316106268866</v>
      </c>
      <c r="T129" s="23">
        <v>26.943081397807497</v>
      </c>
      <c r="U129" s="18">
        <v>10.101273142846805</v>
      </c>
      <c r="V129" s="18">
        <v>8.7721320947129762</v>
      </c>
      <c r="W129" s="50"/>
      <c r="X129" s="28">
        <v>8.2101569414859306</v>
      </c>
      <c r="Y129" s="27"/>
      <c r="Z129" s="18"/>
      <c r="AA129" s="18"/>
      <c r="AB129" s="18">
        <v>39.6</v>
      </c>
      <c r="AC129" s="18">
        <v>19.099076805702079</v>
      </c>
      <c r="AD129" s="18">
        <v>19.3</v>
      </c>
      <c r="AE129" s="245">
        <v>9.8330964124157703</v>
      </c>
      <c r="AF129" s="89"/>
      <c r="AG129" s="4">
        <f t="shared" si="0"/>
        <v>19.3</v>
      </c>
    </row>
    <row r="130" spans="3:33" x14ac:dyDescent="0.25">
      <c r="C130"/>
      <c r="D130"/>
      <c r="E130"/>
      <c r="J130" s="22">
        <v>129</v>
      </c>
      <c r="K130" s="18"/>
      <c r="L130" s="18"/>
      <c r="M130" s="23">
        <v>22.870871104246376</v>
      </c>
      <c r="N130" s="18"/>
      <c r="O130" s="23">
        <v>21.819566975997699</v>
      </c>
      <c r="P130" s="18"/>
      <c r="Q130" s="19">
        <v>0</v>
      </c>
      <c r="R130" s="23">
        <v>27.442003584767068</v>
      </c>
      <c r="S130" s="23">
        <v>28.44292201255907</v>
      </c>
      <c r="T130" s="23">
        <v>27.639667388165673</v>
      </c>
      <c r="U130" s="18">
        <v>10.374591157817374</v>
      </c>
      <c r="V130" s="18">
        <v>9.0142063519038391</v>
      </c>
      <c r="W130" s="50"/>
      <c r="X130" s="28">
        <v>8.4158703086344566</v>
      </c>
      <c r="Y130" s="27"/>
      <c r="Z130" s="18"/>
      <c r="AA130" s="18"/>
      <c r="AB130" s="18">
        <v>40.5</v>
      </c>
      <c r="AC130" s="18">
        <v>19.556280728830728</v>
      </c>
      <c r="AD130" s="18">
        <v>19.7</v>
      </c>
      <c r="AE130" s="245">
        <v>10.101273142846805</v>
      </c>
      <c r="AF130" s="89"/>
      <c r="AG130" s="4">
        <f t="shared" si="0"/>
        <v>19.7</v>
      </c>
    </row>
    <row r="131" spans="3:33" x14ac:dyDescent="0.25">
      <c r="C131"/>
      <c r="D131"/>
      <c r="E131"/>
      <c r="J131" s="22">
        <v>130</v>
      </c>
      <c r="K131" s="18"/>
      <c r="L131" s="18"/>
      <c r="M131" s="23">
        <v>23.414116666699208</v>
      </c>
      <c r="N131" s="18"/>
      <c r="O131" s="23">
        <v>22.283571669440139</v>
      </c>
      <c r="P131" s="18"/>
      <c r="Q131" s="19">
        <v>0</v>
      </c>
      <c r="R131" s="23">
        <v>28.109016042505143</v>
      </c>
      <c r="S131" s="23">
        <v>29.141013118747672</v>
      </c>
      <c r="T131" s="23">
        <v>28.348674558715928</v>
      </c>
      <c r="U131" s="18">
        <v>10.653108019519474</v>
      </c>
      <c r="V131" s="18">
        <v>9.2610138862663138</v>
      </c>
      <c r="W131" s="50"/>
      <c r="X131" s="28">
        <v>8.6250896094036982</v>
      </c>
      <c r="Y131" s="27"/>
      <c r="Z131" s="18"/>
      <c r="AA131" s="18"/>
      <c r="AB131" s="18">
        <v>41.5</v>
      </c>
      <c r="AC131" s="18">
        <v>20.020771765509561</v>
      </c>
      <c r="AD131" s="18">
        <v>20.3</v>
      </c>
      <c r="AE131" s="245">
        <v>10.374591157817374</v>
      </c>
      <c r="AF131" s="89"/>
      <c r="AG131" s="4">
        <f t="shared" si="0"/>
        <v>20.3</v>
      </c>
    </row>
    <row r="132" spans="3:33" x14ac:dyDescent="0.25">
      <c r="C132"/>
      <c r="D132"/>
      <c r="E132"/>
      <c r="J132" s="22">
        <v>131</v>
      </c>
      <c r="K132" s="18"/>
      <c r="L132" s="18"/>
      <c r="M132" s="23">
        <v>23.965954241915661</v>
      </c>
      <c r="N132" s="18"/>
      <c r="O132" s="23">
        <v>22.753774387208114</v>
      </c>
      <c r="P132" s="18"/>
      <c r="Q132" s="19">
        <v>0</v>
      </c>
      <c r="R132" s="23">
        <v>28.786942954990426</v>
      </c>
      <c r="S132" s="23">
        <v>29.850690976762088</v>
      </c>
      <c r="T132" s="23">
        <v>29.070226291543335</v>
      </c>
      <c r="U132" s="18">
        <v>10.936881482655208</v>
      </c>
      <c r="V132" s="18">
        <v>9.5126097682062341</v>
      </c>
      <c r="W132" s="50"/>
      <c r="X132" s="28">
        <v>8.837846935843471</v>
      </c>
      <c r="Y132" s="27"/>
      <c r="Z132" s="18"/>
      <c r="AA132" s="18"/>
      <c r="AB132" s="18">
        <v>42.5</v>
      </c>
      <c r="AC132" s="18">
        <v>20.492608664830588</v>
      </c>
      <c r="AD132" s="18">
        <v>20.8</v>
      </c>
      <c r="AE132" s="245">
        <v>10.653108019519474</v>
      </c>
      <c r="AF132" s="89"/>
      <c r="AG132" s="4">
        <f t="shared" si="0"/>
        <v>20.8</v>
      </c>
    </row>
    <row r="133" spans="3:33" x14ac:dyDescent="0.25">
      <c r="C133"/>
      <c r="D133"/>
      <c r="E133"/>
      <c r="J133" s="22">
        <v>132</v>
      </c>
      <c r="K133" s="18"/>
      <c r="L133" s="18"/>
      <c r="M133" s="23">
        <v>24.526452576519709</v>
      </c>
      <c r="N133" s="18"/>
      <c r="O133" s="23">
        <v>23.712911941536984</v>
      </c>
      <c r="P133" s="18"/>
      <c r="Q133" s="19">
        <v>0</v>
      </c>
      <c r="R133" s="23">
        <v>29.475877554112195</v>
      </c>
      <c r="S133" s="23">
        <v>30.572057247954341</v>
      </c>
      <c r="T133" s="23">
        <v>29.804446234769696</v>
      </c>
      <c r="U133" s="18">
        <v>11.225969493592334</v>
      </c>
      <c r="V133" s="18">
        <v>9.7690492794986596</v>
      </c>
      <c r="W133" s="50"/>
      <c r="X133" s="28">
        <v>9.0541744244701619</v>
      </c>
      <c r="Y133" s="27"/>
      <c r="Z133" s="18"/>
      <c r="AA133" s="18"/>
      <c r="AB133" s="18">
        <v>43.5</v>
      </c>
      <c r="AC133" s="18">
        <v>20.971850193895403</v>
      </c>
      <c r="AD133" s="18">
        <v>21.2</v>
      </c>
      <c r="AE133" s="245">
        <v>10.936881482655208</v>
      </c>
      <c r="AF133" s="89"/>
      <c r="AG133" s="4">
        <f t="shared" si="0"/>
        <v>21.2</v>
      </c>
    </row>
    <row r="134" spans="3:33" x14ac:dyDescent="0.25">
      <c r="C134"/>
      <c r="D134"/>
      <c r="E134"/>
      <c r="J134" s="22">
        <v>133</v>
      </c>
      <c r="K134" s="18"/>
      <c r="L134" s="18"/>
      <c r="M134" s="23">
        <v>25.095680438130294</v>
      </c>
      <c r="N134" s="18"/>
      <c r="O134" s="23">
        <v>24.201915620676534</v>
      </c>
      <c r="P134" s="18"/>
      <c r="Q134" s="19">
        <v>0</v>
      </c>
      <c r="R134" s="23">
        <v>30.175913150080309</v>
      </c>
      <c r="S134" s="23">
        <v>31.305213702381952</v>
      </c>
      <c r="T134" s="23">
        <v>30.551458301089539</v>
      </c>
      <c r="U134" s="18">
        <v>11.520430189529916</v>
      </c>
      <c r="V134" s="18">
        <v>10.030387912476359</v>
      </c>
      <c r="W134" s="50"/>
      <c r="X134" s="28">
        <v>9.274104255988382</v>
      </c>
      <c r="Y134" s="27"/>
      <c r="Z134" s="18"/>
      <c r="AA134" s="18"/>
      <c r="AB134" s="18">
        <v>44.5</v>
      </c>
      <c r="AC134" s="18">
        <v>21.458555137683309</v>
      </c>
      <c r="AD134" s="18">
        <v>21.8</v>
      </c>
      <c r="AE134" s="245">
        <v>11.225969493592334</v>
      </c>
      <c r="AF134" s="89"/>
      <c r="AG134" s="4">
        <f t="shared" si="0"/>
        <v>21.8</v>
      </c>
    </row>
    <row r="135" spans="3:33" x14ac:dyDescent="0.25">
      <c r="C135"/>
      <c r="D135"/>
      <c r="E135"/>
      <c r="J135" s="22">
        <v>134</v>
      </c>
      <c r="K135" s="18"/>
      <c r="L135" s="18"/>
      <c r="M135" s="23">
        <v>25.673706615208449</v>
      </c>
      <c r="N135" s="18"/>
      <c r="O135" s="23">
        <v>24.697255010684202</v>
      </c>
      <c r="P135" s="18"/>
      <c r="Q135" s="19">
        <v>0</v>
      </c>
      <c r="R135" s="23">
        <v>30.887143130896892</v>
      </c>
      <c r="S135" s="23">
        <v>32.050262218099562</v>
      </c>
      <c r="T135" s="23">
        <v>31.311386666325436</v>
      </c>
      <c r="U135" s="18">
        <v>11.820321897673878</v>
      </c>
      <c r="V135" s="18">
        <v>10.296681369227352</v>
      </c>
      <c r="W135" s="50"/>
      <c r="X135" s="28">
        <v>9.4976686550161471</v>
      </c>
      <c r="Y135" s="27"/>
      <c r="Z135" s="18"/>
      <c r="AA135" s="18"/>
      <c r="AB135" s="18">
        <v>45.5</v>
      </c>
      <c r="AC135" s="18">
        <v>21.952782298921218</v>
      </c>
      <c r="AD135" s="18">
        <v>22.3</v>
      </c>
      <c r="AE135" s="245">
        <v>11.520430189529916</v>
      </c>
      <c r="AF135" s="89"/>
      <c r="AG135" s="4">
        <f t="shared" si="0"/>
        <v>22.3</v>
      </c>
    </row>
    <row r="136" spans="3:33" x14ac:dyDescent="0.25">
      <c r="C136"/>
      <c r="D136"/>
      <c r="E136"/>
      <c r="J136" s="22">
        <v>135</v>
      </c>
      <c r="K136" s="18"/>
      <c r="L136" s="18"/>
      <c r="M136" s="23">
        <v>26.260599916907033</v>
      </c>
      <c r="N136" s="18"/>
      <c r="O136" s="23">
        <v>25.198964355616404</v>
      </c>
      <c r="P136" s="18"/>
      <c r="Q136" s="19">
        <v>0</v>
      </c>
      <c r="R136" s="23">
        <v>31.60966096183569</v>
      </c>
      <c r="S136" s="23">
        <v>32.807304780460228</v>
      </c>
      <c r="T136" s="23">
        <v>32.084355768001963</v>
      </c>
      <c r="U136" s="18">
        <v>12.125703134422556</v>
      </c>
      <c r="V136" s="18">
        <v>10.56798556080196</v>
      </c>
      <c r="W136" s="50"/>
      <c r="X136" s="28">
        <v>9.7248998898139369</v>
      </c>
      <c r="Y136" s="27"/>
      <c r="Z136" s="18"/>
      <c r="AA136" s="18"/>
      <c r="AB136" s="18">
        <v>46.6</v>
      </c>
      <c r="AC136" s="18">
        <v>22.454590497955575</v>
      </c>
      <c r="AD136" s="18">
        <v>22.8</v>
      </c>
      <c r="AE136" s="245">
        <v>11.820321897673878</v>
      </c>
      <c r="AF136" s="89"/>
      <c r="AG136" s="4">
        <f t="shared" si="0"/>
        <v>22.8</v>
      </c>
    </row>
    <row r="137" spans="3:33" x14ac:dyDescent="0.25">
      <c r="C137"/>
      <c r="D137"/>
      <c r="E137"/>
      <c r="J137" s="22">
        <v>136</v>
      </c>
      <c r="K137" s="18"/>
      <c r="L137" s="18"/>
      <c r="M137" s="23">
        <v>26.85642917292234</v>
      </c>
      <c r="N137" s="18"/>
      <c r="O137" s="23">
        <v>25.707077829842628</v>
      </c>
      <c r="P137" s="18"/>
      <c r="Q137" s="19">
        <v>0</v>
      </c>
      <c r="R137" s="23">
        <v>32.343560184928265</v>
      </c>
      <c r="S137" s="23">
        <v>33.57644348142621</v>
      </c>
      <c r="T137" s="23">
        <v>32.870490303938226</v>
      </c>
      <c r="U137" s="18">
        <v>12.43663260456127</v>
      </c>
      <c r="V137" s="18">
        <v>10.844356606428292</v>
      </c>
      <c r="W137" s="50"/>
      <c r="X137" s="28">
        <v>9.9558302720175664</v>
      </c>
      <c r="Y137" s="27"/>
      <c r="Z137" s="18"/>
      <c r="AA137" s="18"/>
      <c r="AB137" s="18">
        <v>47.6</v>
      </c>
      <c r="AC137" s="18"/>
      <c r="AD137" s="18">
        <v>23.4</v>
      </c>
      <c r="AE137" s="245">
        <v>12.125703134422556</v>
      </c>
      <c r="AF137" s="89"/>
      <c r="AG137" s="4">
        <f t="shared" si="0"/>
        <v>23.4</v>
      </c>
    </row>
    <row r="138" spans="3:33" x14ac:dyDescent="0.25">
      <c r="C138"/>
      <c r="D138"/>
      <c r="E138"/>
      <c r="J138" s="22">
        <v>137</v>
      </c>
      <c r="K138" s="18"/>
      <c r="L138" s="18"/>
      <c r="M138" s="23">
        <v>27.461263233348141</v>
      </c>
      <c r="N138" s="18"/>
      <c r="O138" s="23">
        <v>26.221629538697922</v>
      </c>
      <c r="P138" s="18"/>
      <c r="Q138" s="19">
        <v>0</v>
      </c>
      <c r="R138" s="23">
        <v>33.088934418458166</v>
      </c>
      <c r="S138" s="23">
        <v>34.357780518889513</v>
      </c>
      <c r="T138" s="23">
        <v>33.669915230857889</v>
      </c>
      <c r="U138" s="18">
        <v>12.753169200466829</v>
      </c>
      <c r="V138" s="18">
        <v>11.125850832736758</v>
      </c>
      <c r="W138" s="50"/>
      <c r="X138" s="18"/>
      <c r="Y138" s="27"/>
      <c r="Z138" s="18"/>
      <c r="AA138" s="18"/>
      <c r="AB138" s="18">
        <v>48.7</v>
      </c>
      <c r="AC138" s="18"/>
      <c r="AD138" s="18">
        <v>24</v>
      </c>
      <c r="AE138" s="245">
        <v>12.43663260456127</v>
      </c>
      <c r="AF138" s="89"/>
      <c r="AG138" s="4">
        <f t="shared" si="0"/>
        <v>24</v>
      </c>
    </row>
    <row r="139" spans="3:33" x14ac:dyDescent="0.25">
      <c r="C139"/>
      <c r="D139"/>
      <c r="E139"/>
      <c r="J139" s="22">
        <v>138</v>
      </c>
      <c r="K139" s="18"/>
      <c r="L139" s="18"/>
      <c r="M139" s="23">
        <v>28.075170968531324</v>
      </c>
      <c r="N139" s="18"/>
      <c r="O139" s="23">
        <v>26.742653519125287</v>
      </c>
      <c r="P139" s="18"/>
      <c r="Q139" s="19">
        <v>0</v>
      </c>
      <c r="R139" s="23">
        <v>33.84587735646133</v>
      </c>
      <c r="S139" s="23">
        <v>35.15141819600197</v>
      </c>
      <c r="T139" s="23">
        <v>34.482755763017181</v>
      </c>
      <c r="U139" s="18">
        <v>13.075372001320838</v>
      </c>
      <c r="V139" s="18">
        <v>11.412524772993002</v>
      </c>
      <c r="W139" s="50"/>
      <c r="X139" s="18"/>
      <c r="Y139" s="27"/>
      <c r="Z139" s="18"/>
      <c r="AA139" s="18"/>
      <c r="AB139" s="18">
        <v>49.8</v>
      </c>
      <c r="AC139" s="18"/>
      <c r="AD139" s="18">
        <v>24.5</v>
      </c>
      <c r="AE139" s="245">
        <v>12.753169200466829</v>
      </c>
      <c r="AF139" s="89"/>
      <c r="AG139" s="4">
        <f t="shared" si="0"/>
        <v>24.5</v>
      </c>
    </row>
    <row r="140" spans="3:33" x14ac:dyDescent="0.25">
      <c r="C140"/>
      <c r="D140"/>
      <c r="E140"/>
      <c r="J140" s="22">
        <v>139</v>
      </c>
      <c r="K140" s="18"/>
      <c r="L140" s="18"/>
      <c r="M140" s="23">
        <v>28.698221268930585</v>
      </c>
      <c r="N140" s="18"/>
      <c r="O140" s="23">
        <v>27.270183740306084</v>
      </c>
      <c r="P140" s="18"/>
      <c r="Q140" s="19">
        <v>0</v>
      </c>
      <c r="R140" s="23">
        <v>34.614482768233977</v>
      </c>
      <c r="S140" s="23">
        <v>35.95745892051351</v>
      </c>
      <c r="T140" s="23">
        <v>35.309137370849854</v>
      </c>
      <c r="U140" s="18">
        <v>13.40330027233245</v>
      </c>
      <c r="V140" s="18">
        <v>11.704435166339545</v>
      </c>
      <c r="W140" s="50"/>
      <c r="X140" s="18"/>
      <c r="Y140" s="27"/>
      <c r="Z140" s="18"/>
      <c r="AA140" s="18"/>
      <c r="AB140" s="18">
        <v>50.9</v>
      </c>
      <c r="AC140" s="18"/>
      <c r="AD140" s="18">
        <v>25.1</v>
      </c>
      <c r="AE140" s="245">
        <v>13.075372001320838</v>
      </c>
      <c r="AF140" s="89"/>
      <c r="AG140" s="4">
        <f t="shared" si="0"/>
        <v>25.1</v>
      </c>
    </row>
    <row r="141" spans="3:33" x14ac:dyDescent="0.25">
      <c r="C141"/>
      <c r="D141"/>
      <c r="E141"/>
      <c r="J141" s="22">
        <v>140</v>
      </c>
      <c r="K141" s="18"/>
      <c r="L141" s="18"/>
      <c r="M141" s="23">
        <v>29.330483044975733</v>
      </c>
      <c r="N141" s="18"/>
      <c r="O141" s="23">
        <v>27.804254104281945</v>
      </c>
      <c r="P141" s="18"/>
      <c r="Q141" s="19">
        <v>0</v>
      </c>
      <c r="R141" s="23">
        <v>35.394844497847018</v>
      </c>
      <c r="S141" s="23">
        <v>36.776005204120828</v>
      </c>
      <c r="T141" s="23">
        <v>36.149185779629505</v>
      </c>
      <c r="U141" s="18">
        <v>13.737013463969374</v>
      </c>
      <c r="V141" s="18">
        <v>12.001638957045131</v>
      </c>
      <c r="W141" s="50"/>
      <c r="X141" s="18"/>
      <c r="Y141" s="27"/>
      <c r="Z141" s="18"/>
      <c r="AA141" s="18"/>
      <c r="AB141" s="18">
        <v>52</v>
      </c>
      <c r="AC141" s="18"/>
      <c r="AD141" s="18">
        <v>25.6</v>
      </c>
      <c r="AE141" s="245">
        <v>13.40330027233245</v>
      </c>
      <c r="AF141" s="89"/>
      <c r="AG141" s="4">
        <f t="shared" si="0"/>
        <v>25.6</v>
      </c>
    </row>
    <row r="142" spans="3:33" x14ac:dyDescent="0.25">
      <c r="J142" s="22">
        <v>141</v>
      </c>
      <c r="K142" s="18"/>
      <c r="L142" s="18"/>
      <c r="M142" s="23">
        <v>29.972025226930278</v>
      </c>
      <c r="N142" s="18"/>
      <c r="O142" s="23">
        <v>28.344898446564923</v>
      </c>
      <c r="P142" s="18"/>
      <c r="Q142" s="19">
        <v>0</v>
      </c>
      <c r="R142" s="23">
        <v>36.187056463667126</v>
      </c>
      <c r="S142" s="23">
        <v>37.607159661822969</v>
      </c>
      <c r="T142" s="23">
        <v>37.003026968148063</v>
      </c>
      <c r="U142" s="18">
        <v>14.076571211198184</v>
      </c>
      <c r="V142" s="18">
        <v>12.30419329376301</v>
      </c>
      <c r="W142" s="50"/>
      <c r="X142" s="18"/>
      <c r="Y142" s="27"/>
      <c r="Z142" s="18"/>
      <c r="AA142" s="18"/>
      <c r="AB142" s="18">
        <v>53.2</v>
      </c>
      <c r="AC142" s="18"/>
      <c r="AD142" s="18">
        <v>26.2</v>
      </c>
      <c r="AE142" s="245">
        <v>13.737013463969374</v>
      </c>
      <c r="AG142" s="4">
        <f t="shared" si="0"/>
        <v>26.2</v>
      </c>
    </row>
    <row r="143" spans="3:33" x14ac:dyDescent="0.25">
      <c r="J143" s="22">
        <v>142</v>
      </c>
      <c r="K143" s="18"/>
      <c r="L143" s="18"/>
      <c r="M143" s="23">
        <v>30.622916764755146</v>
      </c>
      <c r="N143" s="18"/>
      <c r="O143" s="23">
        <v>28.892150536738853</v>
      </c>
      <c r="P143" s="18"/>
      <c r="Q143" s="19">
        <v>0</v>
      </c>
      <c r="R143" s="23">
        <v>36.991212657883736</v>
      </c>
      <c r="S143" s="23">
        <v>38.451025011286994</v>
      </c>
      <c r="T143" s="23">
        <v>37.870787167410015</v>
      </c>
      <c r="U143" s="18">
        <v>14.422033332732607</v>
      </c>
      <c r="V143" s="18">
        <v>12.612155528796341</v>
      </c>
      <c r="W143" s="50"/>
      <c r="X143" s="18"/>
      <c r="Y143" s="27"/>
      <c r="Z143" s="18"/>
      <c r="AA143" s="18"/>
      <c r="AB143" s="18">
        <v>54.4</v>
      </c>
      <c r="AC143" s="18"/>
      <c r="AD143" s="18">
        <v>26.7</v>
      </c>
      <c r="AE143" s="245">
        <v>14.076571211198184</v>
      </c>
      <c r="AG143" s="4">
        <f t="shared" si="0"/>
        <v>26.7</v>
      </c>
    </row>
    <row r="144" spans="3:33" x14ac:dyDescent="0.25">
      <c r="J144" s="22">
        <v>143</v>
      </c>
      <c r="K144" s="18"/>
      <c r="L144" s="18"/>
      <c r="M144" s="23">
        <v>31.283226627974603</v>
      </c>
      <c r="N144" s="18"/>
      <c r="O144" s="23">
        <v>29.446044079050946</v>
      </c>
      <c r="P144" s="18"/>
      <c r="Q144" s="19">
        <v>0</v>
      </c>
      <c r="R144" s="23">
        <v>37.807407146043566</v>
      </c>
      <c r="S144" s="23">
        <v>39.307704072221355</v>
      </c>
      <c r="T144" s="23">
        <v>38.75259285934424</v>
      </c>
      <c r="U144" s="18">
        <v>14.773459830290868</v>
      </c>
      <c r="V144" s="18">
        <v>12.925583217372084</v>
      </c>
      <c r="W144" s="50"/>
      <c r="X144" s="18"/>
      <c r="Y144" s="27"/>
      <c r="Z144" s="18"/>
      <c r="AA144" s="18"/>
      <c r="AB144" s="18">
        <v>55.5</v>
      </c>
      <c r="AC144" s="18"/>
      <c r="AD144" s="18">
        <v>27.3</v>
      </c>
      <c r="AE144" s="245">
        <v>14.422033332732607</v>
      </c>
      <c r="AG144" s="4">
        <f t="shared" si="0"/>
        <v>27.3</v>
      </c>
    </row>
    <row r="145" spans="10:33" x14ac:dyDescent="0.25">
      <c r="J145" s="22">
        <v>144</v>
      </c>
      <c r="K145" s="18"/>
      <c r="L145" s="18"/>
      <c r="M145" s="23">
        <v>31.953023805544397</v>
      </c>
      <c r="N145" s="18"/>
      <c r="O145" s="23">
        <v>30.006612712993249</v>
      </c>
      <c r="P145" s="18"/>
      <c r="Q145" s="19">
        <v>0</v>
      </c>
      <c r="R145" s="23">
        <v>38.63573406659048</v>
      </c>
      <c r="S145" s="23">
        <v>40.177299765757652</v>
      </c>
      <c r="T145" s="23">
        <v>39.64857077553004</v>
      </c>
      <c r="U145" s="18">
        <v>15.130910887860535</v>
      </c>
      <c r="V145" s="18">
        <v>13.244534116922294</v>
      </c>
      <c r="W145" s="50"/>
      <c r="X145" s="18"/>
      <c r="Y145" s="27"/>
      <c r="Z145" s="18"/>
      <c r="AA145" s="18"/>
      <c r="AB145" s="18">
        <v>56.7</v>
      </c>
      <c r="AC145" s="18"/>
      <c r="AD145" s="18">
        <v>27.8</v>
      </c>
      <c r="AE145" s="245">
        <v>14.773459830290868</v>
      </c>
      <c r="AG145" s="4">
        <f t="shared" si="0"/>
        <v>27.8</v>
      </c>
    </row>
    <row r="146" spans="10:33" x14ac:dyDescent="0.25">
      <c r="J146" s="22">
        <v>145</v>
      </c>
      <c r="K146" s="18"/>
      <c r="L146" s="18"/>
      <c r="M146" s="23">
        <v>32.632377305720148</v>
      </c>
      <c r="N146" s="18"/>
      <c r="O146" s="23">
        <v>30.573890013875943</v>
      </c>
      <c r="P146" s="18"/>
      <c r="Q146" s="19">
        <v>0</v>
      </c>
      <c r="R146" s="23">
        <v>39.476287630411043</v>
      </c>
      <c r="S146" s="23">
        <v>41.059915113839907</v>
      </c>
      <c r="T146" s="23">
        <v>40.558847895938172</v>
      </c>
      <c r="U146" s="18">
        <v>15.494446870971769</v>
      </c>
      <c r="V146" s="18">
        <v>13.569066186372931</v>
      </c>
      <c r="W146" s="50"/>
      <c r="X146" s="18"/>
      <c r="Y146" s="27"/>
      <c r="Z146" s="18"/>
      <c r="AA146" s="18"/>
      <c r="AB146" s="18">
        <v>57.9</v>
      </c>
      <c r="AC146" s="18"/>
      <c r="AD146" s="18">
        <v>28.7</v>
      </c>
      <c r="AE146" s="245">
        <v>15.130910887860535</v>
      </c>
      <c r="AG146" s="4">
        <f t="shared" si="0"/>
        <v>28.7</v>
      </c>
    </row>
    <row r="147" spans="10:33" x14ac:dyDescent="0.25">
      <c r="J147" s="22">
        <v>146</v>
      </c>
      <c r="K147" s="18"/>
      <c r="L147" s="18"/>
      <c r="M147" s="23">
        <v>33.321356155930054</v>
      </c>
      <c r="N147" s="18"/>
      <c r="O147" s="23">
        <v>31.147909493390934</v>
      </c>
      <c r="P147" s="18"/>
      <c r="Q147" s="19">
        <v>0</v>
      </c>
      <c r="R147" s="23">
        <v>40.329162120387466</v>
      </c>
      <c r="S147" s="23">
        <v>41.955653238622943</v>
      </c>
      <c r="T147" s="23">
        <v>41.483551447688932</v>
      </c>
      <c r="U147" s="18">
        <v>15.864128325978916</v>
      </c>
      <c r="V147" s="18">
        <v>13.899237585440348</v>
      </c>
      <c r="W147" s="50"/>
      <c r="X147" s="18"/>
      <c r="Y147" s="27"/>
      <c r="Z147" s="18"/>
      <c r="AA147" s="18"/>
      <c r="AB147" s="18">
        <v>59.2</v>
      </c>
      <c r="AC147" s="18"/>
      <c r="AD147" s="18">
        <v>28.9</v>
      </c>
      <c r="AE147" s="245">
        <v>15.494446870971769</v>
      </c>
      <c r="AG147" s="4">
        <f t="shared" si="0"/>
        <v>28.9</v>
      </c>
    </row>
    <row r="148" spans="10:33" x14ac:dyDescent="0.25">
      <c r="J148" s="22">
        <v>147</v>
      </c>
      <c r="K148" s="18"/>
      <c r="L148" s="18"/>
      <c r="M148" s="23">
        <v>34.020029402647104</v>
      </c>
      <c r="N148" s="18"/>
      <c r="O148" s="23">
        <v>31.728704600167259</v>
      </c>
      <c r="P148" s="18"/>
      <c r="Q148" s="19">
        <v>0</v>
      </c>
      <c r="R148" s="23">
        <v>41.194451890954745</v>
      </c>
      <c r="S148" s="23">
        <v>42.864617361877038</v>
      </c>
      <c r="T148" s="23">
        <v>42.422808903822215</v>
      </c>
      <c r="U148" s="18">
        <v>16.240015979348737</v>
      </c>
      <c r="V148" s="18">
        <v>14.235106673934748</v>
      </c>
      <c r="W148" s="50"/>
      <c r="X148" s="18"/>
      <c r="Y148" s="27"/>
      <c r="Z148" s="18"/>
      <c r="AA148" s="18"/>
      <c r="AB148" s="18">
        <v>60.4</v>
      </c>
      <c r="AC148" s="18"/>
      <c r="AD148" s="18">
        <v>29.6</v>
      </c>
      <c r="AE148" s="245">
        <v>15.864128325978916</v>
      </c>
      <c r="AG148" s="4">
        <f t="shared" si="0"/>
        <v>29.6</v>
      </c>
    </row>
    <row r="149" spans="10:33" x14ac:dyDescent="0.25">
      <c r="J149" s="22">
        <v>148</v>
      </c>
      <c r="K149" s="18"/>
      <c r="L149" s="18"/>
      <c r="M149" s="23">
        <v>34.728466111263671</v>
      </c>
      <c r="N149" s="18"/>
      <c r="O149" s="23">
        <v>32.316308720316904</v>
      </c>
      <c r="P149" s="18"/>
      <c r="Q149" s="19">
        <v>0</v>
      </c>
      <c r="R149" s="23">
        <v>42.072251367664919</v>
      </c>
      <c r="S149" s="23">
        <v>43.78691080440106</v>
      </c>
      <c r="T149" s="23">
        <v>43.376747982085149</v>
      </c>
      <c r="U149" s="18">
        <v>16.622170736957884</v>
      </c>
      <c r="V149" s="18">
        <v>14.576732011071194</v>
      </c>
      <c r="W149" s="50"/>
      <c r="X149" s="18"/>
      <c r="Y149" s="27"/>
      <c r="Z149" s="18"/>
      <c r="AA149" s="18"/>
      <c r="AB149" s="18">
        <v>61.7</v>
      </c>
      <c r="AC149" s="18"/>
      <c r="AD149" s="18">
        <v>30.1</v>
      </c>
      <c r="AE149" s="245">
        <v>16.240015979348737</v>
      </c>
      <c r="AG149" s="4">
        <f t="shared" si="0"/>
        <v>30.1</v>
      </c>
    </row>
    <row r="150" spans="10:33" x14ac:dyDescent="0.25">
      <c r="J150" s="22">
        <v>149</v>
      </c>
      <c r="K150" s="18"/>
      <c r="L150" s="18"/>
      <c r="M150" s="23">
        <v>35.446735365968863</v>
      </c>
      <c r="N150" s="18"/>
      <c r="O150" s="23">
        <v>32.910755177973698</v>
      </c>
      <c r="P150" s="18"/>
      <c r="Q150" s="19">
        <v>0</v>
      </c>
      <c r="R150" s="23">
        <v>42.96265504675582</v>
      </c>
      <c r="S150" s="23">
        <v>44.722636985443103</v>
      </c>
      <c r="T150" s="23">
        <v>44.345496643731259</v>
      </c>
      <c r="U150" s="18">
        <v>17.010653683396427</v>
      </c>
      <c r="V150" s="18">
        <v>14.924172354787315</v>
      </c>
      <c r="W150" s="50"/>
      <c r="X150" s="18"/>
      <c r="Y150" s="27"/>
      <c r="Z150" s="18"/>
      <c r="AA150" s="18"/>
      <c r="AB150" s="18">
        <v>63</v>
      </c>
      <c r="AC150" s="18"/>
      <c r="AD150" s="18">
        <v>30.7</v>
      </c>
      <c r="AE150" s="245">
        <v>16.622170736957884</v>
      </c>
      <c r="AG150" s="4">
        <f t="shared" si="0"/>
        <v>30.7</v>
      </c>
    </row>
    <row r="151" spans="10:33" x14ac:dyDescent="0.25">
      <c r="J151" s="22">
        <v>150</v>
      </c>
      <c r="K151" s="18"/>
      <c r="L151" s="18"/>
      <c r="M151" s="23">
        <v>36.174906269625382</v>
      </c>
      <c r="N151" s="18"/>
      <c r="O151" s="23">
        <v>33.512077235822701</v>
      </c>
      <c r="P151" s="18"/>
      <c r="Q151" s="19">
        <v>0</v>
      </c>
      <c r="R151" s="23">
        <v>43.865757494726061</v>
      </c>
      <c r="S151" s="23">
        <v>45.671899422127566</v>
      </c>
      <c r="T151" s="23">
        <v>45.329183092334794</v>
      </c>
      <c r="U151" s="18">
        <v>17.405526081279536</v>
      </c>
      <c r="V151" s="18">
        <v>15.277486661068119</v>
      </c>
      <c r="W151" s="50"/>
      <c r="X151" s="18"/>
      <c r="Y151" s="27"/>
      <c r="Z151" s="18"/>
      <c r="AA151" s="18"/>
      <c r="AB151" s="18">
        <v>64.3</v>
      </c>
      <c r="AC151" s="18"/>
      <c r="AD151" s="18">
        <v>31.9</v>
      </c>
      <c r="AE151" s="245">
        <v>17.010653683396427</v>
      </c>
      <c r="AG151" s="4">
        <f t="shared" si="0"/>
        <v>31.9</v>
      </c>
    </row>
    <row r="152" spans="10:33" x14ac:dyDescent="0.25">
      <c r="J152" s="22">
        <v>151</v>
      </c>
      <c r="K152" s="18"/>
      <c r="L152" s="18"/>
      <c r="M152" s="23">
        <v>36.91304794365039</v>
      </c>
      <c r="N152" s="18"/>
      <c r="O152" s="23">
        <v>34.120308095621958</v>
      </c>
      <c r="P152" s="18"/>
      <c r="Q152" s="19">
        <v>0</v>
      </c>
      <c r="R152" s="23">
        <v>44.781653347915544</v>
      </c>
      <c r="S152" s="23">
        <v>46.634801728890693</v>
      </c>
      <c r="T152" s="23">
        <v>46.327935772619028</v>
      </c>
      <c r="U152" s="18">
        <v>17.806849370566439</v>
      </c>
      <c r="V152" s="18">
        <v>15.636734083277657</v>
      </c>
      <c r="W152" s="50"/>
      <c r="X152" s="18"/>
      <c r="Y152" s="27"/>
      <c r="Z152" s="18"/>
      <c r="AA152" s="18"/>
      <c r="AB152" s="18">
        <v>65.599999999999994</v>
      </c>
      <c r="AC152" s="18"/>
      <c r="AD152" s="18">
        <v>32.700000000000003</v>
      </c>
      <c r="AE152" s="245">
        <v>17.405526081279536</v>
      </c>
      <c r="AG152" s="4">
        <f t="shared" si="0"/>
        <v>32.700000000000003</v>
      </c>
    </row>
    <row r="153" spans="10:33" x14ac:dyDescent="0.25">
      <c r="J153" s="22">
        <v>152</v>
      </c>
      <c r="K153" s="18"/>
      <c r="L153" s="18"/>
      <c r="M153" s="23">
        <v>37.661229527895486</v>
      </c>
      <c r="N153" s="18"/>
      <c r="O153" s="23">
        <v>34.735480898716865</v>
      </c>
      <c r="P153" s="18"/>
      <c r="Q153" s="19">
        <v>0</v>
      </c>
      <c r="R153" s="23">
        <v>45.710437312090022</v>
      </c>
      <c r="S153" s="23">
        <v>47.611447616921573</v>
      </c>
      <c r="T153" s="23">
        <v>47.341883369297335</v>
      </c>
      <c r="U153" s="18">
        <v>18.214685167886266</v>
      </c>
      <c r="V153" s="18">
        <v>16.001973971497524</v>
      </c>
      <c r="W153" s="50"/>
      <c r="X153" s="18"/>
      <c r="Y153" s="27"/>
      <c r="Z153" s="18"/>
      <c r="AA153" s="18"/>
      <c r="AB153" s="18">
        <v>66.900000000000006</v>
      </c>
      <c r="AC153" s="18"/>
      <c r="AD153" s="18">
        <v>33.6</v>
      </c>
      <c r="AE153" s="245">
        <v>17.806849370566439</v>
      </c>
      <c r="AG153" s="4">
        <f t="shared" si="0"/>
        <v>33.6</v>
      </c>
    </row>
    <row r="154" spans="10:33" x14ac:dyDescent="0.25">
      <c r="J154" s="22">
        <v>153</v>
      </c>
      <c r="K154" s="18"/>
      <c r="L154" s="18"/>
      <c r="M154" s="23">
        <v>38.419520180530739</v>
      </c>
      <c r="N154" s="18"/>
      <c r="O154" s="23">
        <v>35.357628726546373</v>
      </c>
      <c r="P154" s="18"/>
      <c r="Q154" s="19">
        <v>0</v>
      </c>
      <c r="R154" s="23">
        <v>46.652204162032625</v>
      </c>
      <c r="S154" s="23">
        <v>48.601940893611463</v>
      </c>
      <c r="T154" s="23">
        <v>48.371154805928121</v>
      </c>
      <c r="U154" s="18">
        <v>18.629095265871012</v>
      </c>
      <c r="V154" s="18">
        <v>16.373265871871336</v>
      </c>
      <c r="W154" s="50"/>
      <c r="X154" s="18"/>
      <c r="Y154" s="27"/>
      <c r="Z154" s="18"/>
      <c r="AA154" s="18"/>
      <c r="AB154" s="18">
        <v>68.3</v>
      </c>
      <c r="AC154" s="18"/>
      <c r="AD154" s="18">
        <v>34.4</v>
      </c>
      <c r="AE154" s="245">
        <v>18.214685167886266</v>
      </c>
      <c r="AG154" s="4">
        <f t="shared" si="0"/>
        <v>34.4</v>
      </c>
    </row>
    <row r="155" spans="10:33" x14ac:dyDescent="0.25">
      <c r="J155" s="22">
        <v>154</v>
      </c>
      <c r="K155" s="18"/>
      <c r="L155" s="18"/>
      <c r="M155" s="23">
        <v>39.187989077928087</v>
      </c>
      <c r="N155" s="18"/>
      <c r="O155" s="23">
        <v>35.98678460114165</v>
      </c>
      <c r="P155" s="18"/>
      <c r="Q155" s="19">
        <v>0</v>
      </c>
      <c r="R155" s="23">
        <v>47.607048741139231</v>
      </c>
      <c r="S155" s="23">
        <v>49.606385462008937</v>
      </c>
      <c r="T155" s="23">
        <v>49.415879243782072</v>
      </c>
      <c r="U155" s="18">
        <v>19.050141632495194</v>
      </c>
      <c r="V155" s="18">
        <v>16.750669525956489</v>
      </c>
      <c r="W155" s="50"/>
      <c r="X155" s="18"/>
      <c r="Y155" s="27"/>
      <c r="Z155" s="18"/>
      <c r="AA155" s="18"/>
      <c r="AB155" s="18"/>
      <c r="AC155" s="18"/>
      <c r="AD155" s="18">
        <v>35.299999999999997</v>
      </c>
      <c r="AE155" s="245">
        <v>18.629095265871012</v>
      </c>
      <c r="AG155" s="4">
        <f t="shared" si="0"/>
        <v>35.299999999999997</v>
      </c>
    </row>
    <row r="156" spans="10:33" x14ac:dyDescent="0.25">
      <c r="J156" s="22">
        <v>155</v>
      </c>
      <c r="K156" s="18"/>
      <c r="L156" s="18"/>
      <c r="M156" s="23">
        <v>39.966705414547633</v>
      </c>
      <c r="N156" s="18"/>
      <c r="O156" s="23">
        <v>36.622981485617487</v>
      </c>
      <c r="P156" s="18"/>
      <c r="Q156" s="19">
        <v>0</v>
      </c>
      <c r="R156" s="23">
        <v>48.575065961018858</v>
      </c>
      <c r="S156" s="23">
        <v>50.624885320281678</v>
      </c>
      <c r="T156" s="23">
        <v>50.476186080722279</v>
      </c>
      <c r="U156" s="18">
        <v>19.47788641042284</v>
      </c>
      <c r="V156" s="18">
        <v>17.13424487008206</v>
      </c>
      <c r="W156" s="50"/>
      <c r="X156" s="18"/>
      <c r="Y156" s="27"/>
      <c r="Z156" s="18"/>
      <c r="AA156" s="18"/>
      <c r="AB156" s="18"/>
      <c r="AC156" s="18"/>
      <c r="AD156" s="18">
        <v>36.200000000000003</v>
      </c>
      <c r="AE156" s="245">
        <v>19.050141632495194</v>
      </c>
      <c r="AG156" s="4">
        <f t="shared" si="0"/>
        <v>36.200000000000003</v>
      </c>
    </row>
    <row r="157" spans="10:33" x14ac:dyDescent="0.25">
      <c r="J157" s="22">
        <v>156</v>
      </c>
      <c r="K157" s="18"/>
      <c r="L157" s="18"/>
      <c r="M157" s="23">
        <v>40.755738402824292</v>
      </c>
      <c r="N157" s="18"/>
      <c r="O157" s="23">
        <v>37.266252284656801</v>
      </c>
      <c r="P157" s="18"/>
      <c r="Q157" s="19">
        <v>0</v>
      </c>
      <c r="R157" s="23">
        <v>49.556350801100031</v>
      </c>
      <c r="S157" s="23">
        <v>51.657544561185887</v>
      </c>
      <c r="T157" s="23">
        <v>51.552204950097526</v>
      </c>
      <c r="U157" s="18">
        <v>19.912391916360498</v>
      </c>
      <c r="V157" s="18">
        <v>17.524052034712192</v>
      </c>
      <c r="W157" s="50"/>
      <c r="X157" s="18"/>
      <c r="Y157" s="27"/>
      <c r="Z157" s="18"/>
      <c r="AA157" s="18"/>
      <c r="AB157" s="18"/>
      <c r="AC157" s="18"/>
      <c r="AD157" s="18">
        <v>37.1</v>
      </c>
      <c r="AE157" s="245">
        <v>19.47788641042284</v>
      </c>
      <c r="AG157" s="4">
        <f t="shared" si="0"/>
        <v>37.1</v>
      </c>
    </row>
    <row r="158" spans="10:33" x14ac:dyDescent="0.25">
      <c r="J158" s="22">
        <v>157</v>
      </c>
      <c r="K158" s="18"/>
      <c r="L158" s="18"/>
      <c r="M158" s="23">
        <v>41.555157273056892</v>
      </c>
      <c r="N158" s="18"/>
      <c r="O158" s="23">
        <v>37.916629844987447</v>
      </c>
      <c r="P158" s="18"/>
      <c r="Q158" s="19">
        <v>0</v>
      </c>
      <c r="R158" s="23">
        <v>50.550998308240473</v>
      </c>
      <c r="S158" s="23">
        <v>52.70446737154019</v>
      </c>
      <c r="T158" s="23">
        <v>52.644065719647067</v>
      </c>
      <c r="U158" s="18">
        <v>20.353720640417258</v>
      </c>
      <c r="V158" s="18">
        <v>17.920151343817118</v>
      </c>
      <c r="W158" s="50"/>
      <c r="X158" s="18"/>
      <c r="Y158" s="27"/>
      <c r="Z158" s="18"/>
      <c r="AA158" s="18"/>
      <c r="AB158" s="18"/>
      <c r="AC158" s="18"/>
      <c r="AD158" s="18"/>
      <c r="AE158" s="245">
        <v>19.912391916360498</v>
      </c>
    </row>
    <row r="159" spans="10:33" x14ac:dyDescent="0.25">
      <c r="J159" s="22">
        <v>158</v>
      </c>
      <c r="K159" s="18"/>
      <c r="L159" s="18"/>
      <c r="M159" s="23">
        <v>42.365031273298541</v>
      </c>
      <c r="N159" s="18"/>
      <c r="O159" s="23">
        <v>38.574146955852498</v>
      </c>
      <c r="P159" s="18"/>
      <c r="Q159" s="19">
        <v>0</v>
      </c>
      <c r="R159" s="23">
        <v>51.559103596343142</v>
      </c>
      <c r="S159" s="23">
        <v>53.765758031707676</v>
      </c>
      <c r="T159" s="23">
        <v>53.751898490418377</v>
      </c>
      <c r="U159" s="18">
        <v>20.801935245470947</v>
      </c>
      <c r="V159" s="18">
        <v>18.322603314249108</v>
      </c>
      <c r="W159" s="50"/>
      <c r="X159" s="18"/>
      <c r="Y159" s="27"/>
      <c r="Z159" s="18"/>
      <c r="AA159" s="18"/>
      <c r="AB159" s="18"/>
      <c r="AC159" s="18"/>
      <c r="AD159" s="18"/>
      <c r="AE159" s="245">
        <v>20.353720640417258</v>
      </c>
    </row>
    <row r="160" spans="10:33" x14ac:dyDescent="0.25">
      <c r="J160" s="22">
        <v>159</v>
      </c>
      <c r="K160" s="18"/>
      <c r="L160" s="18"/>
      <c r="M160" s="23">
        <v>43.185429669247149</v>
      </c>
      <c r="N160" s="18"/>
      <c r="O160" s="23">
        <v>39.238836349474134</v>
      </c>
      <c r="P160" s="18"/>
      <c r="Q160" s="19">
        <v>0</v>
      </c>
      <c r="R160" s="23">
        <v>52.580761845974735</v>
      </c>
      <c r="S160" s="23">
        <v>54.84152091508254</v>
      </c>
      <c r="T160" s="23">
        <v>54.875833595694971</v>
      </c>
      <c r="U160" s="18">
        <v>21.257098566540655</v>
      </c>
      <c r="V160" s="18">
        <v>18.731468655124477</v>
      </c>
      <c r="W160" s="50"/>
      <c r="X160" s="18"/>
      <c r="Y160" s="27"/>
      <c r="Z160" s="18"/>
      <c r="AA160" s="18"/>
      <c r="AB160" s="18"/>
      <c r="AC160" s="18"/>
      <c r="AD160" s="18"/>
      <c r="AE160" s="245">
        <v>20.801935245470947</v>
      </c>
    </row>
    <row r="161" spans="10:31" x14ac:dyDescent="0.25">
      <c r="J161" s="22">
        <v>160</v>
      </c>
      <c r="K161" s="18"/>
      <c r="L161" s="18"/>
      <c r="M161" s="23">
        <v>44.016421744138832</v>
      </c>
      <c r="N161" s="18"/>
      <c r="O161" s="23">
        <v>39.910730701510332</v>
      </c>
      <c r="P161" s="18"/>
      <c r="Q161" s="19">
        <v>0</v>
      </c>
      <c r="R161" s="23">
        <v>53.616068303991241</v>
      </c>
      <c r="S161" s="23">
        <v>55.93186048758411</v>
      </c>
      <c r="T161" s="23">
        <v>56.016001599938363</v>
      </c>
      <c r="U161" s="18">
        <v>21.719273610166088</v>
      </c>
      <c r="V161" s="18">
        <v>19.146808267212119</v>
      </c>
      <c r="W161" s="50"/>
      <c r="X161" s="18"/>
      <c r="Y161" s="27"/>
      <c r="Z161" s="18"/>
      <c r="AA161" s="18"/>
      <c r="AB161" s="18"/>
      <c r="AC161" s="18"/>
      <c r="AD161" s="18"/>
      <c r="AE161" s="245">
        <v>21.257098566540655</v>
      </c>
    </row>
    <row r="162" spans="10:31" x14ac:dyDescent="0.25">
      <c r="J162" s="22">
        <v>161</v>
      </c>
      <c r="K162" s="18"/>
      <c r="L162" s="18"/>
      <c r="M162" s="23">
        <v>44.858076798642045</v>
      </c>
      <c r="N162" s="18"/>
      <c r="O162" s="23">
        <v>40.589862631504388</v>
      </c>
      <c r="P162" s="18"/>
      <c r="Q162" s="19">
        <v>0</v>
      </c>
      <c r="R162" s="23">
        <v>54.665118283166379</v>
      </c>
      <c r="S162" s="23">
        <v>57.03688130715576</v>
      </c>
      <c r="T162" s="23">
        <v>57.172533297740522</v>
      </c>
      <c r="U162" s="18">
        <v>22.188523553792088</v>
      </c>
      <c r="V162" s="18">
        <v>19.568683242327609</v>
      </c>
      <c r="W162" s="50"/>
      <c r="X162" s="18"/>
      <c r="Y162" s="27"/>
      <c r="Z162" s="18"/>
      <c r="AA162" s="18"/>
      <c r="AB162" s="18"/>
      <c r="AC162" s="18"/>
      <c r="AD162" s="18"/>
      <c r="AE162" s="245">
        <v>21.719273610166088</v>
      </c>
    </row>
    <row r="163" spans="10:31" x14ac:dyDescent="0.25">
      <c r="J163" s="22">
        <v>162</v>
      </c>
      <c r="K163" s="18"/>
      <c r="L163" s="18"/>
      <c r="M163" s="23">
        <v>45.710464150752564</v>
      </c>
      <c r="N163" s="18"/>
      <c r="O163" s="23">
        <v>41.276264703330853</v>
      </c>
      <c r="P163" s="18"/>
      <c r="Q163" s="19">
        <v>0</v>
      </c>
      <c r="R163" s="23">
        <v>55.728007161824301</v>
      </c>
      <c r="S163" s="23">
        <v>58.156688023269943</v>
      </c>
      <c r="T163" s="23">
        <v>58.345559712785402</v>
      </c>
      <c r="U163" s="18">
        <v>22.664911745159788</v>
      </c>
      <c r="V163" s="18">
        <v>19.99715486273211</v>
      </c>
      <c r="W163" s="50"/>
      <c r="X163" s="18"/>
      <c r="Y163" s="27"/>
      <c r="Z163" s="18"/>
      <c r="AA163" s="18"/>
      <c r="AB163" s="18"/>
      <c r="AC163" s="18"/>
      <c r="AD163" s="18"/>
      <c r="AE163" s="245">
        <v>22.188523553792088</v>
      </c>
    </row>
    <row r="164" spans="10:31" x14ac:dyDescent="0.25">
      <c r="J164" s="22">
        <v>163</v>
      </c>
      <c r="K164" s="18"/>
      <c r="L164" s="18"/>
      <c r="M164" s="23">
        <v>46.57365313569052</v>
      </c>
      <c r="N164" s="18"/>
      <c r="O164" s="18"/>
      <c r="P164" s="18"/>
      <c r="Q164" s="19">
        <v>0</v>
      </c>
      <c r="R164" s="23">
        <v>56.804830383477992</v>
      </c>
      <c r="S164" s="23">
        <v>59.291385376440005</v>
      </c>
      <c r="T164" s="23">
        <v>59.535212096825923</v>
      </c>
      <c r="U164" s="18">
        <v>23.148501701703985</v>
      </c>
      <c r="V164" s="18">
        <v>20.432284600538516</v>
      </c>
      <c r="W164" s="50"/>
      <c r="X164" s="18"/>
      <c r="Y164" s="27"/>
      <c r="Z164" s="18"/>
      <c r="AA164" s="18"/>
      <c r="AB164" s="18"/>
      <c r="AC164" s="18"/>
      <c r="AD164" s="18"/>
      <c r="AE164" s="245">
        <v>22.664911745159788</v>
      </c>
    </row>
    <row r="165" spans="10:31" x14ac:dyDescent="0.25">
      <c r="J165" s="22">
        <v>164</v>
      </c>
      <c r="K165" s="18"/>
      <c r="L165" s="18"/>
      <c r="M165" s="23">
        <v>47.447713105798073</v>
      </c>
      <c r="N165" s="18"/>
      <c r="O165" s="18"/>
      <c r="P165" s="18"/>
      <c r="Q165" s="19">
        <v>0</v>
      </c>
      <c r="R165" s="23">
        <v>57.895683456470294</v>
      </c>
      <c r="S165" s="23">
        <v>60.441078197735173</v>
      </c>
      <c r="T165" s="23">
        <v>60.741621928667577</v>
      </c>
      <c r="U165" s="18">
        <v>23.639357109955458</v>
      </c>
      <c r="V165" s="18">
        <v>20.874134117121528</v>
      </c>
      <c r="W165" s="50"/>
      <c r="X165" s="18"/>
      <c r="Y165" s="27"/>
      <c r="Z165" s="18"/>
      <c r="AA165" s="18"/>
      <c r="AB165" s="18"/>
      <c r="AC165" s="18"/>
      <c r="AD165" s="18"/>
      <c r="AE165" s="245">
        <v>23.148501701703985</v>
      </c>
    </row>
    <row r="166" spans="10:31" x14ac:dyDescent="0.25">
      <c r="J166" s="22">
        <v>165</v>
      </c>
      <c r="K166" s="18"/>
      <c r="L166" s="18"/>
      <c r="M166" s="23">
        <v>48.33271343043883</v>
      </c>
      <c r="N166" s="18"/>
      <c r="O166" s="18"/>
      <c r="P166" s="18"/>
      <c r="Q166" s="19">
        <v>0</v>
      </c>
      <c r="R166" s="23">
        <v>59.000661953619755</v>
      </c>
      <c r="S166" s="23">
        <v>61.605871408303166</v>
      </c>
      <c r="T166" s="23">
        <v>61.96492091316626</v>
      </c>
      <c r="U166" s="18">
        <v>24.13754182495007</v>
      </c>
      <c r="V166" s="18">
        <v>21.322765262534311</v>
      </c>
      <c r="W166" s="50"/>
      <c r="X166" s="18"/>
      <c r="Y166" s="27"/>
      <c r="Z166" s="18"/>
      <c r="AA166" s="18"/>
      <c r="AB166" s="18"/>
      <c r="AC166" s="18"/>
      <c r="AD166" s="18"/>
      <c r="AE166" s="245">
        <v>23.639357109955458</v>
      </c>
    </row>
    <row r="167" spans="10:31" x14ac:dyDescent="0.25">
      <c r="J167" s="22">
        <v>166</v>
      </c>
      <c r="K167" s="18"/>
      <c r="L167" s="18"/>
      <c r="M167" s="23">
        <v>49.228723495897782</v>
      </c>
      <c r="N167" s="18"/>
      <c r="O167" s="18"/>
      <c r="P167" s="18"/>
      <c r="Q167" s="19">
        <v>0</v>
      </c>
      <c r="R167" s="23">
        <v>60.119861511871584</v>
      </c>
      <c r="S167" s="23">
        <v>62.785870018898983</v>
      </c>
      <c r="T167" s="23">
        <v>63.205240980232944</v>
      </c>
      <c r="U167" s="18">
        <v>24.64311986964271</v>
      </c>
      <c r="V167" s="18">
        <v>21.778240074929784</v>
      </c>
      <c r="W167" s="50"/>
      <c r="X167" s="18"/>
      <c r="Y167" s="27"/>
      <c r="Z167" s="18"/>
      <c r="AA167" s="18"/>
      <c r="AB167" s="18"/>
      <c r="AC167" s="18"/>
      <c r="AD167" s="18"/>
      <c r="AE167" s="245">
        <v>24.13754182495007</v>
      </c>
    </row>
    <row r="168" spans="10:31" x14ac:dyDescent="0.25">
      <c r="J168" s="22">
        <v>167</v>
      </c>
      <c r="K168" s="18"/>
      <c r="L168" s="18"/>
      <c r="M168" s="23">
        <v>50.135812705283307</v>
      </c>
      <c r="N168" s="18"/>
      <c r="O168" s="18"/>
      <c r="P168" s="18"/>
      <c r="Q168" s="19">
        <v>0</v>
      </c>
      <c r="R168" s="23">
        <v>61.253377831950083</v>
      </c>
      <c r="S168" s="23">
        <v>63.981179129415324</v>
      </c>
      <c r="T168" s="23">
        <v>64.462714283852947</v>
      </c>
      <c r="U168" s="18">
        <v>25.156155434327388</v>
      </c>
      <c r="V168" s="18">
        <v>22.240620779987683</v>
      </c>
      <c r="W168" s="50"/>
      <c r="X168" s="18"/>
      <c r="Y168" s="27"/>
      <c r="Z168" s="18"/>
      <c r="AA168" s="18"/>
      <c r="AB168" s="18"/>
      <c r="AC168" s="18"/>
      <c r="AD168" s="18"/>
      <c r="AE168" s="245">
        <v>24.64311986964271</v>
      </c>
    </row>
    <row r="169" spans="10:31" x14ac:dyDescent="0.25">
      <c r="J169" s="22">
        <v>168</v>
      </c>
      <c r="K169" s="18"/>
      <c r="L169" s="18"/>
      <c r="M169" s="23">
        <v>51.054050478429723</v>
      </c>
      <c r="N169" s="18"/>
      <c r="O169" s="18"/>
      <c r="P169" s="18"/>
      <c r="Q169" s="19">
        <v>0</v>
      </c>
      <c r="R169" s="23">
        <v>62.401306678018031</v>
      </c>
      <c r="S169" s="23">
        <v>65.191903928421723</v>
      </c>
      <c r="T169" s="23">
        <v>65.737473201111186</v>
      </c>
      <c r="U169" s="18">
        <v>25.676712876062378</v>
      </c>
      <c r="V169" s="18">
        <v>22.709969790346548</v>
      </c>
      <c r="W169" s="50"/>
      <c r="X169" s="18"/>
      <c r="Y169" s="27"/>
      <c r="Z169" s="18"/>
      <c r="AA169" s="18"/>
      <c r="AB169" s="18"/>
      <c r="AC169" s="18"/>
      <c r="AD169" s="18"/>
      <c r="AE169" s="245">
        <v>25.156155434327388</v>
      </c>
    </row>
    <row r="170" spans="10:31" x14ac:dyDescent="0.25">
      <c r="J170" s="22">
        <v>169</v>
      </c>
      <c r="K170" s="18"/>
      <c r="L170" s="18"/>
      <c r="M170" s="23">
        <v>51.983506251800456</v>
      </c>
      <c r="N170" s="18"/>
      <c r="O170" s="18"/>
      <c r="P170" s="18"/>
      <c r="Q170" s="19">
        <v>0</v>
      </c>
      <c r="R170" s="23">
        <v>63.563743877337586</v>
      </c>
      <c r="S170" s="23">
        <v>66.418149692708297</v>
      </c>
      <c r="T170" s="23">
        <v>67.029650331231423</v>
      </c>
      <c r="U170" s="18">
        <v>26.204856718101038</v>
      </c>
      <c r="V170" s="18">
        <v>23.186349705040534</v>
      </c>
      <c r="W170" s="50"/>
      <c r="X170" s="18"/>
      <c r="Y170" s="27"/>
      <c r="Z170" s="18"/>
      <c r="AA170" s="18"/>
      <c r="AB170" s="18"/>
      <c r="AC170" s="18"/>
      <c r="AD170" s="18"/>
      <c r="AE170" s="245">
        <v>25.676712876062378</v>
      </c>
    </row>
    <row r="171" spans="10:31" x14ac:dyDescent="0.25">
      <c r="J171" s="22">
        <v>170</v>
      </c>
      <c r="K171" s="18"/>
      <c r="L171" s="18"/>
      <c r="M171" s="23">
        <v>52.924249478394174</v>
      </c>
      <c r="N171" s="18"/>
      <c r="O171" s="18"/>
      <c r="P171" s="18"/>
      <c r="Q171" s="19">
        <v>0</v>
      </c>
      <c r="R171" s="23">
        <v>64.740785319936464</v>
      </c>
      <c r="S171" s="23">
        <v>67.660021786833312</v>
      </c>
      <c r="T171" s="23">
        <v>68.339378494621741</v>
      </c>
      <c r="U171" s="18">
        <v>26.740651649327965</v>
      </c>
      <c r="V171" s="18">
        <v>23.669823308942245</v>
      </c>
      <c r="W171" s="50"/>
      <c r="X171" s="18"/>
      <c r="Y171" s="27"/>
      <c r="Z171" s="18"/>
      <c r="AA171" s="18"/>
      <c r="AB171" s="18"/>
      <c r="AC171" s="18"/>
      <c r="AD171" s="18"/>
      <c r="AE171" s="245">
        <v>26.204856718101038</v>
      </c>
    </row>
    <row r="172" spans="10:31" x14ac:dyDescent="0.25">
      <c r="J172" s="22">
        <v>171</v>
      </c>
      <c r="K172" s="18"/>
      <c r="L172" s="18"/>
      <c r="M172" s="23">
        <v>53.876349627649901</v>
      </c>
      <c r="N172" s="18"/>
      <c r="O172" s="18"/>
      <c r="P172" s="18"/>
      <c r="Q172" s="19">
        <v>0</v>
      </c>
      <c r="R172" s="23">
        <v>65.932526958276483</v>
      </c>
      <c r="S172" s="23">
        <v>68.917625662675292</v>
      </c>
      <c r="T172" s="23">
        <v>69.666790731932338</v>
      </c>
      <c r="U172" s="18">
        <v>27.284162523700402</v>
      </c>
      <c r="V172" s="18">
        <v>24.160453572209381</v>
      </c>
      <c r="W172" s="50"/>
      <c r="X172" s="18"/>
      <c r="Y172" s="27"/>
      <c r="Z172" s="18"/>
      <c r="AA172" s="18"/>
      <c r="AB172" s="18"/>
      <c r="AC172" s="18"/>
      <c r="AD172" s="18"/>
      <c r="AE172" s="245">
        <v>26.740651649327965</v>
      </c>
    </row>
    <row r="173" spans="10:31" x14ac:dyDescent="0.25">
      <c r="J173" s="22">
        <v>172</v>
      </c>
      <c r="K173" s="18"/>
      <c r="L173" s="18"/>
      <c r="M173" s="23">
        <v>54.839876185354946</v>
      </c>
      <c r="N173" s="18"/>
      <c r="O173" s="18"/>
      <c r="P173" s="18"/>
      <c r="Q173" s="19">
        <v>0</v>
      </c>
      <c r="R173" s="23">
        <v>67.139064806927252</v>
      </c>
      <c r="S173" s="23">
        <v>70.191066858993409</v>
      </c>
      <c r="T173" s="23">
        <v>71.012020303122043</v>
      </c>
      <c r="U173" s="18">
        <v>27.835454359694349</v>
      </c>
      <c r="V173" s="18">
        <v>24.658303649736919</v>
      </c>
      <c r="W173" s="50"/>
      <c r="X173" s="18"/>
      <c r="Y173" s="27"/>
      <c r="Z173" s="18"/>
      <c r="AA173" s="18"/>
      <c r="AB173" s="18"/>
      <c r="AC173" s="18"/>
      <c r="AD173" s="18"/>
      <c r="AE173" s="245">
        <v>27.284162523700402</v>
      </c>
    </row>
    <row r="174" spans="10:31" x14ac:dyDescent="0.25">
      <c r="J174" s="22">
        <v>173</v>
      </c>
      <c r="K174" s="18"/>
      <c r="L174" s="18"/>
      <c r="M174" s="23">
        <v>55.814898653552241</v>
      </c>
      <c r="N174" s="18"/>
      <c r="O174" s="18"/>
      <c r="P174" s="18"/>
      <c r="Q174" s="19">
        <v>0</v>
      </c>
      <c r="R174" s="23">
        <v>68.360494942243591</v>
      </c>
      <c r="S174" s="23">
        <v>71.480451000988637</v>
      </c>
      <c r="T174" s="23">
        <v>72.375200686533233</v>
      </c>
      <c r="U174" s="18">
        <v>28.394592339756532</v>
      </c>
      <c r="V174" s="18">
        <v>25.163436880614153</v>
      </c>
      <c r="W174" s="50"/>
      <c r="X174" s="18"/>
      <c r="Y174" s="27"/>
      <c r="Z174" s="18"/>
      <c r="AA174" s="18"/>
      <c r="AB174" s="18"/>
      <c r="AC174" s="18"/>
      <c r="AD174" s="18"/>
      <c r="AE174" s="245">
        <v>27.835454359694349</v>
      </c>
    </row>
    <row r="175" spans="10:31" x14ac:dyDescent="0.25">
      <c r="J175" s="22">
        <v>174</v>
      </c>
      <c r="K175" s="18"/>
      <c r="L175" s="18"/>
      <c r="M175" s="23">
        <v>56.801486550450356</v>
      </c>
      <c r="N175" s="18"/>
      <c r="O175" s="18"/>
      <c r="P175" s="18"/>
      <c r="Q175" s="19">
        <v>0</v>
      </c>
      <c r="R175" s="23">
        <v>69.596913502043094</v>
      </c>
      <c r="S175" s="23">
        <v>72.785883799871499</v>
      </c>
      <c r="T175" s="23">
        <v>73.756465577978133</v>
      </c>
      <c r="U175" s="18">
        <v>28.961641809761112</v>
      </c>
      <c r="V175" s="18">
        <v>25.675916787586075</v>
      </c>
      <c r="W175" s="18"/>
      <c r="X175" s="18"/>
      <c r="Y175" s="27"/>
      <c r="Z175" s="18"/>
      <c r="AA175" s="18"/>
      <c r="AB175" s="18"/>
      <c r="AC175" s="18"/>
      <c r="AD175" s="18"/>
      <c r="AE175" s="245">
        <v>28.394592339756532</v>
      </c>
    </row>
    <row r="176" spans="10:31" x14ac:dyDescent="0.25">
      <c r="J176" s="22">
        <v>175</v>
      </c>
      <c r="K176" s="18"/>
      <c r="L176" s="18"/>
      <c r="M176" s="23">
        <v>57.79970941033298</v>
      </c>
      <c r="N176" s="18"/>
      <c r="O176" s="18"/>
      <c r="P176" s="18"/>
      <c r="Q176" s="19">
        <v>0</v>
      </c>
      <c r="R176" s="23">
        <v>70.848416685293174</v>
      </c>
      <c r="S176" s="23">
        <v>74.107471052434917</v>
      </c>
      <c r="T176" s="23">
        <v>75.155948889831976</v>
      </c>
      <c r="U176" s="18">
        <v>29.536668278470309</v>
      </c>
      <c r="V176" s="18">
        <v>26.195807076519582</v>
      </c>
      <c r="W176" s="18"/>
      <c r="X176" s="18"/>
      <c r="Y176" s="27"/>
      <c r="Z176" s="18"/>
      <c r="AA176" s="18"/>
      <c r="AB176" s="18"/>
      <c r="AC176" s="18"/>
      <c r="AD176" s="18"/>
      <c r="AE176" s="245">
        <v>28.961641809761112</v>
      </c>
    </row>
    <row r="177" spans="10:31" x14ac:dyDescent="0.25">
      <c r="J177" s="22">
        <v>176</v>
      </c>
      <c r="K177" s="18"/>
      <c r="L177" s="18"/>
      <c r="M177" s="23">
        <v>58.80963678347161</v>
      </c>
      <c r="N177" s="18"/>
      <c r="O177" s="18"/>
      <c r="P177" s="18"/>
      <c r="Q177" s="19">
        <v>0</v>
      </c>
      <c r="R177" s="23">
        <v>72.115100751794927</v>
      </c>
      <c r="S177" s="23">
        <v>75.445318640631015</v>
      </c>
      <c r="T177" s="23">
        <v>76.573784750136852</v>
      </c>
      <c r="U177" s="18">
        <v>30.119737417001936</v>
      </c>
      <c r="V177" s="18">
        <v>26.723171635875076</v>
      </c>
      <c r="W177" s="18"/>
      <c r="X177" s="18"/>
      <c r="Y177" s="27"/>
      <c r="Z177" s="18"/>
      <c r="AA177" s="18"/>
      <c r="AB177" s="18"/>
      <c r="AC177" s="18"/>
      <c r="AD177" s="18"/>
      <c r="AE177" s="245">
        <v>29.536668278470309</v>
      </c>
    </row>
    <row r="178" spans="10:31" x14ac:dyDescent="0.25">
      <c r="J178" s="22">
        <v>177</v>
      </c>
      <c r="K178" s="18"/>
      <c r="L178" s="18"/>
      <c r="M178" s="23">
        <v>59.831338236035705</v>
      </c>
      <c r="N178" s="18"/>
      <c r="O178" s="18"/>
      <c r="P178" s="18"/>
      <c r="Q178" s="19">
        <v>0</v>
      </c>
      <c r="R178" s="23">
        <v>73.397062021876778</v>
      </c>
      <c r="S178" s="23">
        <v>76.799532531151812</v>
      </c>
      <c r="T178" s="23">
        <v>78.010107501712696</v>
      </c>
      <c r="U178" s="18">
        <v>30.710915058300078</v>
      </c>
      <c r="V178" s="18">
        <v>27.25807453618113</v>
      </c>
      <c r="W178" s="18"/>
      <c r="X178" s="18"/>
      <c r="Y178" s="27"/>
      <c r="Z178" s="18"/>
      <c r="AA178" s="18"/>
      <c r="AB178" s="18"/>
      <c r="AC178" s="18"/>
      <c r="AD178" s="18"/>
      <c r="AE178" s="245">
        <v>30.119737417001936</v>
      </c>
    </row>
    <row r="179" spans="10:31" x14ac:dyDescent="0.25">
      <c r="J179" s="22">
        <v>178</v>
      </c>
      <c r="K179" s="18"/>
      <c r="L179" s="18"/>
      <c r="M179" s="23">
        <v>60.86488335000827</v>
      </c>
      <c r="N179" s="18"/>
      <c r="O179" s="18"/>
      <c r="P179" s="18"/>
      <c r="Q179" s="19">
        <v>0</v>
      </c>
      <c r="R179" s="23">
        <v>74.694396876085804</v>
      </c>
      <c r="S179" s="23">
        <v>78.170218775015485</v>
      </c>
      <c r="T179" s="23">
        <v>79.465051701279592</v>
      </c>
      <c r="U179" s="18">
        <v>31.310267196610656</v>
      </c>
      <c r="V179" s="18">
        <v>27.800580029514691</v>
      </c>
      <c r="W179" s="18"/>
      <c r="X179" s="18"/>
      <c r="Y179" s="27"/>
      <c r="Z179" s="18"/>
      <c r="AA179" s="18"/>
      <c r="AB179" s="18"/>
      <c r="AC179" s="18"/>
      <c r="AD179" s="18"/>
      <c r="AE179" s="245">
        <v>30.710915058300078</v>
      </c>
    </row>
    <row r="180" spans="10:31" x14ac:dyDescent="0.25">
      <c r="J180" s="22">
        <v>179</v>
      </c>
      <c r="K180" s="18"/>
      <c r="L180" s="18"/>
      <c r="M180" s="23">
        <v>61.910341723098583</v>
      </c>
      <c r="N180" s="18"/>
      <c r="O180" s="18"/>
      <c r="P180" s="18"/>
      <c r="Q180" s="19">
        <v>0</v>
      </c>
      <c r="R180" s="23">
        <v>76.007201754885784</v>
      </c>
      <c r="S180" s="23">
        <v>79.557483507156221</v>
      </c>
      <c r="T180" s="23">
        <v>80.938752118584873</v>
      </c>
      <c r="U180" s="18">
        <v>31.917859986962394</v>
      </c>
      <c r="V180" s="18">
        <v>28.350752548985529</v>
      </c>
      <c r="W180" s="18"/>
      <c r="X180" s="18"/>
      <c r="Y180" s="27"/>
      <c r="Z180" s="18"/>
      <c r="AA180" s="18"/>
      <c r="AB180" s="18"/>
      <c r="AC180" s="18"/>
      <c r="AD180" s="18"/>
      <c r="AE180" s="245">
        <v>31.310267196610656</v>
      </c>
    </row>
    <row r="181" spans="10:31" x14ac:dyDescent="0.25">
      <c r="J181" s="22">
        <v>180</v>
      </c>
      <c r="K181" s="18"/>
      <c r="L181" s="18"/>
      <c r="M181" s="23">
        <v>62.967782968657417</v>
      </c>
      <c r="N181" s="18"/>
      <c r="O181" s="18"/>
      <c r="P181" s="18"/>
      <c r="Q181" s="19">
        <v>0</v>
      </c>
      <c r="R181" s="23">
        <v>77.335573158358315</v>
      </c>
      <c r="S181" s="23">
        <v>80.961432946019315</v>
      </c>
      <c r="T181" s="23">
        <v>82.431343735542413</v>
      </c>
      <c r="U181" s="18">
        <v>32.533759744652031</v>
      </c>
      <c r="V181" s="18">
        <v>28.908656708225074</v>
      </c>
      <c r="W181" s="18"/>
      <c r="X181" s="18"/>
      <c r="Y181" s="27"/>
      <c r="Z181" s="18"/>
      <c r="AA181" s="18"/>
      <c r="AB181" s="18"/>
      <c r="AC181" s="18"/>
      <c r="AD181" s="18"/>
      <c r="AE181" s="245">
        <v>31.917859986962394</v>
      </c>
    </row>
    <row r="182" spans="10:31" x14ac:dyDescent="0.25">
      <c r="J182" s="22">
        <v>181</v>
      </c>
      <c r="K182" s="18"/>
      <c r="L182" s="18"/>
      <c r="M182" s="23">
        <v>64.037276715594047</v>
      </c>
      <c r="N182" s="18"/>
      <c r="O182" s="18"/>
      <c r="P182" s="18"/>
      <c r="Q182" s="19">
        <v>0</v>
      </c>
      <c r="R182" s="23">
        <v>78.679607645904881</v>
      </c>
      <c r="S182" s="23">
        <v>82.382173393158183</v>
      </c>
      <c r="T182" s="23">
        <v>83.942961745377914</v>
      </c>
      <c r="U182" s="18">
        <v>33.158032944733428</v>
      </c>
      <c r="V182" s="18">
        <v>29.474357300879099</v>
      </c>
      <c r="W182" s="18"/>
      <c r="X182" s="18"/>
      <c r="Y182" s="27"/>
      <c r="Z182" s="18"/>
      <c r="AA182" s="18"/>
      <c r="AB182" s="18"/>
      <c r="AC182" s="18"/>
      <c r="AD182" s="18"/>
      <c r="AE182" s="245">
        <v>32.533759744652031</v>
      </c>
    </row>
    <row r="183" spans="10:31" x14ac:dyDescent="0.25">
      <c r="J183" s="22">
        <v>182</v>
      </c>
      <c r="K183" s="18"/>
      <c r="L183" s="18"/>
      <c r="M183" s="23">
        <v>65.118892608292768</v>
      </c>
      <c r="N183" s="18"/>
      <c r="O183" s="18"/>
      <c r="P183" s="18"/>
      <c r="Q183" s="19">
        <v>0</v>
      </c>
      <c r="R183" s="23">
        <v>80.039401835953726</v>
      </c>
      <c r="S183" s="23">
        <v>83.8198112328392</v>
      </c>
      <c r="T183" s="23">
        <v>85.47374155178322</v>
      </c>
      <c r="U183" s="18">
        <v>33.790746221512507</v>
      </c>
      <c r="V183" s="18">
        <v>30.047919300105477</v>
      </c>
      <c r="W183" s="18"/>
      <c r="X183" s="18"/>
      <c r="Y183" s="27"/>
      <c r="Z183" s="18"/>
      <c r="AA183" s="18"/>
      <c r="AB183" s="18"/>
      <c r="AC183" s="18"/>
      <c r="AD183" s="18"/>
      <c r="AE183" s="245">
        <v>33.158032944733428</v>
      </c>
    </row>
    <row r="184" spans="10:31" x14ac:dyDescent="0.25">
      <c r="J184" s="22">
        <v>183</v>
      </c>
      <c r="K184" s="18"/>
      <c r="L184" s="18"/>
      <c r="M184" s="23">
        <v>66.212700306530067</v>
      </c>
      <c r="N184" s="18"/>
      <c r="O184" s="18"/>
      <c r="P184" s="18"/>
      <c r="Q184" s="19">
        <v>0</v>
      </c>
      <c r="R184" s="23">
        <v>81.41505240567092</v>
      </c>
      <c r="S184" s="23">
        <v>85.274452931647033</v>
      </c>
      <c r="T184" s="23">
        <v>87.023818768077547</v>
      </c>
      <c r="U184" s="18">
        <v>34.431966368044904</v>
      </c>
      <c r="V184" s="18">
        <v>30.629407858074874</v>
      </c>
      <c r="W184" s="18"/>
      <c r="X184" s="18"/>
      <c r="Y184" s="27"/>
      <c r="Z184" s="18"/>
      <c r="AA184" s="18"/>
      <c r="AB184" s="18"/>
      <c r="AC184" s="18"/>
      <c r="AD184" s="18"/>
      <c r="AE184" s="245">
        <v>33.790746221512507</v>
      </c>
    </row>
    <row r="185" spans="10:31" x14ac:dyDescent="0.25">
      <c r="J185" s="22">
        <v>184</v>
      </c>
      <c r="K185" s="18"/>
      <c r="L185" s="18"/>
      <c r="M185" s="18"/>
      <c r="N185" s="18"/>
      <c r="O185" s="18"/>
      <c r="P185" s="18"/>
      <c r="Q185" s="19">
        <v>0</v>
      </c>
      <c r="R185" s="23">
        <v>82.806656090671353</v>
      </c>
      <c r="S185" s="23">
        <v>86.746205038095582</v>
      </c>
      <c r="T185" s="23">
        <v>88.593329216378663</v>
      </c>
      <c r="U185" s="18">
        <v>35.081760335639281</v>
      </c>
      <c r="V185" s="18">
        <v>31.218888305476892</v>
      </c>
      <c r="W185" s="18"/>
      <c r="X185" s="18"/>
      <c r="Y185" s="27"/>
      <c r="Z185" s="18"/>
      <c r="AA185" s="18"/>
      <c r="AB185" s="18"/>
      <c r="AC185" s="18"/>
      <c r="AD185" s="18"/>
      <c r="AE185" s="245">
        <v>34.431966368044904</v>
      </c>
    </row>
    <row r="186" spans="10:31" x14ac:dyDescent="0.25">
      <c r="J186" s="22">
        <v>185</v>
      </c>
      <c r="K186" s="18"/>
      <c r="L186" s="18"/>
      <c r="M186" s="18"/>
      <c r="N186" s="18"/>
      <c r="O186" s="18"/>
      <c r="P186" s="18"/>
      <c r="Q186" s="19">
        <v>0</v>
      </c>
      <c r="R186" s="23">
        <v>84.214309684734488</v>
      </c>
      <c r="S186" s="23">
        <v>88.235174182243696</v>
      </c>
      <c r="T186" s="23">
        <v>90.182408926780695</v>
      </c>
      <c r="U186" s="18">
        <v>35.740195233364446</v>
      </c>
      <c r="V186" s="18">
        <v>31.81642615102988</v>
      </c>
      <c r="W186" s="18"/>
      <c r="X186" s="18"/>
      <c r="Y186" s="27"/>
      <c r="Z186" s="18"/>
      <c r="AA186" s="18"/>
      <c r="AB186" s="18"/>
      <c r="AC186" s="18"/>
      <c r="AD186" s="18"/>
      <c r="AE186" s="245">
        <v>35.081760335639281</v>
      </c>
    </row>
    <row r="187" spans="10:31" x14ac:dyDescent="0.25">
      <c r="J187" s="22">
        <v>186</v>
      </c>
      <c r="K187" s="18"/>
      <c r="L187" s="18"/>
      <c r="M187" s="18"/>
      <c r="N187" s="18"/>
      <c r="O187" s="18"/>
      <c r="P187" s="18"/>
      <c r="Q187" s="19">
        <v>0</v>
      </c>
      <c r="R187" s="23">
        <v>85.638110039524832</v>
      </c>
      <c r="S187" s="23">
        <v>89.741467075313608</v>
      </c>
      <c r="T187" s="18"/>
      <c r="U187" s="18">
        <v>36.407338327560339</v>
      </c>
      <c r="V187" s="18">
        <v>32.422087080993492</v>
      </c>
      <c r="W187" s="18"/>
      <c r="X187" s="18"/>
      <c r="Y187" s="27"/>
      <c r="Z187" s="18"/>
      <c r="AA187" s="18"/>
      <c r="AB187" s="18"/>
      <c r="AC187" s="18"/>
      <c r="AD187" s="18"/>
      <c r="AE187" s="245">
        <v>35.740195233364446</v>
      </c>
    </row>
    <row r="188" spans="10:31" x14ac:dyDescent="0.25">
      <c r="J188" s="22">
        <v>187</v>
      </c>
      <c r="K188" s="18"/>
      <c r="L188" s="18"/>
      <c r="M188" s="18"/>
      <c r="N188" s="18"/>
      <c r="O188" s="18"/>
      <c r="P188" s="18"/>
      <c r="Q188" s="19">
        <v>0</v>
      </c>
      <c r="R188" s="23">
        <v>87.07815406431034</v>
      </c>
      <c r="S188" s="23">
        <v>91.265190509312589</v>
      </c>
      <c r="T188" s="18"/>
      <c r="U188" s="18">
        <v>37.083257041353775</v>
      </c>
      <c r="V188" s="18">
        <v>33.035936958687813</v>
      </c>
      <c r="W188" s="18"/>
      <c r="X188" s="18"/>
      <c r="Y188" s="27"/>
      <c r="Z188" s="18"/>
      <c r="AA188" s="18"/>
      <c r="AB188" s="18"/>
      <c r="AC188" s="18"/>
      <c r="AD188" s="18"/>
      <c r="AE188" s="245">
        <v>36.407338327560339</v>
      </c>
    </row>
    <row r="189" spans="10:31" x14ac:dyDescent="0.25">
      <c r="J189" s="22">
        <v>188</v>
      </c>
      <c r="K189" s="18"/>
      <c r="L189" s="18"/>
      <c r="M189" s="18"/>
      <c r="N189" s="18"/>
      <c r="O189" s="18"/>
      <c r="P189" s="18"/>
      <c r="Q189" s="19">
        <v>0</v>
      </c>
      <c r="R189" s="23">
        <v>88.534538725690112</v>
      </c>
      <c r="S189" s="23">
        <v>92.806451356660489</v>
      </c>
      <c r="T189" s="18"/>
      <c r="U189" s="18">
        <v>37.768018954177897</v>
      </c>
      <c r="V189" s="18">
        <v>33.65804182401321</v>
      </c>
      <c r="W189" s="18"/>
      <c r="X189" s="18"/>
      <c r="Y189" s="27"/>
      <c r="Z189" s="18"/>
      <c r="AA189" s="18"/>
      <c r="AB189" s="18"/>
      <c r="AC189" s="18"/>
      <c r="AD189" s="18"/>
      <c r="AE189" s="245">
        <v>37.083257041353775</v>
      </c>
    </row>
    <row r="190" spans="10:31" x14ac:dyDescent="0.25">
      <c r="J190" s="22">
        <v>189</v>
      </c>
      <c r="K190" s="18"/>
      <c r="L190" s="18"/>
      <c r="M190" s="18"/>
      <c r="N190" s="18"/>
      <c r="O190" s="18"/>
      <c r="P190" s="18"/>
      <c r="Q190" s="19">
        <v>0</v>
      </c>
      <c r="R190" s="23">
        <v>90.007361047318284</v>
      </c>
      <c r="S190" s="23">
        <v>94.36535656981907</v>
      </c>
      <c r="T190" s="18"/>
      <c r="U190" s="18">
        <v>38.461691801295864</v>
      </c>
      <c r="V190" s="18">
        <v>34.28846789297706</v>
      </c>
      <c r="W190" s="18"/>
      <c r="X190" s="18"/>
      <c r="Y190" s="27"/>
      <c r="Z190" s="18"/>
      <c r="AA190" s="18"/>
      <c r="AB190" s="18"/>
      <c r="AC190" s="18"/>
      <c r="AD190" s="18"/>
      <c r="AE190" s="245">
        <v>37.768018954177897</v>
      </c>
    </row>
    <row r="191" spans="10:31" x14ac:dyDescent="0.25">
      <c r="J191" s="22">
        <v>190</v>
      </c>
      <c r="K191" s="18"/>
      <c r="L191" s="18"/>
      <c r="M191" s="18"/>
      <c r="N191" s="18"/>
      <c r="O191" s="18"/>
      <c r="P191" s="18"/>
      <c r="Q191" s="19">
        <v>0</v>
      </c>
      <c r="R191" s="23">
        <v>91.496718109635992</v>
      </c>
      <c r="S191" s="23">
        <v>95.94201318092513</v>
      </c>
      <c r="T191" s="18"/>
      <c r="U191" s="18">
        <v>39.164343473328167</v>
      </c>
      <c r="V191" s="18">
        <v>34.927281557221797</v>
      </c>
      <c r="W191" s="18"/>
      <c r="X191" s="18"/>
      <c r="Y191" s="27"/>
      <c r="Z191" s="18"/>
      <c r="AA191" s="18"/>
      <c r="AB191" s="18"/>
      <c r="AC191" s="18"/>
      <c r="AD191" s="18"/>
      <c r="AE191" s="245">
        <v>38.461691801295864</v>
      </c>
    </row>
    <row r="192" spans="10:31" x14ac:dyDescent="0.25">
      <c r="J192" s="22">
        <v>191</v>
      </c>
      <c r="K192" s="18"/>
      <c r="L192" s="18"/>
      <c r="M192" s="18"/>
      <c r="N192" s="18"/>
      <c r="O192" s="18"/>
      <c r="P192" s="18"/>
      <c r="Q192" s="19">
        <v>0</v>
      </c>
      <c r="R192" s="23">
        <v>93</v>
      </c>
      <c r="S192" s="23">
        <v>97.5</v>
      </c>
      <c r="T192" s="18"/>
      <c r="U192" s="18">
        <v>39.876042015784293</v>
      </c>
      <c r="V192" s="18">
        <v>35.574549383558683</v>
      </c>
      <c r="W192" s="18"/>
      <c r="X192" s="18"/>
      <c r="Y192" s="27"/>
      <c r="Z192" s="18"/>
      <c r="AA192" s="18"/>
      <c r="AB192" s="18"/>
      <c r="AC192" s="18"/>
      <c r="AD192" s="18"/>
      <c r="AE192" s="245">
        <v>39.164343473328167</v>
      </c>
    </row>
    <row r="193" spans="10:31" x14ac:dyDescent="0.25">
      <c r="J193" s="22">
        <v>192</v>
      </c>
      <c r="K193" s="18"/>
      <c r="L193" s="18"/>
      <c r="M193" s="18"/>
      <c r="N193" s="18"/>
      <c r="O193" s="18"/>
      <c r="P193" s="18"/>
      <c r="Q193" s="19">
        <v>0</v>
      </c>
      <c r="R193" s="23">
        <v>94.5</v>
      </c>
      <c r="S193" s="23">
        <v>99.2</v>
      </c>
      <c r="T193" s="18"/>
      <c r="U193" s="18">
        <v>40.596855628598142</v>
      </c>
      <c r="V193" s="18">
        <v>36.230338113503848</v>
      </c>
      <c r="W193" s="18"/>
      <c r="X193" s="18"/>
      <c r="Y193" s="27"/>
      <c r="Z193" s="18"/>
      <c r="AA193" s="18"/>
      <c r="AB193" s="18"/>
      <c r="AC193" s="18"/>
      <c r="AD193" s="18"/>
      <c r="AE193" s="245">
        <v>39.876042015784293</v>
      </c>
    </row>
    <row r="194" spans="10:31" x14ac:dyDescent="0.25">
      <c r="J194" s="22">
        <v>193</v>
      </c>
      <c r="K194" s="18"/>
      <c r="L194" s="18"/>
      <c r="M194" s="18"/>
      <c r="N194" s="18"/>
      <c r="O194" s="18"/>
      <c r="P194" s="18"/>
      <c r="Q194" s="19">
        <v>0</v>
      </c>
      <c r="R194" s="23">
        <v>96.1</v>
      </c>
      <c r="S194" s="23">
        <v>100.8</v>
      </c>
      <c r="T194" s="18"/>
      <c r="U194" s="18">
        <v>41.326852665667211</v>
      </c>
      <c r="V194" s="18">
        <v>36.894714662818359</v>
      </c>
      <c r="W194" s="18"/>
      <c r="X194" s="18"/>
      <c r="Y194" s="27"/>
      <c r="Z194" s="18"/>
      <c r="AA194" s="18"/>
      <c r="AB194" s="18"/>
      <c r="AC194" s="18"/>
      <c r="AD194" s="18"/>
      <c r="AE194" s="245">
        <v>40.596855628598142</v>
      </c>
    </row>
    <row r="195" spans="10:31" x14ac:dyDescent="0.25">
      <c r="J195" s="22">
        <v>194</v>
      </c>
      <c r="K195" s="18"/>
      <c r="L195" s="18"/>
      <c r="M195" s="18"/>
      <c r="N195" s="18"/>
      <c r="O195" s="18"/>
      <c r="P195" s="18"/>
      <c r="Q195" s="19">
        <v>0</v>
      </c>
      <c r="R195" s="23">
        <v>97.6</v>
      </c>
      <c r="S195" s="23">
        <v>102.4</v>
      </c>
      <c r="T195" s="18"/>
      <c r="U195" s="18">
        <v>42.066101634395558</v>
      </c>
      <c r="V195" s="18">
        <v>37.56774612105275</v>
      </c>
      <c r="W195" s="18"/>
      <c r="X195" s="18"/>
      <c r="Y195" s="27"/>
      <c r="Z195" s="18"/>
      <c r="AA195" s="18"/>
      <c r="AB195" s="18"/>
      <c r="AC195" s="18"/>
      <c r="AD195" s="18"/>
      <c r="AE195" s="245">
        <v>41.326852665667211</v>
      </c>
    </row>
    <row r="196" spans="10:31" x14ac:dyDescent="0.25">
      <c r="J196" s="22">
        <v>195</v>
      </c>
      <c r="K196" s="18"/>
      <c r="L196" s="18"/>
      <c r="M196" s="18"/>
      <c r="N196" s="18"/>
      <c r="O196" s="18"/>
      <c r="P196" s="18"/>
      <c r="Q196" s="19">
        <v>0</v>
      </c>
      <c r="R196" s="23">
        <v>99.2</v>
      </c>
      <c r="S196" s="23">
        <v>104.1</v>
      </c>
      <c r="T196" s="18"/>
      <c r="U196" s="18">
        <v>42.814671195240017</v>
      </c>
      <c r="V196" s="18">
        <v>38.249499751093438</v>
      </c>
      <c r="W196" s="18"/>
      <c r="X196" s="18"/>
      <c r="Y196" s="27"/>
      <c r="Z196" s="18"/>
      <c r="AA196" s="18"/>
      <c r="AB196" s="18"/>
      <c r="AC196" s="18"/>
      <c r="AD196" s="18"/>
      <c r="AE196" s="245">
        <v>42.066101634395558</v>
      </c>
    </row>
    <row r="197" spans="10:31" x14ac:dyDescent="0.25">
      <c r="J197" s="22">
        <v>196</v>
      </c>
      <c r="K197" s="18"/>
      <c r="L197" s="18"/>
      <c r="M197" s="18"/>
      <c r="N197" s="18"/>
      <c r="O197" s="18"/>
      <c r="P197" s="18"/>
      <c r="Q197" s="19">
        <v>0</v>
      </c>
      <c r="R197" s="23">
        <v>100.8</v>
      </c>
      <c r="S197" s="23">
        <v>105.8</v>
      </c>
      <c r="T197" s="18"/>
      <c r="U197" s="18">
        <v>43.572630161261351</v>
      </c>
      <c r="V197" s="18">
        <v>38.94004298871458</v>
      </c>
      <c r="W197" s="18"/>
      <c r="X197" s="18"/>
      <c r="Y197" s="27"/>
      <c r="Z197" s="18"/>
      <c r="AA197" s="18"/>
      <c r="AB197" s="18"/>
      <c r="AC197" s="18"/>
      <c r="AD197" s="18"/>
      <c r="AE197" s="245">
        <v>42.814671195240017</v>
      </c>
    </row>
    <row r="198" spans="10:31" x14ac:dyDescent="0.25">
      <c r="J198" s="22">
        <v>197</v>
      </c>
      <c r="K198" s="18"/>
      <c r="L198" s="18"/>
      <c r="M198" s="18"/>
      <c r="N198" s="18"/>
      <c r="O198" s="18"/>
      <c r="P198" s="18"/>
      <c r="Q198" s="19">
        <v>0</v>
      </c>
      <c r="R198" s="23">
        <v>102.4</v>
      </c>
      <c r="S198" s="23">
        <v>107.5</v>
      </c>
      <c r="T198" s="18"/>
      <c r="U198" s="18">
        <v>44.340047497678007</v>
      </c>
      <c r="V198" s="18">
        <v>39.639443442131963</v>
      </c>
      <c r="W198" s="18"/>
      <c r="X198" s="18"/>
      <c r="Y198" s="27"/>
      <c r="Z198" s="18"/>
      <c r="AA198" s="18"/>
      <c r="AB198" s="18"/>
      <c r="AC198" s="18"/>
      <c r="AD198" s="18"/>
      <c r="AE198" s="245">
        <v>43.572630161261351</v>
      </c>
    </row>
    <row r="199" spans="10:31" x14ac:dyDescent="0.25">
      <c r="J199" s="22">
        <v>198</v>
      </c>
      <c r="K199" s="18"/>
      <c r="L199" s="18"/>
      <c r="M199" s="18"/>
      <c r="N199" s="18"/>
      <c r="O199" s="18"/>
      <c r="P199" s="18"/>
      <c r="Q199" s="19">
        <v>0</v>
      </c>
      <c r="R199" s="23">
        <v>104</v>
      </c>
      <c r="S199" s="23">
        <v>109.2</v>
      </c>
      <c r="T199" s="18"/>
      <c r="U199" s="18">
        <v>45.116992321422934</v>
      </c>
      <c r="V199" s="18">
        <v>40.347768891560264</v>
      </c>
      <c r="W199" s="18"/>
      <c r="X199" s="18"/>
      <c r="Y199" s="27"/>
      <c r="Z199" s="18"/>
      <c r="AA199" s="18"/>
      <c r="AB199" s="18"/>
      <c r="AC199" s="18"/>
      <c r="AD199" s="18"/>
      <c r="AE199" s="245">
        <v>44.340047497678007</v>
      </c>
    </row>
    <row r="200" spans="10:31" x14ac:dyDescent="0.25">
      <c r="J200" s="22">
        <v>199</v>
      </c>
      <c r="K200" s="18"/>
      <c r="L200" s="18"/>
      <c r="M200" s="18"/>
      <c r="N200" s="18"/>
      <c r="O200" s="18"/>
      <c r="P200" s="18"/>
      <c r="Q200" s="19">
        <v>0</v>
      </c>
      <c r="R200" s="23">
        <v>105.7</v>
      </c>
      <c r="S200" s="23">
        <v>111</v>
      </c>
      <c r="T200" s="18"/>
      <c r="U200" s="18">
        <v>45.903533900705789</v>
      </c>
      <c r="V200" s="18">
        <v>41.065087288775331</v>
      </c>
      <c r="W200" s="18"/>
      <c r="X200" s="18"/>
      <c r="Y200" s="27"/>
      <c r="Z200" s="18"/>
      <c r="AA200" s="18"/>
      <c r="AB200" s="18"/>
      <c r="AC200" s="18"/>
      <c r="AD200" s="18"/>
      <c r="AE200" s="245">
        <v>45.116992321422934</v>
      </c>
    </row>
    <row r="201" spans="10:31" x14ac:dyDescent="0.25">
      <c r="J201" s="22">
        <v>200</v>
      </c>
      <c r="K201" s="18"/>
      <c r="L201" s="18"/>
      <c r="M201" s="18"/>
      <c r="N201" s="18"/>
      <c r="O201" s="18"/>
      <c r="P201" s="18"/>
      <c r="Q201" s="19">
        <v>0</v>
      </c>
      <c r="R201" s="23">
        <v>107.3</v>
      </c>
      <c r="S201" s="23">
        <v>112.7</v>
      </c>
      <c r="T201" s="18"/>
      <c r="U201" s="18">
        <v>46.699741654576435</v>
      </c>
      <c r="V201" s="18">
        <v>41.791466756677785</v>
      </c>
      <c r="W201" s="18"/>
      <c r="X201" s="18"/>
      <c r="Y201" s="27"/>
      <c r="Z201" s="18"/>
      <c r="AA201" s="18"/>
      <c r="AB201" s="18"/>
      <c r="AC201" s="18"/>
      <c r="AD201" s="18"/>
      <c r="AE201" s="245">
        <v>45.903533900705789</v>
      </c>
    </row>
    <row r="202" spans="10:31" x14ac:dyDescent="0.25">
      <c r="J202" s="22">
        <v>201</v>
      </c>
      <c r="K202" s="18"/>
      <c r="L202" s="18"/>
      <c r="M202" s="18"/>
      <c r="N202" s="18"/>
      <c r="O202" s="18"/>
      <c r="P202" s="18"/>
      <c r="Q202" s="19">
        <v>0</v>
      </c>
      <c r="R202" s="23">
        <v>109</v>
      </c>
      <c r="S202" s="23">
        <v>114.5</v>
      </c>
      <c r="T202" s="18"/>
      <c r="U202" s="18">
        <v>47.505685152494145</v>
      </c>
      <c r="V202" s="18">
        <v>42.526975588860971</v>
      </c>
      <c r="W202" s="18"/>
      <c r="X202" s="18"/>
      <c r="Y202" s="27"/>
      <c r="Z202" s="18"/>
      <c r="AA202" s="18"/>
      <c r="AB202" s="18"/>
      <c r="AC202" s="18"/>
      <c r="AD202" s="18"/>
      <c r="AE202" s="245">
        <v>46.699741654576435</v>
      </c>
    </row>
    <row r="203" spans="10:31" x14ac:dyDescent="0.25">
      <c r="J203" s="22">
        <v>202</v>
      </c>
      <c r="K203" s="18"/>
      <c r="L203" s="18"/>
      <c r="M203" s="18"/>
      <c r="N203" s="18"/>
      <c r="O203" s="18"/>
      <c r="P203" s="18"/>
      <c r="Q203" s="19">
        <v>0</v>
      </c>
      <c r="R203" s="23">
        <v>110.7</v>
      </c>
      <c r="S203" s="23">
        <v>116.3</v>
      </c>
      <c r="T203" s="18"/>
      <c r="U203" s="18">
        <v>48.321434113897254</v>
      </c>
      <c r="V203" s="18">
        <v>43.271682249182021</v>
      </c>
      <c r="W203" s="18"/>
      <c r="X203" s="18"/>
      <c r="Y203" s="27"/>
      <c r="Z203" s="18"/>
      <c r="AA203" s="18"/>
      <c r="AB203" s="18"/>
      <c r="AC203" s="18"/>
      <c r="AD203" s="18"/>
      <c r="AE203" s="245">
        <v>47.505685152494145</v>
      </c>
    </row>
    <row r="204" spans="10:31" x14ac:dyDescent="0.25">
      <c r="J204" s="22">
        <v>203</v>
      </c>
      <c r="K204" s="18"/>
      <c r="L204" s="18"/>
      <c r="M204" s="18"/>
      <c r="N204" s="18"/>
      <c r="O204" s="18"/>
      <c r="P204" s="18"/>
      <c r="Q204" s="19">
        <v>0</v>
      </c>
      <c r="R204" s="23">
        <v>112.4</v>
      </c>
      <c r="S204" s="23">
        <v>118.1</v>
      </c>
      <c r="T204" s="18"/>
      <c r="U204" s="18">
        <v>49.147058407780236</v>
      </c>
      <c r="V204" s="18">
        <v>44.025655371336498</v>
      </c>
      <c r="W204" s="18"/>
      <c r="X204" s="18"/>
      <c r="Y204" s="27"/>
      <c r="Z204" s="18"/>
      <c r="AA204" s="18"/>
      <c r="AB204" s="18"/>
      <c r="AC204" s="18"/>
      <c r="AD204" s="18"/>
      <c r="AE204" s="245">
        <v>48.321434113897254</v>
      </c>
    </row>
    <row r="205" spans="10:31" x14ac:dyDescent="0.25">
      <c r="J205" s="22">
        <v>204</v>
      </c>
      <c r="K205" s="18"/>
      <c r="L205" s="18"/>
      <c r="M205" s="18"/>
      <c r="N205" s="18"/>
      <c r="O205" s="18"/>
      <c r="P205" s="18"/>
      <c r="Q205" s="19">
        <v>0</v>
      </c>
      <c r="R205" s="23">
        <v>114.1</v>
      </c>
      <c r="S205" s="23">
        <v>120</v>
      </c>
      <c r="T205" s="18"/>
      <c r="U205" s="18">
        <v>49.982628052269405</v>
      </c>
      <c r="V205" s="18">
        <v>44.788963758435237</v>
      </c>
      <c r="W205" s="18"/>
      <c r="X205" s="18"/>
      <c r="Y205" s="27"/>
      <c r="Z205" s="18"/>
      <c r="AA205" s="18"/>
      <c r="AB205" s="18"/>
      <c r="AC205" s="18"/>
      <c r="AD205" s="18"/>
      <c r="AE205" s="245">
        <v>49.147058407780236</v>
      </c>
    </row>
    <row r="206" spans="10:31" x14ac:dyDescent="0.25">
      <c r="J206" s="22">
        <v>205</v>
      </c>
      <c r="K206" s="18"/>
      <c r="L206" s="18"/>
      <c r="M206" s="18"/>
      <c r="N206" s="18"/>
      <c r="O206" s="18"/>
      <c r="P206" s="18"/>
      <c r="Q206" s="19">
        <v>0</v>
      </c>
      <c r="R206" s="23">
        <v>115.9</v>
      </c>
      <c r="S206" s="23">
        <v>121.8</v>
      </c>
      <c r="T206" s="18"/>
      <c r="U206" s="18">
        <v>50.828213214205753</v>
      </c>
      <c r="V206" s="18">
        <v>45.561676382584643</v>
      </c>
      <c r="W206" s="18"/>
      <c r="X206" s="18"/>
      <c r="Y206" s="27"/>
      <c r="Z206" s="18"/>
      <c r="AA206" s="18"/>
      <c r="AB206" s="18"/>
      <c r="AC206" s="18"/>
      <c r="AD206" s="18"/>
      <c r="AE206" s="245">
        <v>49.982628052269405</v>
      </c>
    </row>
    <row r="207" spans="10:31" x14ac:dyDescent="0.25">
      <c r="J207" s="22">
        <v>206</v>
      </c>
      <c r="K207" s="18"/>
      <c r="L207" s="18"/>
      <c r="M207" s="18"/>
      <c r="N207" s="18"/>
      <c r="O207" s="18"/>
      <c r="P207" s="18"/>
      <c r="Q207" s="19">
        <v>0</v>
      </c>
      <c r="R207" s="23">
        <v>117.7</v>
      </c>
      <c r="S207" s="23">
        <v>123.7</v>
      </c>
      <c r="T207" s="18"/>
      <c r="U207" s="18">
        <v>51.683884208729204</v>
      </c>
      <c r="V207" s="18">
        <v>46.343862384471613</v>
      </c>
      <c r="W207" s="18"/>
      <c r="X207" s="18"/>
      <c r="Y207" s="27"/>
      <c r="Z207" s="18"/>
      <c r="AA207" s="18"/>
      <c r="AB207" s="18"/>
      <c r="AC207" s="18"/>
      <c r="AD207" s="18"/>
      <c r="AE207" s="245">
        <v>50.828213214205753</v>
      </c>
    </row>
    <row r="208" spans="10:31" x14ac:dyDescent="0.25">
      <c r="J208" s="22">
        <v>207</v>
      </c>
      <c r="K208" s="18"/>
      <c r="L208" s="18"/>
      <c r="M208" s="18"/>
      <c r="N208" s="18"/>
      <c r="O208" s="18"/>
      <c r="P208" s="18"/>
      <c r="Q208" s="19">
        <v>0</v>
      </c>
      <c r="R208" s="23">
        <v>119.9</v>
      </c>
      <c r="S208" s="23">
        <v>125.6</v>
      </c>
      <c r="T208" s="18"/>
      <c r="U208" s="18">
        <v>52.549711498865527</v>
      </c>
      <c r="V208" s="18">
        <v>47.135591072948174</v>
      </c>
      <c r="W208" s="18"/>
      <c r="X208" s="18"/>
      <c r="Y208" s="27"/>
      <c r="Z208" s="18"/>
      <c r="AA208" s="18"/>
      <c r="AB208" s="18"/>
      <c r="AC208" s="18"/>
      <c r="AD208" s="18"/>
      <c r="AE208" s="245">
        <v>51.683884208729204</v>
      </c>
    </row>
    <row r="209" spans="10:31" x14ac:dyDescent="0.25">
      <c r="J209" s="22">
        <v>208</v>
      </c>
      <c r="K209" s="18"/>
      <c r="L209" s="18"/>
      <c r="M209" s="18"/>
      <c r="N209" s="18"/>
      <c r="O209" s="18"/>
      <c r="P209" s="18"/>
      <c r="Q209" s="19">
        <v>0</v>
      </c>
      <c r="R209" s="23">
        <v>121.2</v>
      </c>
      <c r="S209" s="23">
        <v>127.5</v>
      </c>
      <c r="T209" s="18"/>
      <c r="U209" s="18">
        <v>53.425765695118514</v>
      </c>
      <c r="V209" s="18">
        <v>47.936931924623522</v>
      </c>
      <c r="W209" s="18"/>
      <c r="X209" s="18"/>
      <c r="Y209" s="27"/>
      <c r="Z209" s="18"/>
      <c r="AA209" s="18"/>
      <c r="AB209" s="18"/>
      <c r="AC209" s="18"/>
      <c r="AD209" s="18"/>
      <c r="AE209" s="245">
        <v>52.549711498865527</v>
      </c>
    </row>
    <row r="210" spans="10:31" x14ac:dyDescent="0.25">
      <c r="J210" s="22">
        <v>209</v>
      </c>
      <c r="K210" s="18"/>
      <c r="L210" s="18"/>
      <c r="M210" s="18"/>
      <c r="N210" s="18"/>
      <c r="O210" s="18"/>
      <c r="P210" s="18"/>
      <c r="Q210" s="19">
        <v>0</v>
      </c>
      <c r="R210" s="23">
        <v>123.1</v>
      </c>
      <c r="S210" s="23">
        <v>129.4</v>
      </c>
      <c r="T210" s="18"/>
      <c r="U210" s="18">
        <v>54.312117555062983</v>
      </c>
      <c r="V210" s="18">
        <v>48.747954583454742</v>
      </c>
      <c r="W210" s="18"/>
      <c r="X210" s="18"/>
      <c r="Y210" s="27"/>
      <c r="Z210" s="18"/>
      <c r="AA210" s="18"/>
      <c r="AB210" s="18"/>
      <c r="AC210" s="18"/>
      <c r="AD210" s="18"/>
      <c r="AE210" s="245">
        <v>53.425765695118514</v>
      </c>
    </row>
    <row r="211" spans="10:31" x14ac:dyDescent="0.25">
      <c r="J211" s="22">
        <v>210</v>
      </c>
      <c r="K211" s="18"/>
      <c r="L211" s="18"/>
      <c r="M211" s="18"/>
      <c r="N211" s="18"/>
      <c r="O211" s="18"/>
      <c r="P211" s="18"/>
      <c r="Q211" s="19">
        <v>0</v>
      </c>
      <c r="R211" s="23">
        <v>124.9</v>
      </c>
      <c r="S211" s="23">
        <v>131.4</v>
      </c>
      <c r="T211" s="18"/>
      <c r="U211" s="18"/>
      <c r="V211" s="18">
        <v>49.568728860343512</v>
      </c>
      <c r="W211" s="18"/>
      <c r="X211" s="18"/>
      <c r="Y211" s="27"/>
      <c r="Z211" s="18"/>
      <c r="AA211" s="18"/>
      <c r="AB211" s="18"/>
      <c r="AC211" s="18"/>
      <c r="AD211" s="18"/>
      <c r="AE211" s="245">
        <v>54.312117555062983</v>
      </c>
    </row>
    <row r="212" spans="10:31" x14ac:dyDescent="0.25">
      <c r="J212" s="22">
        <v>211</v>
      </c>
      <c r="K212" s="18"/>
      <c r="L212" s="18"/>
      <c r="M212" s="18"/>
      <c r="N212" s="18"/>
      <c r="O212" s="18"/>
      <c r="P212" s="18"/>
      <c r="Q212" s="19">
        <v>0</v>
      </c>
      <c r="R212" s="23">
        <v>126.8</v>
      </c>
      <c r="S212" s="23">
        <v>133.4</v>
      </c>
      <c r="T212" s="18"/>
      <c r="U212" s="18"/>
      <c r="V212" s="18">
        <v>50.3993247327342</v>
      </c>
      <c r="W212" s="18"/>
      <c r="X212" s="18"/>
      <c r="Y212" s="27"/>
      <c r="Z212" s="18"/>
      <c r="AA212" s="18"/>
      <c r="AB212" s="18"/>
      <c r="AC212" s="18"/>
      <c r="AD212" s="18"/>
      <c r="AE212" s="18"/>
    </row>
    <row r="213" spans="10:31" x14ac:dyDescent="0.25">
      <c r="J213" s="22">
        <v>212</v>
      </c>
      <c r="K213" s="18"/>
      <c r="L213" s="18"/>
      <c r="M213" s="18"/>
      <c r="N213" s="18"/>
      <c r="O213" s="18"/>
      <c r="P213" s="18"/>
      <c r="Q213" s="19">
        <v>0</v>
      </c>
      <c r="R213" s="23">
        <v>128.6</v>
      </c>
      <c r="S213" s="23">
        <v>135.4</v>
      </c>
      <c r="T213" s="18"/>
      <c r="U213" s="18"/>
      <c r="V213" s="18">
        <v>51.239812344215551</v>
      </c>
      <c r="W213" s="18"/>
      <c r="X213" s="18"/>
      <c r="Y213" s="27"/>
      <c r="Z213" s="18"/>
      <c r="AA213" s="18"/>
      <c r="AB213" s="18"/>
      <c r="AC213" s="18"/>
      <c r="AD213" s="18"/>
      <c r="AE213" s="18"/>
    </row>
    <row r="214" spans="10:31" x14ac:dyDescent="0.25">
      <c r="J214" s="22">
        <v>213</v>
      </c>
      <c r="K214" s="18"/>
      <c r="L214" s="18"/>
      <c r="M214" s="18"/>
      <c r="N214" s="18"/>
      <c r="O214" s="18"/>
      <c r="P214" s="18"/>
      <c r="Q214" s="19">
        <v>0</v>
      </c>
      <c r="R214" s="23">
        <v>130.5</v>
      </c>
      <c r="S214" s="23">
        <v>137.4</v>
      </c>
      <c r="T214" s="18"/>
      <c r="U214" s="18"/>
      <c r="V214" s="18">
        <v>52.090262004124313</v>
      </c>
      <c r="W214" s="18"/>
      <c r="X214" s="18"/>
      <c r="Y214" s="27"/>
      <c r="Z214" s="18"/>
      <c r="AA214" s="18"/>
      <c r="AB214" s="18"/>
      <c r="AC214" s="18"/>
      <c r="AD214" s="18"/>
      <c r="AE214" s="18"/>
    </row>
    <row r="215" spans="10:31" x14ac:dyDescent="0.25">
      <c r="J215" s="22">
        <v>214</v>
      </c>
      <c r="K215" s="18"/>
      <c r="L215" s="18"/>
      <c r="M215" s="18"/>
      <c r="N215" s="18"/>
      <c r="O215" s="18"/>
      <c r="P215" s="18"/>
      <c r="Q215" s="19">
        <v>0</v>
      </c>
      <c r="R215" s="23">
        <v>132.5</v>
      </c>
      <c r="S215" s="23">
        <v>139.4</v>
      </c>
      <c r="T215" s="18"/>
      <c r="U215" s="18"/>
      <c r="V215" s="18">
        <v>52.95074418715356</v>
      </c>
      <c r="W215" s="18"/>
      <c r="X215" s="18"/>
      <c r="Y215" s="27"/>
      <c r="Z215" s="18"/>
      <c r="AA215" s="18"/>
      <c r="AB215" s="18"/>
      <c r="AC215" s="18"/>
      <c r="AD215" s="18"/>
      <c r="AE215" s="18"/>
    </row>
    <row r="216" spans="10:31" x14ac:dyDescent="0.25">
      <c r="J216" s="22">
        <v>215</v>
      </c>
      <c r="K216" s="18"/>
      <c r="L216" s="18"/>
      <c r="M216" s="18"/>
      <c r="N216" s="18"/>
      <c r="O216" s="18"/>
      <c r="P216" s="18"/>
      <c r="Q216" s="19">
        <v>0</v>
      </c>
      <c r="R216" s="23">
        <v>134.4</v>
      </c>
      <c r="S216" s="23">
        <v>141.5</v>
      </c>
      <c r="T216" s="18"/>
      <c r="U216" s="18"/>
      <c r="V216" s="18"/>
      <c r="W216" s="18"/>
      <c r="X216" s="18"/>
      <c r="Y216" s="27"/>
      <c r="Z216" s="18"/>
      <c r="AA216" s="18"/>
      <c r="AB216" s="18"/>
      <c r="AC216" s="18"/>
      <c r="AD216" s="18"/>
      <c r="AE216" s="18"/>
    </row>
    <row r="217" spans="10:31" x14ac:dyDescent="0.25">
      <c r="J217" s="22">
        <v>216</v>
      </c>
      <c r="K217" s="18"/>
      <c r="L217" s="18"/>
      <c r="M217" s="18"/>
      <c r="N217" s="18"/>
      <c r="O217" s="18"/>
      <c r="P217" s="18"/>
      <c r="Q217" s="19">
        <v>0</v>
      </c>
      <c r="R217" s="23">
        <v>136.30000000000001</v>
      </c>
      <c r="S217" s="23">
        <v>143.5</v>
      </c>
      <c r="T217" s="18"/>
      <c r="U217" s="18"/>
      <c r="V217" s="18"/>
      <c r="W217" s="18"/>
      <c r="X217" s="18"/>
      <c r="Y217" s="27"/>
      <c r="Z217" s="18"/>
      <c r="AA217" s="18"/>
      <c r="AB217" s="18"/>
      <c r="AC217" s="18"/>
      <c r="AD217" s="18"/>
      <c r="AE217" s="18"/>
    </row>
    <row r="218" spans="10:31" x14ac:dyDescent="0.25">
      <c r="J218" s="22">
        <v>217</v>
      </c>
      <c r="K218" s="18"/>
      <c r="L218" s="18"/>
      <c r="M218" s="18"/>
      <c r="N218" s="18"/>
      <c r="O218" s="18"/>
      <c r="P218" s="18"/>
      <c r="Q218" s="19">
        <v>0</v>
      </c>
      <c r="R218" s="23">
        <v>138.30000000000001</v>
      </c>
      <c r="S218" s="23">
        <v>145.6</v>
      </c>
      <c r="T218" s="18"/>
      <c r="U218" s="18"/>
      <c r="V218" s="18"/>
      <c r="W218" s="18"/>
      <c r="X218" s="18"/>
      <c r="Y218" s="27"/>
      <c r="Z218" s="18"/>
      <c r="AA218" s="18"/>
      <c r="AB218" s="18"/>
      <c r="AC218" s="18"/>
      <c r="AD218" s="18"/>
      <c r="AE218" s="18"/>
    </row>
    <row r="219" spans="10:31" x14ac:dyDescent="0.25">
      <c r="J219" s="22">
        <v>218</v>
      </c>
      <c r="K219" s="18"/>
      <c r="L219" s="18"/>
      <c r="M219" s="18"/>
      <c r="N219" s="18"/>
      <c r="O219" s="18"/>
      <c r="P219" s="18"/>
      <c r="Q219" s="19">
        <v>0</v>
      </c>
      <c r="R219" s="23">
        <v>140.30000000000001</v>
      </c>
      <c r="S219" s="23">
        <v>147.80000000000001</v>
      </c>
      <c r="T219" s="18"/>
      <c r="U219" s="18"/>
      <c r="V219" s="18"/>
      <c r="W219" s="18"/>
      <c r="X219" s="18"/>
      <c r="Y219" s="27"/>
      <c r="Z219" s="18"/>
      <c r="AA219" s="18"/>
      <c r="AB219" s="18"/>
      <c r="AC219" s="18"/>
      <c r="AD219" s="18"/>
      <c r="AE219" s="18"/>
    </row>
    <row r="220" spans="10:31" x14ac:dyDescent="0.25">
      <c r="J220" s="22">
        <v>219</v>
      </c>
      <c r="K220" s="18"/>
      <c r="L220" s="18"/>
      <c r="M220" s="18"/>
      <c r="N220" s="18"/>
      <c r="O220" s="18"/>
      <c r="P220" s="18"/>
      <c r="Q220" s="19">
        <v>0</v>
      </c>
      <c r="R220" s="23">
        <v>142.30000000000001</v>
      </c>
      <c r="S220" s="23">
        <v>149.9</v>
      </c>
      <c r="T220" s="18"/>
      <c r="U220" s="18"/>
      <c r="V220" s="18"/>
      <c r="W220" s="18"/>
      <c r="X220" s="18"/>
      <c r="Y220" s="27"/>
      <c r="Z220" s="18"/>
      <c r="AA220" s="18"/>
      <c r="AB220" s="18"/>
      <c r="AC220" s="18"/>
      <c r="AD220" s="18"/>
      <c r="AE220" s="18"/>
    </row>
    <row r="221" spans="10:31" x14ac:dyDescent="0.25">
      <c r="J221" s="22">
        <v>220</v>
      </c>
      <c r="K221" s="18"/>
      <c r="L221" s="18"/>
      <c r="M221" s="18"/>
      <c r="N221" s="18"/>
      <c r="O221" s="18"/>
      <c r="P221" s="18"/>
      <c r="Q221" s="19">
        <v>0</v>
      </c>
      <c r="R221" s="23">
        <v>144.30000000000001</v>
      </c>
      <c r="S221" s="23">
        <v>152.1</v>
      </c>
      <c r="T221" s="18"/>
      <c r="U221" s="18"/>
      <c r="V221" s="18"/>
      <c r="W221" s="18"/>
      <c r="X221" s="18"/>
      <c r="Y221" s="27"/>
      <c r="Z221" s="18"/>
      <c r="AA221" s="18"/>
      <c r="AB221" s="18"/>
      <c r="AC221" s="18"/>
      <c r="AD221" s="18"/>
      <c r="AE221" s="18"/>
    </row>
    <row r="222" spans="10:31" x14ac:dyDescent="0.25">
      <c r="J222" s="22">
        <v>221</v>
      </c>
      <c r="K222" s="18"/>
      <c r="L222" s="18"/>
      <c r="M222" s="18"/>
      <c r="N222" s="18"/>
      <c r="O222" s="18"/>
      <c r="P222" s="18"/>
      <c r="Q222" s="19">
        <v>0</v>
      </c>
      <c r="R222" s="23">
        <v>146.4</v>
      </c>
      <c r="S222" s="18"/>
      <c r="T222" s="18"/>
      <c r="U222" s="18"/>
      <c r="V222" s="18"/>
      <c r="W222" s="18"/>
      <c r="X222" s="18"/>
      <c r="Y222" s="27"/>
      <c r="Z222" s="18"/>
      <c r="AA222" s="18"/>
      <c r="AB222" s="18"/>
      <c r="AC222" s="18"/>
      <c r="AD222" s="18"/>
      <c r="AE222" s="18"/>
    </row>
    <row r="223" spans="10:31" x14ac:dyDescent="0.25">
      <c r="J223" s="22">
        <v>222</v>
      </c>
      <c r="K223" s="18"/>
      <c r="L223" s="18"/>
      <c r="M223" s="18"/>
      <c r="N223" s="18"/>
      <c r="O223" s="18"/>
      <c r="P223" s="18"/>
      <c r="Q223" s="19">
        <v>0</v>
      </c>
      <c r="R223" s="23">
        <v>148.5</v>
      </c>
      <c r="S223" s="18"/>
      <c r="T223" s="18"/>
      <c r="U223" s="18"/>
      <c r="V223" s="18"/>
      <c r="W223" s="18"/>
      <c r="X223" s="18"/>
      <c r="Y223" s="27"/>
      <c r="Z223" s="18"/>
      <c r="AA223" s="18"/>
      <c r="AB223" s="18"/>
      <c r="AC223" s="18"/>
      <c r="AD223" s="18"/>
      <c r="AE223" s="18"/>
    </row>
    <row r="224" spans="10:31" x14ac:dyDescent="0.25">
      <c r="J224" s="22">
        <v>223</v>
      </c>
      <c r="K224" s="18"/>
      <c r="L224" s="18"/>
      <c r="M224" s="18"/>
      <c r="N224" s="18"/>
      <c r="O224" s="18"/>
      <c r="P224" s="18"/>
      <c r="Q224" s="19">
        <v>0</v>
      </c>
      <c r="R224" s="23">
        <v>150.6</v>
      </c>
      <c r="S224" s="18"/>
      <c r="T224" s="18"/>
      <c r="U224" s="18"/>
      <c r="V224" s="18"/>
      <c r="W224" s="18"/>
      <c r="X224" s="18"/>
      <c r="Y224" s="27"/>
      <c r="Z224" s="18"/>
      <c r="AA224" s="18"/>
      <c r="AB224" s="18"/>
      <c r="AC224" s="18"/>
      <c r="AD224" s="18"/>
      <c r="AE224" s="18"/>
    </row>
    <row r="225" spans="10:31" x14ac:dyDescent="0.25">
      <c r="J225" s="22">
        <v>224</v>
      </c>
      <c r="K225" s="18"/>
      <c r="L225" s="18"/>
      <c r="M225" s="18"/>
      <c r="N225" s="18"/>
      <c r="O225" s="18"/>
      <c r="P225" s="18"/>
      <c r="Q225" s="19">
        <v>0</v>
      </c>
      <c r="R225" s="18"/>
      <c r="S225" s="18"/>
      <c r="T225" s="18"/>
      <c r="U225" s="18"/>
      <c r="V225" s="18"/>
      <c r="W225" s="18"/>
      <c r="X225" s="18"/>
      <c r="Y225" s="27"/>
      <c r="Z225" s="18"/>
      <c r="AA225" s="18"/>
      <c r="AB225" s="18"/>
      <c r="AC225" s="18"/>
      <c r="AD225" s="18"/>
      <c r="AE225" s="18"/>
    </row>
    <row r="226" spans="10:31" x14ac:dyDescent="0.25">
      <c r="J226" s="22">
        <v>225</v>
      </c>
      <c r="K226" s="18"/>
      <c r="L226" s="18"/>
      <c r="M226" s="18"/>
      <c r="N226" s="18"/>
      <c r="O226" s="18"/>
      <c r="P226" s="18"/>
      <c r="Q226" s="19">
        <v>0</v>
      </c>
      <c r="R226" s="18"/>
      <c r="S226" s="18"/>
      <c r="T226" s="18"/>
      <c r="U226" s="18"/>
      <c r="V226" s="18"/>
      <c r="W226" s="18"/>
      <c r="X226" s="18"/>
      <c r="Y226" s="27"/>
      <c r="Z226" s="18"/>
      <c r="AA226" s="18"/>
      <c r="AB226" s="18"/>
      <c r="AC226" s="18"/>
      <c r="AD226" s="18"/>
      <c r="AE226" s="18"/>
    </row>
    <row r="227" spans="10:31" x14ac:dyDescent="0.25">
      <c r="J227" s="22">
        <v>226</v>
      </c>
      <c r="K227" s="18"/>
      <c r="L227" s="18"/>
      <c r="M227" s="18"/>
      <c r="N227" s="18"/>
      <c r="O227" s="18"/>
      <c r="P227" s="18"/>
      <c r="Q227" s="19">
        <v>0</v>
      </c>
      <c r="R227" s="18"/>
      <c r="S227" s="18"/>
      <c r="T227" s="18"/>
      <c r="U227" s="18"/>
      <c r="V227" s="18"/>
      <c r="W227" s="18"/>
      <c r="X227" s="18"/>
      <c r="Y227" s="27"/>
      <c r="Z227" s="18"/>
      <c r="AA227" s="18"/>
      <c r="AB227" s="18"/>
      <c r="AC227" s="18"/>
      <c r="AD227" s="18"/>
      <c r="AE227" s="18"/>
    </row>
    <row r="228" spans="10:31" x14ac:dyDescent="0.25">
      <c r="J228" s="22">
        <v>227</v>
      </c>
      <c r="K228" s="18"/>
      <c r="L228" s="18"/>
      <c r="M228" s="18"/>
      <c r="N228" s="18"/>
      <c r="O228" s="18"/>
      <c r="P228" s="18"/>
      <c r="Q228" s="19">
        <v>0</v>
      </c>
      <c r="R228" s="18"/>
      <c r="S228" s="18"/>
      <c r="T228" s="18"/>
      <c r="U228" s="18"/>
      <c r="V228" s="18"/>
      <c r="W228" s="18"/>
      <c r="X228" s="18"/>
      <c r="Y228" s="27"/>
      <c r="Z228" s="18"/>
      <c r="AA228" s="18"/>
      <c r="AB228" s="18"/>
      <c r="AC228" s="18"/>
      <c r="AD228" s="18"/>
      <c r="AE228" s="18"/>
    </row>
    <row r="229" spans="10:31" x14ac:dyDescent="0.25">
      <c r="J229" s="22">
        <v>228</v>
      </c>
      <c r="K229" s="18"/>
      <c r="L229" s="18"/>
      <c r="M229" s="18"/>
      <c r="N229" s="18"/>
      <c r="O229" s="18"/>
      <c r="P229" s="18"/>
      <c r="Q229" s="19">
        <v>0</v>
      </c>
      <c r="R229" s="18"/>
      <c r="S229" s="18"/>
      <c r="T229" s="18"/>
      <c r="U229" s="18"/>
      <c r="V229" s="18"/>
      <c r="W229" s="18"/>
      <c r="X229" s="18"/>
      <c r="Y229" s="27"/>
      <c r="Z229" s="18"/>
      <c r="AA229" s="18"/>
      <c r="AB229" s="18"/>
      <c r="AC229" s="18"/>
      <c r="AD229" s="18"/>
      <c r="AE229" s="18"/>
    </row>
    <row r="230" spans="10:31" x14ac:dyDescent="0.25">
      <c r="J230" s="22">
        <v>229</v>
      </c>
      <c r="K230" s="18"/>
      <c r="L230" s="18"/>
      <c r="M230" s="18"/>
      <c r="N230" s="18"/>
      <c r="O230" s="18"/>
      <c r="P230" s="18"/>
      <c r="Q230" s="19">
        <v>0</v>
      </c>
      <c r="R230" s="18"/>
      <c r="S230" s="18"/>
      <c r="T230" s="18"/>
      <c r="U230" s="18"/>
      <c r="V230" s="18"/>
      <c r="W230" s="18"/>
      <c r="X230" s="18"/>
      <c r="Y230" s="27"/>
      <c r="Z230" s="18"/>
      <c r="AA230" s="18"/>
      <c r="AB230" s="18"/>
      <c r="AC230" s="18"/>
      <c r="AD230" s="18"/>
      <c r="AE230" s="18"/>
    </row>
    <row r="231" spans="10:31" x14ac:dyDescent="0.25">
      <c r="J231" s="22">
        <v>230</v>
      </c>
      <c r="K231" s="18"/>
      <c r="L231" s="18"/>
      <c r="M231" s="18"/>
      <c r="N231" s="18"/>
      <c r="O231" s="18"/>
      <c r="P231" s="18"/>
      <c r="Q231" s="19">
        <v>0</v>
      </c>
      <c r="R231" s="18"/>
      <c r="S231" s="18"/>
      <c r="T231" s="18"/>
      <c r="U231" s="18"/>
      <c r="V231" s="18"/>
      <c r="W231" s="18"/>
      <c r="X231" s="18"/>
      <c r="Y231" s="27"/>
      <c r="Z231" s="18"/>
      <c r="AA231" s="18"/>
      <c r="AB231" s="18"/>
      <c r="AC231" s="18"/>
      <c r="AD231" s="18"/>
      <c r="AE231" s="18"/>
    </row>
    <row r="232" spans="10:31" x14ac:dyDescent="0.25">
      <c r="J232" s="22">
        <v>231</v>
      </c>
      <c r="K232" s="18"/>
      <c r="L232" s="18"/>
      <c r="M232" s="18"/>
      <c r="N232" s="18"/>
      <c r="O232" s="18"/>
      <c r="P232" s="18"/>
      <c r="Q232" s="19">
        <v>0</v>
      </c>
      <c r="R232" s="18"/>
      <c r="S232" s="18"/>
      <c r="T232" s="18"/>
      <c r="U232" s="18"/>
      <c r="V232" s="18"/>
      <c r="W232" s="18"/>
      <c r="X232" s="18"/>
      <c r="Y232" s="27"/>
      <c r="Z232" s="18"/>
      <c r="AA232" s="18"/>
      <c r="AB232" s="18"/>
      <c r="AC232" s="18"/>
      <c r="AD232" s="18"/>
      <c r="AE232" s="18"/>
    </row>
    <row r="233" spans="10:31" x14ac:dyDescent="0.25">
      <c r="J233" s="22">
        <v>232</v>
      </c>
      <c r="K233" s="18"/>
      <c r="L233" s="18"/>
      <c r="M233" s="18"/>
      <c r="N233" s="18"/>
      <c r="O233" s="18"/>
      <c r="P233" s="18"/>
      <c r="Q233" s="19">
        <v>0</v>
      </c>
      <c r="R233" s="18"/>
      <c r="S233" s="18"/>
      <c r="T233" s="18"/>
      <c r="U233" s="18"/>
      <c r="V233" s="18"/>
      <c r="W233" s="18"/>
      <c r="X233" s="18"/>
      <c r="Y233" s="27"/>
      <c r="Z233" s="18"/>
      <c r="AA233" s="18"/>
      <c r="AB233" s="18"/>
      <c r="AC233" s="18"/>
      <c r="AD233" s="18"/>
      <c r="AE233" s="18"/>
    </row>
    <row r="234" spans="10:31" x14ac:dyDescent="0.25">
      <c r="J234" s="22">
        <v>233</v>
      </c>
      <c r="K234" s="18"/>
      <c r="L234" s="18"/>
      <c r="M234" s="18"/>
      <c r="N234" s="18"/>
      <c r="O234" s="18"/>
      <c r="P234" s="18"/>
      <c r="Q234" s="19">
        <v>0</v>
      </c>
      <c r="R234" s="18"/>
      <c r="S234" s="18"/>
      <c r="T234" s="18"/>
      <c r="U234" s="18"/>
      <c r="V234" s="18"/>
      <c r="W234" s="18"/>
      <c r="X234" s="18"/>
      <c r="Y234" s="27"/>
      <c r="Z234" s="18"/>
      <c r="AA234" s="18"/>
      <c r="AB234" s="18"/>
      <c r="AC234" s="18"/>
      <c r="AD234" s="18"/>
      <c r="AE234" s="18"/>
    </row>
    <row r="235" spans="10:31" x14ac:dyDescent="0.25">
      <c r="J235" s="22">
        <v>234</v>
      </c>
      <c r="K235" s="18"/>
      <c r="L235" s="18"/>
      <c r="M235" s="18"/>
      <c r="N235" s="18"/>
      <c r="O235" s="18"/>
      <c r="P235" s="18"/>
      <c r="Q235" s="19">
        <v>0</v>
      </c>
      <c r="R235" s="18"/>
      <c r="S235" s="18"/>
      <c r="T235" s="18"/>
      <c r="U235" s="18"/>
      <c r="V235" s="18"/>
      <c r="W235" s="18"/>
      <c r="X235" s="18"/>
      <c r="Y235" s="27"/>
      <c r="Z235" s="18"/>
      <c r="AA235" s="18"/>
      <c r="AB235" s="18"/>
      <c r="AC235" s="18"/>
      <c r="AD235" s="18"/>
      <c r="AE235" s="18"/>
    </row>
    <row r="236" spans="10:31" x14ac:dyDescent="0.25">
      <c r="J236" s="22">
        <v>235</v>
      </c>
      <c r="K236" s="18"/>
      <c r="L236" s="18"/>
      <c r="M236" s="18"/>
      <c r="N236" s="18"/>
      <c r="O236" s="18"/>
      <c r="P236" s="18"/>
      <c r="Q236" s="19">
        <v>0</v>
      </c>
      <c r="R236" s="18"/>
      <c r="S236" s="18"/>
      <c r="T236" s="18"/>
      <c r="U236" s="18"/>
      <c r="V236" s="18"/>
      <c r="W236" s="18"/>
      <c r="X236" s="18"/>
      <c r="Y236" s="27"/>
      <c r="Z236" s="18"/>
      <c r="AA236" s="18"/>
      <c r="AB236" s="18"/>
      <c r="AC236" s="18"/>
      <c r="AD236" s="18"/>
      <c r="AE236" s="18"/>
    </row>
    <row r="237" spans="10:31" x14ac:dyDescent="0.25">
      <c r="J237" s="22">
        <v>236</v>
      </c>
      <c r="K237" s="18"/>
      <c r="L237" s="18"/>
      <c r="M237" s="18"/>
      <c r="N237" s="18"/>
      <c r="O237" s="18"/>
      <c r="P237" s="18"/>
      <c r="Q237" s="19">
        <v>0</v>
      </c>
      <c r="R237" s="18"/>
      <c r="S237" s="18"/>
      <c r="T237" s="18"/>
      <c r="U237" s="18"/>
      <c r="V237" s="18"/>
      <c r="W237" s="18"/>
      <c r="X237" s="18"/>
      <c r="Y237" s="27"/>
      <c r="Z237" s="18"/>
      <c r="AA237" s="18"/>
      <c r="AB237" s="18"/>
      <c r="AC237" s="18"/>
      <c r="AD237" s="18"/>
      <c r="AE237" s="18"/>
    </row>
    <row r="238" spans="10:31" x14ac:dyDescent="0.25">
      <c r="J238" s="22">
        <v>237</v>
      </c>
      <c r="K238" s="18"/>
      <c r="L238" s="18"/>
      <c r="M238" s="18"/>
      <c r="N238" s="18"/>
      <c r="O238" s="18"/>
      <c r="P238" s="18"/>
      <c r="Q238" s="19">
        <v>0</v>
      </c>
      <c r="R238" s="18"/>
      <c r="S238" s="18"/>
      <c r="T238" s="18"/>
      <c r="U238" s="18"/>
      <c r="V238" s="18"/>
      <c r="W238" s="18"/>
      <c r="X238" s="18"/>
      <c r="Y238" s="27"/>
      <c r="Z238" s="18"/>
      <c r="AA238" s="18"/>
      <c r="AB238" s="18"/>
      <c r="AC238" s="18"/>
      <c r="AD238" s="18"/>
      <c r="AE238" s="18"/>
    </row>
    <row r="239" spans="10:31" x14ac:dyDescent="0.25">
      <c r="J239" s="22">
        <v>238</v>
      </c>
      <c r="K239" s="18"/>
      <c r="L239" s="18"/>
      <c r="M239" s="18"/>
      <c r="N239" s="18"/>
      <c r="O239" s="18"/>
      <c r="P239" s="18"/>
      <c r="Q239" s="19">
        <v>0</v>
      </c>
      <c r="R239" s="18"/>
      <c r="S239" s="18"/>
      <c r="T239" s="18"/>
      <c r="U239" s="18"/>
      <c r="V239" s="18"/>
      <c r="W239" s="18"/>
      <c r="X239" s="18"/>
      <c r="Y239" s="27"/>
      <c r="Z239" s="18"/>
      <c r="AA239" s="18"/>
      <c r="AB239" s="18"/>
      <c r="AC239" s="18"/>
      <c r="AD239" s="18"/>
      <c r="AE239" s="18"/>
    </row>
    <row r="240" spans="10:31" x14ac:dyDescent="0.25">
      <c r="J240" s="22">
        <v>239</v>
      </c>
      <c r="K240" s="18"/>
      <c r="L240" s="18"/>
      <c r="M240" s="18"/>
      <c r="N240" s="18"/>
      <c r="O240" s="18"/>
      <c r="P240" s="18"/>
      <c r="Q240" s="19">
        <v>0</v>
      </c>
      <c r="R240" s="18"/>
      <c r="S240" s="18"/>
      <c r="T240" s="18"/>
      <c r="U240" s="18"/>
      <c r="V240" s="18"/>
      <c r="W240" s="18"/>
      <c r="X240" s="18"/>
      <c r="Y240" s="27"/>
      <c r="Z240" s="18"/>
      <c r="AA240" s="18"/>
      <c r="AB240" s="18"/>
      <c r="AC240" s="18"/>
      <c r="AD240" s="18"/>
      <c r="AE240" s="18"/>
    </row>
    <row r="241" spans="10:31" x14ac:dyDescent="0.25">
      <c r="J241" s="22">
        <v>240</v>
      </c>
      <c r="K241" s="18"/>
      <c r="L241" s="18"/>
      <c r="M241" s="18"/>
      <c r="N241" s="18"/>
      <c r="O241" s="18"/>
      <c r="P241" s="18"/>
      <c r="Q241" s="19">
        <v>0</v>
      </c>
      <c r="R241" s="18"/>
      <c r="S241" s="18"/>
      <c r="T241" s="18"/>
      <c r="U241" s="18"/>
      <c r="V241" s="18"/>
      <c r="W241" s="18"/>
      <c r="X241" s="18"/>
      <c r="Y241" s="27"/>
      <c r="Z241" s="18"/>
      <c r="AA241" s="18"/>
      <c r="AB241" s="18"/>
      <c r="AC241" s="18"/>
      <c r="AD241" s="18"/>
      <c r="AE241" s="18"/>
    </row>
    <row r="242" spans="10:31" x14ac:dyDescent="0.25">
      <c r="J242" s="22">
        <v>241</v>
      </c>
      <c r="K242" s="18"/>
      <c r="L242" s="18"/>
      <c r="M242" s="18"/>
      <c r="N242" s="18"/>
      <c r="O242" s="18"/>
      <c r="P242" s="18"/>
      <c r="Q242" s="19">
        <v>0</v>
      </c>
      <c r="R242" s="18"/>
      <c r="S242" s="18"/>
      <c r="T242" s="18"/>
      <c r="U242" s="18"/>
      <c r="V242" s="18"/>
      <c r="W242" s="18"/>
      <c r="X242" s="18"/>
      <c r="Y242" s="27"/>
      <c r="Z242" s="18"/>
      <c r="AA242" s="18"/>
      <c r="AB242" s="18"/>
      <c r="AC242" s="18"/>
      <c r="AD242" s="18"/>
      <c r="AE242" s="18"/>
    </row>
    <row r="243" spans="10:31" x14ac:dyDescent="0.25">
      <c r="J243" s="22">
        <v>242</v>
      </c>
      <c r="K243" s="18"/>
      <c r="L243" s="18"/>
      <c r="M243" s="18"/>
      <c r="N243" s="18"/>
      <c r="O243" s="18"/>
      <c r="P243" s="18"/>
      <c r="Q243" s="19">
        <v>0</v>
      </c>
      <c r="R243" s="18"/>
      <c r="S243" s="18"/>
      <c r="T243" s="18"/>
      <c r="U243" s="18"/>
      <c r="V243" s="18"/>
      <c r="W243" s="18"/>
      <c r="X243" s="18"/>
      <c r="Y243" s="27"/>
      <c r="Z243" s="18"/>
      <c r="AA243" s="18"/>
      <c r="AB243" s="18"/>
      <c r="AC243" s="18"/>
      <c r="AD243" s="18"/>
      <c r="AE243" s="18"/>
    </row>
    <row r="244" spans="10:31" x14ac:dyDescent="0.25">
      <c r="J244" s="22">
        <v>243</v>
      </c>
      <c r="K244" s="18"/>
      <c r="L244" s="18"/>
      <c r="M244" s="18"/>
      <c r="N244" s="18"/>
      <c r="O244" s="18"/>
      <c r="P244" s="18"/>
      <c r="Q244" s="19">
        <v>0</v>
      </c>
      <c r="R244" s="18"/>
      <c r="S244" s="18"/>
      <c r="T244" s="18"/>
      <c r="U244" s="18"/>
      <c r="V244" s="18"/>
      <c r="W244" s="18"/>
      <c r="X244" s="18"/>
      <c r="Y244" s="27"/>
      <c r="Z244" s="18"/>
      <c r="AA244" s="18"/>
      <c r="AB244" s="18"/>
      <c r="AC244" s="18"/>
      <c r="AD244" s="18"/>
      <c r="AE244" s="18"/>
    </row>
    <row r="245" spans="10:31" x14ac:dyDescent="0.25">
      <c r="J245" s="22">
        <v>244</v>
      </c>
      <c r="K245" s="18"/>
      <c r="L245" s="18"/>
      <c r="M245" s="18"/>
      <c r="N245" s="18"/>
      <c r="O245" s="18"/>
      <c r="P245" s="18"/>
      <c r="Q245" s="19">
        <v>0</v>
      </c>
      <c r="R245" s="18"/>
      <c r="S245" s="18"/>
      <c r="T245" s="18"/>
      <c r="U245" s="18"/>
      <c r="V245" s="18"/>
      <c r="W245" s="18"/>
      <c r="X245" s="18"/>
      <c r="Y245" s="27"/>
      <c r="Z245" s="18"/>
      <c r="AA245" s="18"/>
      <c r="AB245" s="18"/>
      <c r="AC245" s="18"/>
      <c r="AD245" s="18"/>
      <c r="AE245" s="18"/>
    </row>
    <row r="246" spans="10:31" x14ac:dyDescent="0.25">
      <c r="J246" s="22">
        <v>245</v>
      </c>
      <c r="K246" s="18"/>
      <c r="L246" s="18"/>
      <c r="M246" s="18"/>
      <c r="N246" s="18"/>
      <c r="O246" s="18"/>
      <c r="P246" s="18"/>
      <c r="Q246" s="19">
        <v>0</v>
      </c>
      <c r="R246" s="18"/>
      <c r="S246" s="18"/>
      <c r="T246" s="18"/>
      <c r="U246" s="18"/>
      <c r="V246" s="18"/>
      <c r="W246" s="18"/>
      <c r="X246" s="18"/>
      <c r="Y246" s="27"/>
      <c r="Z246" s="18"/>
      <c r="AA246" s="18"/>
      <c r="AB246" s="18"/>
      <c r="AC246" s="18"/>
      <c r="AD246" s="18"/>
      <c r="AE246" s="18"/>
    </row>
    <row r="247" spans="10:31" x14ac:dyDescent="0.25">
      <c r="J247" s="22">
        <v>246</v>
      </c>
      <c r="K247" s="18"/>
      <c r="L247" s="18"/>
      <c r="M247" s="18"/>
      <c r="N247" s="18"/>
      <c r="O247" s="18"/>
      <c r="P247" s="18"/>
      <c r="Q247" s="19">
        <v>0</v>
      </c>
      <c r="R247" s="18"/>
      <c r="S247" s="18"/>
      <c r="T247" s="18"/>
      <c r="U247" s="18"/>
      <c r="V247" s="18"/>
      <c r="W247" s="18"/>
      <c r="X247" s="18"/>
      <c r="Y247" s="27"/>
      <c r="Z247" s="18"/>
      <c r="AA247" s="18"/>
      <c r="AB247" s="18"/>
      <c r="AC247" s="18"/>
      <c r="AD247" s="18"/>
      <c r="AE247" s="18"/>
    </row>
    <row r="248" spans="10:31" x14ac:dyDescent="0.25">
      <c r="J248" s="22">
        <v>247</v>
      </c>
      <c r="K248" s="18"/>
      <c r="L248" s="18"/>
      <c r="M248" s="18"/>
      <c r="N248" s="18"/>
      <c r="O248" s="18"/>
      <c r="P248" s="18"/>
      <c r="Q248" s="19">
        <v>0</v>
      </c>
      <c r="R248" s="18"/>
      <c r="S248" s="18"/>
      <c r="T248" s="18"/>
      <c r="U248" s="18"/>
      <c r="V248" s="18"/>
      <c r="W248" s="18"/>
      <c r="X248" s="18"/>
      <c r="Y248" s="27"/>
      <c r="Z248" s="18"/>
      <c r="AA248" s="18"/>
      <c r="AB248" s="18"/>
      <c r="AC248" s="18"/>
      <c r="AD248" s="18"/>
      <c r="AE248" s="18"/>
    </row>
    <row r="249" spans="10:31" x14ac:dyDescent="0.25">
      <c r="J249" s="22">
        <v>248</v>
      </c>
      <c r="K249" s="18"/>
      <c r="L249" s="18"/>
      <c r="M249" s="18"/>
      <c r="N249" s="18"/>
      <c r="O249" s="18"/>
      <c r="P249" s="18"/>
      <c r="Q249" s="19">
        <v>0</v>
      </c>
      <c r="R249" s="18"/>
      <c r="S249" s="18"/>
      <c r="T249" s="18"/>
      <c r="U249" s="18"/>
      <c r="V249" s="18"/>
      <c r="W249" s="18"/>
      <c r="X249" s="18"/>
      <c r="Y249" s="27"/>
      <c r="Z249" s="18"/>
      <c r="AA249" s="18"/>
      <c r="AB249" s="18"/>
      <c r="AC249" s="18"/>
      <c r="AD249" s="18"/>
      <c r="AE249" s="18"/>
    </row>
    <row r="250" spans="10:31" x14ac:dyDescent="0.25">
      <c r="J250" s="22">
        <v>249</v>
      </c>
      <c r="K250" s="18"/>
      <c r="L250" s="18"/>
      <c r="M250" s="18"/>
      <c r="N250" s="18"/>
      <c r="O250" s="18"/>
      <c r="P250" s="18"/>
      <c r="Q250" s="19">
        <v>0</v>
      </c>
      <c r="R250" s="18"/>
      <c r="S250" s="18"/>
      <c r="T250" s="18"/>
      <c r="U250" s="18"/>
      <c r="V250" s="18"/>
      <c r="W250" s="18"/>
      <c r="X250" s="18"/>
      <c r="Y250" s="27"/>
      <c r="Z250" s="18"/>
      <c r="AA250" s="18"/>
      <c r="AB250" s="18"/>
      <c r="AC250" s="18"/>
      <c r="AD250" s="18"/>
      <c r="AE250" s="18"/>
    </row>
    <row r="251" spans="10:31" x14ac:dyDescent="0.25">
      <c r="J251" s="22">
        <v>250</v>
      </c>
      <c r="K251" s="18"/>
      <c r="L251" s="18"/>
      <c r="M251" s="18"/>
      <c r="N251" s="18"/>
      <c r="O251" s="18"/>
      <c r="P251" s="18"/>
      <c r="Q251" s="19">
        <v>0</v>
      </c>
      <c r="R251" s="18"/>
      <c r="S251" s="18"/>
      <c r="T251" s="18"/>
      <c r="U251" s="18"/>
      <c r="V251" s="18"/>
      <c r="W251" s="18"/>
      <c r="X251" s="18"/>
      <c r="Y251" s="27"/>
      <c r="Z251" s="18"/>
      <c r="AA251" s="18"/>
      <c r="AB251" s="18"/>
      <c r="AC251" s="18"/>
      <c r="AD251" s="18"/>
      <c r="AE251" s="18"/>
    </row>
    <row r="252" spans="10:31" x14ac:dyDescent="0.25">
      <c r="J252" s="22">
        <v>251</v>
      </c>
      <c r="K252" s="18"/>
      <c r="L252" s="18"/>
      <c r="M252" s="18"/>
      <c r="N252" s="18"/>
      <c r="O252" s="18"/>
      <c r="P252" s="18"/>
      <c r="Q252" s="19">
        <v>0</v>
      </c>
      <c r="R252" s="18"/>
      <c r="S252" s="18"/>
      <c r="T252" s="18"/>
      <c r="U252" s="18"/>
      <c r="V252" s="18"/>
      <c r="W252" s="18"/>
      <c r="X252" s="18"/>
      <c r="Y252" s="27"/>
      <c r="Z252" s="18"/>
      <c r="AA252" s="18"/>
      <c r="AB252" s="18"/>
      <c r="AC252" s="18"/>
      <c r="AD252" s="18"/>
      <c r="AE252" s="18"/>
    </row>
    <row r="253" spans="10:31" x14ac:dyDescent="0.25">
      <c r="J253" s="22">
        <v>252</v>
      </c>
      <c r="K253" s="18"/>
      <c r="L253" s="18"/>
      <c r="M253" s="18"/>
      <c r="N253" s="18"/>
      <c r="O253" s="18"/>
      <c r="P253" s="18"/>
      <c r="Q253" s="19">
        <v>0</v>
      </c>
      <c r="R253" s="18"/>
      <c r="S253" s="18"/>
      <c r="T253" s="18"/>
      <c r="U253" s="18"/>
      <c r="V253" s="18"/>
      <c r="W253" s="18"/>
      <c r="X253" s="18"/>
      <c r="Y253" s="27"/>
      <c r="Z253" s="18"/>
      <c r="AA253" s="18"/>
      <c r="AB253" s="18"/>
      <c r="AC253" s="18"/>
      <c r="AD253" s="18"/>
      <c r="AE253" s="18"/>
    </row>
    <row r="254" spans="10:31" x14ac:dyDescent="0.25">
      <c r="J254" s="22">
        <v>253</v>
      </c>
      <c r="K254" s="18"/>
      <c r="L254" s="18"/>
      <c r="M254" s="18"/>
      <c r="N254" s="18"/>
      <c r="O254" s="18"/>
      <c r="P254" s="18"/>
      <c r="Q254" s="19">
        <v>0</v>
      </c>
      <c r="R254" s="18"/>
      <c r="S254" s="18"/>
      <c r="T254" s="18"/>
      <c r="U254" s="18"/>
      <c r="V254" s="18"/>
      <c r="W254" s="18"/>
      <c r="X254" s="18"/>
      <c r="Y254" s="27"/>
      <c r="Z254" s="18"/>
      <c r="AA254" s="18"/>
      <c r="AB254" s="18"/>
      <c r="AC254" s="18"/>
      <c r="AD254" s="18"/>
      <c r="AE254" s="18"/>
    </row>
    <row r="255" spans="10:31" x14ac:dyDescent="0.25">
      <c r="J255" s="22">
        <v>254</v>
      </c>
      <c r="K255" s="18"/>
      <c r="L255" s="18"/>
      <c r="M255" s="18"/>
      <c r="N255" s="18"/>
      <c r="O255" s="18"/>
      <c r="P255" s="18"/>
      <c r="Q255" s="19">
        <v>0</v>
      </c>
      <c r="R255" s="18"/>
      <c r="S255" s="18"/>
      <c r="T255" s="18"/>
      <c r="U255" s="18"/>
      <c r="V255" s="18"/>
      <c r="W255" s="18"/>
      <c r="X255" s="18"/>
      <c r="Y255" s="27"/>
      <c r="Z255" s="18"/>
      <c r="AA255" s="18"/>
      <c r="AB255" s="18"/>
      <c r="AC255" s="18"/>
      <c r="AD255" s="18"/>
      <c r="AE255" s="18"/>
    </row>
    <row r="256" spans="10:31" x14ac:dyDescent="0.25">
      <c r="J256" s="22">
        <v>255</v>
      </c>
      <c r="K256" s="18"/>
      <c r="L256" s="18"/>
      <c r="M256" s="18"/>
      <c r="N256" s="18"/>
      <c r="O256" s="18"/>
      <c r="P256" s="18"/>
      <c r="Q256" s="19">
        <v>0</v>
      </c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</row>
    <row r="257" spans="10:31" x14ac:dyDescent="0.25">
      <c r="J257" s="22">
        <v>256</v>
      </c>
      <c r="K257" s="18"/>
      <c r="L257" s="18"/>
      <c r="M257" s="18"/>
      <c r="N257" s="18"/>
      <c r="O257" s="18"/>
      <c r="P257" s="18"/>
      <c r="Q257" s="19">
        <v>0</v>
      </c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</row>
    <row r="258" spans="10:31" x14ac:dyDescent="0.25">
      <c r="J258" s="22">
        <v>257</v>
      </c>
      <c r="K258" s="18"/>
      <c r="L258" s="18"/>
      <c r="M258" s="18"/>
      <c r="N258" s="18"/>
      <c r="O258" s="18"/>
      <c r="P258" s="18"/>
      <c r="Q258" s="19">
        <v>0</v>
      </c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</row>
    <row r="259" spans="10:31" x14ac:dyDescent="0.25">
      <c r="J259" s="22">
        <v>258</v>
      </c>
      <c r="K259" s="18"/>
      <c r="L259" s="18"/>
      <c r="M259" s="18"/>
      <c r="N259" s="18"/>
      <c r="O259" s="18"/>
      <c r="P259" s="18"/>
      <c r="Q259" s="19">
        <v>0</v>
      </c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</row>
    <row r="260" spans="10:31" x14ac:dyDescent="0.25">
      <c r="J260" s="22">
        <v>259</v>
      </c>
      <c r="K260" s="18"/>
      <c r="L260" s="18"/>
      <c r="M260" s="18"/>
      <c r="N260" s="18"/>
      <c r="O260" s="18"/>
      <c r="P260" s="18"/>
      <c r="Q260" s="19">
        <v>0</v>
      </c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</row>
    <row r="261" spans="10:31" x14ac:dyDescent="0.25">
      <c r="J261" s="29">
        <v>260</v>
      </c>
      <c r="K261" s="30"/>
      <c r="L261" s="30"/>
      <c r="M261" s="30"/>
      <c r="N261" s="30"/>
      <c r="O261" s="30"/>
      <c r="P261" s="30"/>
      <c r="Q261" s="19">
        <v>0</v>
      </c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</row>
  </sheetData>
  <sortState xmlns:xlrd2="http://schemas.microsoft.com/office/spreadsheetml/2017/richdata2" ref="G2:I31">
    <sortCondition ref="I2:I31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EE82"/>
  <sheetViews>
    <sheetView zoomScale="85" zoomScaleNormal="85" workbookViewId="0">
      <selection activeCell="C13" sqref="C13"/>
    </sheetView>
  </sheetViews>
  <sheetFormatPr defaultRowHeight="13.5" x14ac:dyDescent="0.25"/>
  <cols>
    <col min="1" max="1" width="9" style="159" customWidth="1"/>
    <col min="2" max="2" width="18" style="157" bestFit="1" customWidth="1"/>
    <col min="3" max="3" width="15.42578125" style="157" bestFit="1" customWidth="1"/>
    <col min="4" max="4" width="18.5703125" style="157" customWidth="1"/>
    <col min="5" max="5" width="17.42578125" style="157" bestFit="1" customWidth="1"/>
    <col min="6" max="6" width="13.140625" style="160" customWidth="1"/>
    <col min="7" max="7" width="8.7109375" style="157" customWidth="1"/>
    <col min="8" max="8" width="12" style="157" customWidth="1"/>
    <col min="9" max="9" width="14.5703125" style="157" bestFit="1" customWidth="1"/>
    <col min="10" max="10" width="9.140625" style="157"/>
    <col min="11" max="11" width="16.85546875" style="148" customWidth="1"/>
    <col min="12" max="12" width="11.85546875" style="157" customWidth="1"/>
    <col min="13" max="13" width="46.7109375" style="157" bestFit="1" customWidth="1"/>
    <col min="14" max="14" width="17.140625" style="158" customWidth="1"/>
    <col min="15" max="16384" width="9.140625" style="157"/>
  </cols>
  <sheetData>
    <row r="1" spans="1:14" s="147" customFormat="1" ht="20.25" x14ac:dyDescent="0.2">
      <c r="A1" s="305" t="s">
        <v>638</v>
      </c>
      <c r="B1" s="305"/>
      <c r="C1" s="305"/>
      <c r="D1" s="305"/>
      <c r="E1" s="305"/>
      <c r="F1" s="146"/>
      <c r="K1" s="148"/>
      <c r="N1" s="149"/>
    </row>
    <row r="2" spans="1:14" s="147" customFormat="1" x14ac:dyDescent="0.2">
      <c r="A2" s="150"/>
      <c r="B2" s="304" t="s">
        <v>475</v>
      </c>
      <c r="C2" s="304"/>
      <c r="D2" s="304"/>
      <c r="F2" s="146"/>
      <c r="K2" s="148"/>
      <c r="N2" s="149"/>
    </row>
    <row r="3" spans="1:14" s="147" customFormat="1" x14ac:dyDescent="0.2">
      <c r="A3" s="150"/>
      <c r="B3" s="150"/>
      <c r="C3" s="150"/>
      <c r="D3" s="150"/>
      <c r="F3" s="146"/>
      <c r="K3" s="148"/>
      <c r="N3" s="149"/>
    </row>
    <row r="4" spans="1:14" s="147" customFormat="1" ht="33.75" customHeight="1" x14ac:dyDescent="0.2">
      <c r="A4" s="150" t="s">
        <v>68</v>
      </c>
      <c r="B4" s="150" t="s">
        <v>0</v>
      </c>
      <c r="C4" s="150" t="s">
        <v>1</v>
      </c>
      <c r="D4" s="150" t="s">
        <v>2</v>
      </c>
      <c r="E4" s="151" t="s">
        <v>4</v>
      </c>
      <c r="F4" s="152" t="s">
        <v>463</v>
      </c>
      <c r="G4" s="153" t="s">
        <v>465</v>
      </c>
      <c r="H4" s="151" t="s">
        <v>464</v>
      </c>
      <c r="I4" s="154"/>
      <c r="J4" s="150" t="s">
        <v>569</v>
      </c>
      <c r="K4" s="155" t="s">
        <v>686</v>
      </c>
      <c r="L4" s="150" t="s">
        <v>704</v>
      </c>
      <c r="M4" s="150" t="s">
        <v>705</v>
      </c>
      <c r="N4" s="156" t="s">
        <v>706</v>
      </c>
    </row>
    <row r="5" spans="1:14" s="82" customFormat="1" x14ac:dyDescent="0.2">
      <c r="A5" s="81" t="s">
        <v>313</v>
      </c>
      <c r="B5" s="198" t="s">
        <v>806</v>
      </c>
      <c r="C5" s="198" t="s">
        <v>140</v>
      </c>
      <c r="D5" s="198" t="s">
        <v>86</v>
      </c>
      <c r="E5" s="199" t="s">
        <v>585</v>
      </c>
      <c r="F5" s="83">
        <v>21920</v>
      </c>
      <c r="G5" s="83">
        <v>44503</v>
      </c>
      <c r="H5" s="200">
        <v>61.827777777777776</v>
      </c>
      <c r="I5" s="201" t="s">
        <v>807</v>
      </c>
      <c r="J5" s="82" t="s">
        <v>570</v>
      </c>
      <c r="K5" s="84"/>
    </row>
    <row r="6" spans="1:14" s="82" customFormat="1" x14ac:dyDescent="0.2">
      <c r="A6" s="81" t="s">
        <v>315</v>
      </c>
      <c r="B6" s="198" t="s">
        <v>808</v>
      </c>
      <c r="C6" s="198" t="s">
        <v>150</v>
      </c>
      <c r="D6" s="198" t="s">
        <v>151</v>
      </c>
      <c r="E6" s="199" t="s">
        <v>580</v>
      </c>
      <c r="F6" s="83">
        <v>31732</v>
      </c>
      <c r="G6" s="83">
        <v>44503</v>
      </c>
      <c r="H6" s="200">
        <v>34.963888888888889</v>
      </c>
      <c r="I6" s="201" t="s">
        <v>692</v>
      </c>
      <c r="J6" s="82" t="s">
        <v>570</v>
      </c>
      <c r="K6" s="84">
        <v>86111600125</v>
      </c>
    </row>
    <row r="7" spans="1:14" s="82" customFormat="1" x14ac:dyDescent="0.2">
      <c r="A7" s="81" t="s">
        <v>317</v>
      </c>
      <c r="B7" s="198" t="s">
        <v>809</v>
      </c>
      <c r="C7" s="198" t="s">
        <v>71</v>
      </c>
      <c r="D7" s="198" t="s">
        <v>187</v>
      </c>
      <c r="E7" s="199" t="s">
        <v>584</v>
      </c>
      <c r="F7" s="80">
        <v>22339</v>
      </c>
      <c r="G7" s="83">
        <v>44503</v>
      </c>
      <c r="H7" s="200">
        <v>60.68333333333333</v>
      </c>
      <c r="I7" s="201" t="s">
        <v>807</v>
      </c>
      <c r="J7" s="82" t="s">
        <v>570</v>
      </c>
      <c r="K7" s="84">
        <v>61022700219</v>
      </c>
    </row>
    <row r="8" spans="1:14" s="82" customFormat="1" x14ac:dyDescent="0.2">
      <c r="A8" s="81" t="s">
        <v>316</v>
      </c>
      <c r="B8" s="198" t="s">
        <v>806</v>
      </c>
      <c r="C8" s="198" t="s">
        <v>141</v>
      </c>
      <c r="D8" s="198" t="s">
        <v>81</v>
      </c>
      <c r="E8" s="199" t="s">
        <v>585</v>
      </c>
      <c r="F8" s="83">
        <v>19577</v>
      </c>
      <c r="G8" s="83">
        <v>44503</v>
      </c>
      <c r="H8" s="200">
        <v>68.24166666666666</v>
      </c>
      <c r="I8" s="201" t="s">
        <v>807</v>
      </c>
      <c r="J8" s="82" t="s">
        <v>810</v>
      </c>
      <c r="K8" s="84"/>
    </row>
    <row r="9" spans="1:14" s="82" customFormat="1" x14ac:dyDescent="0.2">
      <c r="A9" s="81" t="s">
        <v>319</v>
      </c>
      <c r="B9" s="198" t="s">
        <v>809</v>
      </c>
      <c r="C9" s="198" t="s">
        <v>138</v>
      </c>
      <c r="D9" s="198" t="s">
        <v>139</v>
      </c>
      <c r="E9" s="199" t="s">
        <v>584</v>
      </c>
      <c r="F9" s="83">
        <v>24486</v>
      </c>
      <c r="G9" s="83">
        <v>44503</v>
      </c>
      <c r="H9" s="200">
        <v>54.802777777777777</v>
      </c>
      <c r="I9" s="201" t="s">
        <v>811</v>
      </c>
      <c r="J9" s="82" t="s">
        <v>570</v>
      </c>
      <c r="K9" s="84"/>
    </row>
    <row r="10" spans="1:14" s="82" customFormat="1" x14ac:dyDescent="0.2">
      <c r="A10" s="81" t="s">
        <v>321</v>
      </c>
      <c r="B10" s="198" t="s">
        <v>806</v>
      </c>
      <c r="C10" s="198" t="s">
        <v>165</v>
      </c>
      <c r="D10" s="198" t="s">
        <v>166</v>
      </c>
      <c r="E10" s="199" t="s">
        <v>585</v>
      </c>
      <c r="F10" s="83">
        <v>21499</v>
      </c>
      <c r="G10" s="83">
        <v>44503</v>
      </c>
      <c r="H10" s="200">
        <v>62.980555555555554</v>
      </c>
      <c r="I10" s="201" t="s">
        <v>807</v>
      </c>
      <c r="J10" s="82" t="s">
        <v>570</v>
      </c>
      <c r="K10" s="84"/>
    </row>
    <row r="11" spans="1:14" s="82" customFormat="1" x14ac:dyDescent="0.2">
      <c r="A11" s="81" t="s">
        <v>324</v>
      </c>
      <c r="B11" s="198" t="s">
        <v>808</v>
      </c>
      <c r="C11" s="198" t="s">
        <v>97</v>
      </c>
      <c r="D11" s="198" t="s">
        <v>246</v>
      </c>
      <c r="E11" s="199" t="s">
        <v>580</v>
      </c>
      <c r="F11" s="80">
        <v>30621</v>
      </c>
      <c r="G11" s="83">
        <v>44503</v>
      </c>
      <c r="H11" s="200">
        <v>38.005555555555553</v>
      </c>
      <c r="I11" s="201" t="s">
        <v>692</v>
      </c>
      <c r="J11" s="82" t="s">
        <v>570</v>
      </c>
      <c r="K11" s="84"/>
    </row>
    <row r="12" spans="1:14" s="82" customFormat="1" x14ac:dyDescent="0.2">
      <c r="A12" s="81" t="s">
        <v>325</v>
      </c>
      <c r="B12" s="198" t="s">
        <v>806</v>
      </c>
      <c r="C12" s="198" t="s">
        <v>481</v>
      </c>
      <c r="D12" s="198" t="s">
        <v>78</v>
      </c>
      <c r="E12" s="199" t="s">
        <v>585</v>
      </c>
      <c r="F12" s="80">
        <v>21415</v>
      </c>
      <c r="G12" s="83">
        <v>44503</v>
      </c>
      <c r="H12" s="200">
        <v>63.208333333333336</v>
      </c>
      <c r="I12" s="201" t="s">
        <v>807</v>
      </c>
      <c r="J12" s="82" t="s">
        <v>570</v>
      </c>
      <c r="K12" s="84"/>
    </row>
    <row r="13" spans="1:14" s="82" customFormat="1" x14ac:dyDescent="0.2">
      <c r="A13" s="81" t="s">
        <v>326</v>
      </c>
      <c r="B13" s="198" t="s">
        <v>808</v>
      </c>
      <c r="C13" s="198" t="s">
        <v>132</v>
      </c>
      <c r="D13" s="198" t="s">
        <v>501</v>
      </c>
      <c r="E13" s="199" t="s">
        <v>583</v>
      </c>
      <c r="F13" s="80">
        <v>28801</v>
      </c>
      <c r="G13" s="83">
        <v>44503</v>
      </c>
      <c r="H13" s="200">
        <v>42.988888888888887</v>
      </c>
      <c r="I13" s="201" t="s">
        <v>812</v>
      </c>
      <c r="J13" s="82" t="s">
        <v>570</v>
      </c>
      <c r="K13" s="84"/>
    </row>
    <row r="14" spans="1:14" s="82" customFormat="1" x14ac:dyDescent="0.2">
      <c r="A14" s="81" t="s">
        <v>331</v>
      </c>
      <c r="B14" s="198" t="s">
        <v>808</v>
      </c>
      <c r="C14" s="198" t="s">
        <v>198</v>
      </c>
      <c r="D14" s="198" t="s">
        <v>112</v>
      </c>
      <c r="E14" s="199" t="s">
        <v>583</v>
      </c>
      <c r="F14" s="80">
        <v>28271</v>
      </c>
      <c r="G14" s="83">
        <v>44503</v>
      </c>
      <c r="H14" s="200">
        <v>44.43611111111111</v>
      </c>
      <c r="I14" s="201" t="s">
        <v>812</v>
      </c>
      <c r="J14" s="82" t="s">
        <v>570</v>
      </c>
      <c r="K14" s="84">
        <v>77052600048</v>
      </c>
    </row>
    <row r="15" spans="1:14" s="82" customFormat="1" x14ac:dyDescent="0.2">
      <c r="A15" s="81" t="s">
        <v>330</v>
      </c>
      <c r="B15" s="198" t="s">
        <v>809</v>
      </c>
      <c r="C15" s="198" t="s">
        <v>239</v>
      </c>
      <c r="D15" s="198" t="s">
        <v>104</v>
      </c>
      <c r="E15" s="199" t="s">
        <v>584</v>
      </c>
      <c r="F15" s="80">
        <v>24985</v>
      </c>
      <c r="G15" s="83">
        <v>44503</v>
      </c>
      <c r="H15" s="200">
        <v>53.43333333333333</v>
      </c>
      <c r="I15" s="201" t="s">
        <v>811</v>
      </c>
      <c r="J15" s="82" t="s">
        <v>570</v>
      </c>
      <c r="K15" s="84"/>
    </row>
    <row r="16" spans="1:14" s="82" customFormat="1" x14ac:dyDescent="0.2">
      <c r="A16" s="81" t="s">
        <v>333</v>
      </c>
      <c r="B16" s="198" t="s">
        <v>808</v>
      </c>
      <c r="C16" s="198" t="s">
        <v>97</v>
      </c>
      <c r="D16" s="198" t="s">
        <v>557</v>
      </c>
      <c r="E16" s="199" t="s">
        <v>583</v>
      </c>
      <c r="F16" s="80">
        <v>28278</v>
      </c>
      <c r="G16" s="83">
        <v>44503</v>
      </c>
      <c r="H16" s="200">
        <v>44.419444444444444</v>
      </c>
      <c r="I16" s="201" t="s">
        <v>812</v>
      </c>
      <c r="J16" s="82" t="s">
        <v>570</v>
      </c>
      <c r="K16" s="84"/>
    </row>
    <row r="17" spans="1:12" s="82" customFormat="1" x14ac:dyDescent="0.2">
      <c r="A17" s="81" t="s">
        <v>335</v>
      </c>
      <c r="B17" s="198" t="s">
        <v>809</v>
      </c>
      <c r="C17" s="198" t="s">
        <v>291</v>
      </c>
      <c r="D17" s="198" t="s">
        <v>254</v>
      </c>
      <c r="E17" s="199" t="s">
        <v>584</v>
      </c>
      <c r="F17" s="83">
        <v>22712</v>
      </c>
      <c r="G17" s="83">
        <v>44503</v>
      </c>
      <c r="H17" s="200">
        <v>59.655555555555559</v>
      </c>
      <c r="I17" s="201" t="s">
        <v>811</v>
      </c>
      <c r="J17" s="82" t="s">
        <v>570</v>
      </c>
      <c r="K17" s="84">
        <v>62030700864</v>
      </c>
    </row>
    <row r="18" spans="1:12" s="82" customFormat="1" x14ac:dyDescent="0.2">
      <c r="A18" s="81" t="s">
        <v>354</v>
      </c>
      <c r="B18" s="198" t="s">
        <v>813</v>
      </c>
      <c r="C18" s="198" t="s">
        <v>284</v>
      </c>
      <c r="D18" s="198" t="s">
        <v>119</v>
      </c>
      <c r="E18" s="199" t="s">
        <v>586</v>
      </c>
      <c r="F18" s="80">
        <v>24725</v>
      </c>
      <c r="G18" s="83">
        <v>44503</v>
      </c>
      <c r="H18" s="200">
        <v>54.147222222222226</v>
      </c>
      <c r="I18" s="201" t="s">
        <v>692</v>
      </c>
      <c r="J18" s="82" t="s">
        <v>67</v>
      </c>
      <c r="K18" s="202"/>
      <c r="L18" s="203"/>
    </row>
    <row r="19" spans="1:12" s="82" customFormat="1" x14ac:dyDescent="0.2">
      <c r="A19" s="81" t="s">
        <v>359</v>
      </c>
      <c r="B19" s="198" t="s">
        <v>806</v>
      </c>
      <c r="C19" s="198" t="s">
        <v>90</v>
      </c>
      <c r="D19" s="198" t="s">
        <v>228</v>
      </c>
      <c r="E19" s="199" t="s">
        <v>585</v>
      </c>
      <c r="F19" s="83">
        <v>19577</v>
      </c>
      <c r="G19" s="83">
        <v>44503</v>
      </c>
      <c r="H19" s="200">
        <v>68.24166666666666</v>
      </c>
      <c r="I19" s="201" t="s">
        <v>807</v>
      </c>
      <c r="J19" s="82" t="s">
        <v>570</v>
      </c>
      <c r="K19" s="84"/>
    </row>
    <row r="20" spans="1:12" s="82" customFormat="1" x14ac:dyDescent="0.2">
      <c r="A20" s="81" t="s">
        <v>382</v>
      </c>
      <c r="B20" s="198" t="s">
        <v>806</v>
      </c>
      <c r="C20" s="198" t="s">
        <v>94</v>
      </c>
      <c r="D20" s="198" t="s">
        <v>143</v>
      </c>
      <c r="E20" s="199" t="s">
        <v>585</v>
      </c>
      <c r="F20" s="83">
        <v>20390</v>
      </c>
      <c r="G20" s="83">
        <v>44503</v>
      </c>
      <c r="H20" s="200">
        <v>66.013888888888886</v>
      </c>
      <c r="I20" s="201" t="s">
        <v>807</v>
      </c>
      <c r="J20" s="82" t="s">
        <v>570</v>
      </c>
      <c r="K20" s="84"/>
    </row>
    <row r="21" spans="1:12" s="82" customFormat="1" x14ac:dyDescent="0.2">
      <c r="A21" s="81" t="s">
        <v>385</v>
      </c>
      <c r="B21" s="198" t="s">
        <v>813</v>
      </c>
      <c r="C21" s="198" t="s">
        <v>280</v>
      </c>
      <c r="D21" s="198" t="s">
        <v>70</v>
      </c>
      <c r="E21" s="199" t="s">
        <v>586</v>
      </c>
      <c r="F21" s="83">
        <v>27616</v>
      </c>
      <c r="G21" s="83">
        <v>44503</v>
      </c>
      <c r="H21" s="200">
        <v>46.230555555555554</v>
      </c>
      <c r="I21" s="201" t="s">
        <v>692</v>
      </c>
      <c r="J21" s="82" t="s">
        <v>67</v>
      </c>
      <c r="K21" s="84"/>
    </row>
    <row r="22" spans="1:12" s="82" customFormat="1" x14ac:dyDescent="0.2">
      <c r="A22" s="81" t="s">
        <v>426</v>
      </c>
      <c r="B22" s="198" t="s">
        <v>814</v>
      </c>
      <c r="C22" s="198" t="s">
        <v>165</v>
      </c>
      <c r="D22" s="198" t="s">
        <v>70</v>
      </c>
      <c r="E22" s="199" t="s">
        <v>581</v>
      </c>
      <c r="F22" s="80">
        <v>37971</v>
      </c>
      <c r="G22" s="83">
        <v>44503</v>
      </c>
      <c r="H22" s="200">
        <v>17.880555555555556</v>
      </c>
      <c r="I22" s="201" t="s">
        <v>815</v>
      </c>
      <c r="J22" s="82" t="s">
        <v>570</v>
      </c>
      <c r="K22" s="84"/>
    </row>
    <row r="23" spans="1:12" s="82" customFormat="1" x14ac:dyDescent="0.2">
      <c r="A23" s="81" t="s">
        <v>394</v>
      </c>
      <c r="B23" s="198" t="s">
        <v>813</v>
      </c>
      <c r="C23" s="198" t="s">
        <v>279</v>
      </c>
      <c r="D23" s="198" t="s">
        <v>117</v>
      </c>
      <c r="E23" s="199" t="s">
        <v>586</v>
      </c>
      <c r="F23" s="83">
        <v>28800</v>
      </c>
      <c r="G23" s="83">
        <v>44503</v>
      </c>
      <c r="H23" s="200">
        <v>42.991666666666667</v>
      </c>
      <c r="I23" s="201" t="s">
        <v>692</v>
      </c>
      <c r="J23" s="82" t="s">
        <v>67</v>
      </c>
      <c r="K23" s="84"/>
    </row>
    <row r="24" spans="1:12" s="82" customFormat="1" x14ac:dyDescent="0.2">
      <c r="A24" s="81" t="s">
        <v>404</v>
      </c>
      <c r="B24" s="198" t="s">
        <v>806</v>
      </c>
      <c r="C24" s="198" t="s">
        <v>141</v>
      </c>
      <c r="D24" s="198" t="s">
        <v>217</v>
      </c>
      <c r="E24" s="199" t="s">
        <v>585</v>
      </c>
      <c r="F24" s="80">
        <v>18986</v>
      </c>
      <c r="G24" s="83">
        <v>44503</v>
      </c>
      <c r="H24" s="200">
        <v>69.858333333333334</v>
      </c>
      <c r="I24" s="201" t="s">
        <v>807</v>
      </c>
      <c r="J24" s="82" t="s">
        <v>570</v>
      </c>
      <c r="K24" s="84"/>
    </row>
    <row r="25" spans="1:12" s="82" customFormat="1" x14ac:dyDescent="0.2">
      <c r="A25" s="81" t="s">
        <v>407</v>
      </c>
      <c r="B25" s="198" t="s">
        <v>809</v>
      </c>
      <c r="C25" s="198" t="s">
        <v>163</v>
      </c>
      <c r="D25" s="198" t="s">
        <v>83</v>
      </c>
      <c r="E25" s="199" t="s">
        <v>584</v>
      </c>
      <c r="F25" s="80">
        <v>25751</v>
      </c>
      <c r="G25" s="83">
        <v>44503</v>
      </c>
      <c r="H25" s="200">
        <v>51.336111111111109</v>
      </c>
      <c r="I25" s="201" t="s">
        <v>692</v>
      </c>
      <c r="J25" s="82" t="s">
        <v>570</v>
      </c>
      <c r="K25" s="84"/>
    </row>
    <row r="26" spans="1:12" s="82" customFormat="1" x14ac:dyDescent="0.2">
      <c r="A26" s="81" t="s">
        <v>415</v>
      </c>
      <c r="B26" s="198" t="s">
        <v>808</v>
      </c>
      <c r="C26" s="198" t="s">
        <v>205</v>
      </c>
      <c r="D26" s="198" t="s">
        <v>206</v>
      </c>
      <c r="E26" s="199" t="s">
        <v>583</v>
      </c>
      <c r="F26" s="80">
        <v>28244</v>
      </c>
      <c r="G26" s="83">
        <v>44503</v>
      </c>
      <c r="H26" s="200">
        <v>44.511111111111113</v>
      </c>
      <c r="I26" s="201" t="s">
        <v>812</v>
      </c>
      <c r="J26" s="82" t="s">
        <v>570</v>
      </c>
      <c r="K26" s="84"/>
    </row>
    <row r="27" spans="1:12" s="82" customFormat="1" x14ac:dyDescent="0.2">
      <c r="A27" s="81" t="s">
        <v>424</v>
      </c>
      <c r="B27" s="198" t="s">
        <v>814</v>
      </c>
      <c r="C27" s="198" t="s">
        <v>272</v>
      </c>
      <c r="D27" s="198" t="s">
        <v>193</v>
      </c>
      <c r="E27" s="199" t="s">
        <v>581</v>
      </c>
      <c r="F27" s="80">
        <v>37926</v>
      </c>
      <c r="G27" s="83">
        <v>44503</v>
      </c>
      <c r="H27" s="200">
        <v>18.005555555555556</v>
      </c>
      <c r="I27" s="201" t="s">
        <v>815</v>
      </c>
      <c r="J27" s="82" t="s">
        <v>570</v>
      </c>
      <c r="K27" s="84"/>
    </row>
    <row r="28" spans="1:12" s="82" customFormat="1" x14ac:dyDescent="0.2">
      <c r="A28" s="204" t="s">
        <v>426</v>
      </c>
      <c r="B28" s="205" t="s">
        <v>816</v>
      </c>
      <c r="C28" s="205" t="s">
        <v>165</v>
      </c>
      <c r="D28" s="205" t="s">
        <v>70</v>
      </c>
      <c r="E28" s="206" t="s">
        <v>581</v>
      </c>
      <c r="F28" s="207">
        <v>38026</v>
      </c>
      <c r="G28" s="207">
        <v>44503</v>
      </c>
      <c r="H28" s="208">
        <v>17.733333333333334</v>
      </c>
      <c r="I28" s="209" t="s">
        <v>815</v>
      </c>
      <c r="J28" s="210" t="s">
        <v>570</v>
      </c>
      <c r="K28" s="84"/>
    </row>
    <row r="29" spans="1:12" s="82" customFormat="1" x14ac:dyDescent="0.2">
      <c r="A29" s="81" t="s">
        <v>434</v>
      </c>
      <c r="B29" s="198" t="s">
        <v>814</v>
      </c>
      <c r="C29" s="198" t="s">
        <v>817</v>
      </c>
      <c r="D29" s="198" t="s">
        <v>196</v>
      </c>
      <c r="E29" s="199" t="s">
        <v>581</v>
      </c>
      <c r="F29" s="83">
        <v>37307</v>
      </c>
      <c r="G29" s="83">
        <v>44503</v>
      </c>
      <c r="H29" s="200">
        <v>19.702777777777779</v>
      </c>
      <c r="I29" s="201" t="s">
        <v>815</v>
      </c>
      <c r="J29" s="82" t="s">
        <v>570</v>
      </c>
      <c r="K29" s="84"/>
    </row>
    <row r="30" spans="1:12" s="82" customFormat="1" x14ac:dyDescent="0.2">
      <c r="A30" s="81" t="s">
        <v>436</v>
      </c>
      <c r="B30" s="198" t="s">
        <v>814</v>
      </c>
      <c r="C30" s="198" t="s">
        <v>267</v>
      </c>
      <c r="D30" s="198" t="s">
        <v>104</v>
      </c>
      <c r="E30" s="199" t="s">
        <v>581</v>
      </c>
      <c r="F30" s="83">
        <v>37307</v>
      </c>
      <c r="G30" s="83">
        <v>44503</v>
      </c>
      <c r="H30" s="200">
        <v>19.702777777777779</v>
      </c>
      <c r="I30" s="201" t="s">
        <v>815</v>
      </c>
      <c r="J30" s="82" t="s">
        <v>570</v>
      </c>
      <c r="K30" s="84"/>
    </row>
    <row r="31" spans="1:12" s="82" customFormat="1" x14ac:dyDescent="0.2">
      <c r="A31" s="81" t="s">
        <v>500</v>
      </c>
      <c r="B31" s="205" t="s">
        <v>816</v>
      </c>
      <c r="C31" s="198" t="s">
        <v>503</v>
      </c>
      <c r="D31" s="198" t="s">
        <v>129</v>
      </c>
      <c r="E31" s="211" t="s">
        <v>582</v>
      </c>
      <c r="F31" s="83">
        <v>39066</v>
      </c>
      <c r="G31" s="83">
        <v>44503</v>
      </c>
      <c r="H31" s="212">
        <v>14.883333333333333</v>
      </c>
      <c r="I31" s="213" t="s">
        <v>818</v>
      </c>
      <c r="J31" s="82" t="s">
        <v>570</v>
      </c>
      <c r="K31" s="84"/>
    </row>
    <row r="32" spans="1:12" s="82" customFormat="1" x14ac:dyDescent="0.2">
      <c r="A32" s="81" t="s">
        <v>537</v>
      </c>
      <c r="B32" s="198" t="s">
        <v>809</v>
      </c>
      <c r="C32" s="198" t="s">
        <v>145</v>
      </c>
      <c r="D32" s="198" t="s">
        <v>166</v>
      </c>
      <c r="E32" s="199" t="s">
        <v>584</v>
      </c>
      <c r="F32" s="83">
        <v>25087</v>
      </c>
      <c r="G32" s="83">
        <v>44503</v>
      </c>
      <c r="H32" s="200">
        <v>53.158333333333331</v>
      </c>
      <c r="I32" s="201" t="s">
        <v>692</v>
      </c>
      <c r="J32" s="82" t="s">
        <v>570</v>
      </c>
      <c r="K32" s="84"/>
    </row>
    <row r="33" spans="1:11" s="85" customFormat="1" x14ac:dyDescent="0.25">
      <c r="A33" s="81" t="s">
        <v>643</v>
      </c>
      <c r="B33" s="198" t="s">
        <v>813</v>
      </c>
      <c r="C33" s="198" t="s">
        <v>278</v>
      </c>
      <c r="D33" s="198" t="s">
        <v>644</v>
      </c>
      <c r="E33" s="199" t="s">
        <v>819</v>
      </c>
      <c r="F33" s="83">
        <v>29035</v>
      </c>
      <c r="G33" s="83">
        <v>44503</v>
      </c>
      <c r="H33" s="200">
        <v>42.344444444444441</v>
      </c>
      <c r="I33" s="201" t="s">
        <v>692</v>
      </c>
      <c r="J33" s="82" t="s">
        <v>645</v>
      </c>
      <c r="K33" s="84"/>
    </row>
    <row r="34" spans="1:11" s="85" customFormat="1" x14ac:dyDescent="0.25">
      <c r="A34" s="86" t="s">
        <v>663</v>
      </c>
      <c r="B34" s="214" t="s">
        <v>813</v>
      </c>
      <c r="C34" s="214" t="s">
        <v>703</v>
      </c>
      <c r="D34" s="214" t="s">
        <v>664</v>
      </c>
      <c r="E34" s="199" t="s">
        <v>586</v>
      </c>
      <c r="F34" s="87"/>
      <c r="G34" s="83" t="s">
        <v>820</v>
      </c>
      <c r="H34" s="200" t="s">
        <v>820</v>
      </c>
      <c r="I34" s="201" t="s">
        <v>692</v>
      </c>
      <c r="J34" s="85" t="s">
        <v>67</v>
      </c>
      <c r="K34" s="84"/>
    </row>
    <row r="35" spans="1:11" s="85" customFormat="1" x14ac:dyDescent="0.25">
      <c r="A35" s="86" t="s">
        <v>683</v>
      </c>
      <c r="B35" s="198" t="s">
        <v>814</v>
      </c>
      <c r="C35" s="214" t="s">
        <v>684</v>
      </c>
      <c r="D35" s="214" t="s">
        <v>685</v>
      </c>
      <c r="E35" s="199" t="s">
        <v>580</v>
      </c>
      <c r="F35" s="87">
        <v>36199</v>
      </c>
      <c r="G35" s="83">
        <v>44503</v>
      </c>
      <c r="H35" s="200">
        <v>22.736111111111111</v>
      </c>
      <c r="I35" s="201" t="s">
        <v>692</v>
      </c>
      <c r="J35" s="85" t="s">
        <v>570</v>
      </c>
      <c r="K35" s="84">
        <v>99020800132</v>
      </c>
    </row>
    <row r="36" spans="1:11" s="85" customFormat="1" x14ac:dyDescent="0.25">
      <c r="A36" s="86" t="s">
        <v>821</v>
      </c>
      <c r="B36" s="214" t="s">
        <v>822</v>
      </c>
      <c r="C36" s="215" t="s">
        <v>823</v>
      </c>
      <c r="D36" s="214" t="s">
        <v>824</v>
      </c>
      <c r="E36" s="199" t="s">
        <v>580</v>
      </c>
      <c r="F36" s="87">
        <v>30893</v>
      </c>
      <c r="G36" s="83">
        <v>44503</v>
      </c>
      <c r="H36" s="200">
        <v>37.258333333333333</v>
      </c>
      <c r="I36" s="201" t="s">
        <v>692</v>
      </c>
      <c r="J36" s="85" t="s">
        <v>570</v>
      </c>
      <c r="K36" s="84"/>
    </row>
    <row r="37" spans="1:11" s="85" customFormat="1" x14ac:dyDescent="0.25">
      <c r="A37" s="86" t="s">
        <v>825</v>
      </c>
      <c r="B37" s="214" t="s">
        <v>822</v>
      </c>
      <c r="C37" s="215" t="s">
        <v>134</v>
      </c>
      <c r="D37" s="214" t="s">
        <v>274</v>
      </c>
      <c r="E37" s="199" t="s">
        <v>580</v>
      </c>
      <c r="F37" s="87">
        <v>30893</v>
      </c>
      <c r="G37" s="83">
        <v>44503</v>
      </c>
      <c r="H37" s="200">
        <v>37.258333333333333</v>
      </c>
      <c r="I37" s="201" t="s">
        <v>692</v>
      </c>
      <c r="J37" s="85" t="s">
        <v>570</v>
      </c>
      <c r="K37" s="84"/>
    </row>
    <row r="38" spans="1:11" s="85" customFormat="1" x14ac:dyDescent="0.25">
      <c r="A38" s="86" t="s">
        <v>826</v>
      </c>
      <c r="B38" s="214" t="s">
        <v>822</v>
      </c>
      <c r="C38" s="215" t="s">
        <v>827</v>
      </c>
      <c r="D38" s="214" t="s">
        <v>262</v>
      </c>
      <c r="E38" s="199" t="s">
        <v>580</v>
      </c>
      <c r="F38" s="87">
        <v>30893</v>
      </c>
      <c r="G38" s="83">
        <v>44503</v>
      </c>
      <c r="H38" s="200">
        <v>37.258333333333333</v>
      </c>
      <c r="I38" s="201" t="s">
        <v>692</v>
      </c>
      <c r="J38" s="85" t="s">
        <v>570</v>
      </c>
      <c r="K38" s="84"/>
    </row>
    <row r="39" spans="1:11" s="85" customFormat="1" x14ac:dyDescent="0.25">
      <c r="A39" s="86" t="s">
        <v>828</v>
      </c>
      <c r="B39" s="214" t="s">
        <v>822</v>
      </c>
      <c r="C39" s="215" t="s">
        <v>829</v>
      </c>
      <c r="D39" s="214" t="s">
        <v>232</v>
      </c>
      <c r="E39" s="199" t="s">
        <v>580</v>
      </c>
      <c r="F39" s="87">
        <v>30893</v>
      </c>
      <c r="G39" s="83">
        <v>44503</v>
      </c>
      <c r="H39" s="200">
        <v>37.258333333333333</v>
      </c>
      <c r="I39" s="201" t="s">
        <v>692</v>
      </c>
      <c r="J39" s="85" t="s">
        <v>570</v>
      </c>
      <c r="K39" s="84"/>
    </row>
    <row r="40" spans="1:11" s="85" customFormat="1" x14ac:dyDescent="0.25">
      <c r="A40" s="86" t="s">
        <v>830</v>
      </c>
      <c r="B40" s="214" t="s">
        <v>822</v>
      </c>
      <c r="C40" s="215" t="s">
        <v>774</v>
      </c>
      <c r="D40" s="214" t="s">
        <v>831</v>
      </c>
      <c r="E40" s="199" t="s">
        <v>580</v>
      </c>
      <c r="F40" s="87">
        <v>30893</v>
      </c>
      <c r="G40" s="83">
        <v>44503</v>
      </c>
      <c r="H40" s="200">
        <v>37.258333333333333</v>
      </c>
      <c r="I40" s="201" t="s">
        <v>692</v>
      </c>
      <c r="J40" s="85" t="s">
        <v>570</v>
      </c>
      <c r="K40" s="84"/>
    </row>
    <row r="41" spans="1:11" s="85" customFormat="1" x14ac:dyDescent="0.25">
      <c r="A41" s="86" t="s">
        <v>832</v>
      </c>
      <c r="B41" s="214" t="s">
        <v>822</v>
      </c>
      <c r="C41" s="215" t="s">
        <v>76</v>
      </c>
      <c r="D41" s="214" t="s">
        <v>833</v>
      </c>
      <c r="E41" s="199" t="s">
        <v>580</v>
      </c>
      <c r="F41" s="87">
        <v>30893</v>
      </c>
      <c r="G41" s="83">
        <v>44503</v>
      </c>
      <c r="H41" s="200">
        <v>37.258333333333333</v>
      </c>
      <c r="I41" s="201" t="s">
        <v>692</v>
      </c>
      <c r="J41" s="85" t="s">
        <v>570</v>
      </c>
      <c r="K41" s="84"/>
    </row>
    <row r="42" spans="1:11" s="85" customFormat="1" x14ac:dyDescent="0.25">
      <c r="A42" s="86" t="s">
        <v>834</v>
      </c>
      <c r="B42" s="214" t="s">
        <v>835</v>
      </c>
      <c r="C42" s="214" t="s">
        <v>836</v>
      </c>
      <c r="D42" s="214" t="s">
        <v>837</v>
      </c>
      <c r="E42" s="199" t="s">
        <v>586</v>
      </c>
      <c r="F42" s="87">
        <v>33895</v>
      </c>
      <c r="G42" s="83">
        <v>44503</v>
      </c>
      <c r="H42" s="200">
        <v>29.041666666666668</v>
      </c>
      <c r="I42" s="201" t="s">
        <v>692</v>
      </c>
      <c r="J42" s="85" t="s">
        <v>67</v>
      </c>
      <c r="K42" s="84"/>
    </row>
    <row r="43" spans="1:11" s="85" customFormat="1" x14ac:dyDescent="0.25">
      <c r="A43" s="86" t="s">
        <v>838</v>
      </c>
      <c r="B43" s="214" t="s">
        <v>835</v>
      </c>
      <c r="C43" s="214" t="s">
        <v>839</v>
      </c>
      <c r="D43" s="214" t="s">
        <v>115</v>
      </c>
      <c r="E43" s="199" t="s">
        <v>586</v>
      </c>
      <c r="F43" s="87">
        <v>33895</v>
      </c>
      <c r="G43" s="83">
        <v>44503</v>
      </c>
      <c r="H43" s="200">
        <v>29.041666666666668</v>
      </c>
      <c r="I43" s="201" t="s">
        <v>692</v>
      </c>
      <c r="J43" s="85" t="s">
        <v>67</v>
      </c>
      <c r="K43" s="84"/>
    </row>
    <row r="44" spans="1:11" s="85" customFormat="1" x14ac:dyDescent="0.25">
      <c r="A44" s="86" t="s">
        <v>840</v>
      </c>
      <c r="B44" s="214" t="s">
        <v>835</v>
      </c>
      <c r="C44" s="214" t="s">
        <v>841</v>
      </c>
      <c r="D44" s="214" t="s">
        <v>842</v>
      </c>
      <c r="E44" s="199" t="s">
        <v>586</v>
      </c>
      <c r="F44" s="87">
        <v>33895</v>
      </c>
      <c r="G44" s="83">
        <v>44503</v>
      </c>
      <c r="H44" s="200">
        <v>29.041666666666668</v>
      </c>
      <c r="I44" s="201" t="s">
        <v>692</v>
      </c>
      <c r="J44" s="85" t="s">
        <v>67</v>
      </c>
      <c r="K44" s="84"/>
    </row>
    <row r="45" spans="1:11" s="85" customFormat="1" x14ac:dyDescent="0.25">
      <c r="A45" s="86" t="s">
        <v>843</v>
      </c>
      <c r="B45" s="214" t="s">
        <v>835</v>
      </c>
      <c r="C45" s="214" t="s">
        <v>844</v>
      </c>
      <c r="D45" s="214" t="s">
        <v>440</v>
      </c>
      <c r="E45" s="199" t="s">
        <v>586</v>
      </c>
      <c r="F45" s="87">
        <v>33895</v>
      </c>
      <c r="G45" s="83">
        <v>44503</v>
      </c>
      <c r="H45" s="200">
        <v>29.041666666666668</v>
      </c>
      <c r="I45" s="201" t="s">
        <v>692</v>
      </c>
      <c r="J45" s="85" t="s">
        <v>67</v>
      </c>
      <c r="K45" s="84"/>
    </row>
    <row r="46" spans="1:11" s="85" customFormat="1" x14ac:dyDescent="0.25">
      <c r="A46" s="86" t="s">
        <v>845</v>
      </c>
      <c r="B46" s="214" t="s">
        <v>846</v>
      </c>
      <c r="C46" s="214" t="s">
        <v>847</v>
      </c>
      <c r="D46" s="214" t="s">
        <v>848</v>
      </c>
      <c r="E46" s="199" t="s">
        <v>581</v>
      </c>
      <c r="F46" s="83">
        <v>35411</v>
      </c>
      <c r="G46" s="83">
        <v>44503</v>
      </c>
      <c r="H46" s="200">
        <v>24.891666666666666</v>
      </c>
      <c r="I46" s="201" t="s">
        <v>692</v>
      </c>
      <c r="J46" s="85" t="s">
        <v>570</v>
      </c>
      <c r="K46" s="84"/>
    </row>
    <row r="47" spans="1:11" s="85" customFormat="1" x14ac:dyDescent="0.25">
      <c r="A47" s="86" t="s">
        <v>849</v>
      </c>
      <c r="B47" s="214" t="s">
        <v>846</v>
      </c>
      <c r="C47" s="214" t="s">
        <v>850</v>
      </c>
      <c r="D47" s="214" t="s">
        <v>443</v>
      </c>
      <c r="E47" s="199" t="s">
        <v>581</v>
      </c>
      <c r="F47" s="83">
        <v>36770</v>
      </c>
      <c r="G47" s="83">
        <v>44503</v>
      </c>
      <c r="H47" s="200">
        <v>21.172222222222221</v>
      </c>
      <c r="I47" s="201" t="s">
        <v>815</v>
      </c>
      <c r="J47" s="85" t="s">
        <v>570</v>
      </c>
      <c r="K47" s="84"/>
    </row>
    <row r="48" spans="1:11" s="85" customFormat="1" ht="12" customHeight="1" x14ac:dyDescent="0.25">
      <c r="A48" s="86" t="s">
        <v>851</v>
      </c>
      <c r="B48" s="214" t="s">
        <v>846</v>
      </c>
      <c r="C48" s="214" t="s">
        <v>852</v>
      </c>
      <c r="D48" s="214" t="s">
        <v>276</v>
      </c>
      <c r="E48" s="199" t="s">
        <v>581</v>
      </c>
      <c r="F48" s="87">
        <v>36887</v>
      </c>
      <c r="G48" s="83">
        <v>44503</v>
      </c>
      <c r="H48" s="200">
        <v>20.85</v>
      </c>
      <c r="I48" s="201" t="s">
        <v>815</v>
      </c>
      <c r="J48" s="85" t="s">
        <v>570</v>
      </c>
      <c r="K48" s="84"/>
    </row>
    <row r="49" spans="1:135" s="85" customFormat="1" x14ac:dyDescent="0.25">
      <c r="A49" s="86" t="s">
        <v>853</v>
      </c>
      <c r="B49" s="214" t="s">
        <v>846</v>
      </c>
      <c r="C49" s="214" t="s">
        <v>854</v>
      </c>
      <c r="D49" s="214" t="s">
        <v>219</v>
      </c>
      <c r="E49" s="199" t="s">
        <v>581</v>
      </c>
      <c r="F49" s="87">
        <v>36887</v>
      </c>
      <c r="G49" s="83">
        <v>44503</v>
      </c>
      <c r="H49" s="199">
        <v>20.85</v>
      </c>
      <c r="I49" s="199" t="s">
        <v>815</v>
      </c>
      <c r="J49" s="85" t="s">
        <v>570</v>
      </c>
      <c r="K49" s="84"/>
    </row>
    <row r="50" spans="1:135" s="85" customFormat="1" x14ac:dyDescent="0.25">
      <c r="A50" s="216" t="s">
        <v>855</v>
      </c>
      <c r="B50" s="217" t="s">
        <v>856</v>
      </c>
      <c r="C50" s="217" t="s">
        <v>857</v>
      </c>
      <c r="D50" s="217" t="s">
        <v>858</v>
      </c>
      <c r="E50" s="218" t="s">
        <v>581</v>
      </c>
      <c r="F50" s="219">
        <v>37617</v>
      </c>
      <c r="G50" s="220">
        <v>44503</v>
      </c>
      <c r="H50" s="221">
        <v>18.850000000000001</v>
      </c>
      <c r="I50" s="222" t="s">
        <v>815</v>
      </c>
      <c r="J50" s="85" t="s">
        <v>570</v>
      </c>
      <c r="K50" s="223"/>
      <c r="L50" s="224"/>
      <c r="M50" s="224"/>
      <c r="N50" s="224"/>
      <c r="O50" s="224"/>
    </row>
    <row r="51" spans="1:135" s="85" customFormat="1" x14ac:dyDescent="0.25">
      <c r="A51" s="86" t="s">
        <v>859</v>
      </c>
      <c r="B51" s="214" t="s">
        <v>860</v>
      </c>
      <c r="C51" s="214" t="s">
        <v>861</v>
      </c>
      <c r="D51" s="214" t="s">
        <v>167</v>
      </c>
      <c r="E51" s="199" t="s">
        <v>933</v>
      </c>
      <c r="F51" s="87">
        <v>21936</v>
      </c>
      <c r="G51" s="83">
        <v>44503</v>
      </c>
      <c r="H51" s="200">
        <v>61.783333333333331</v>
      </c>
      <c r="I51" s="201" t="s">
        <v>807</v>
      </c>
      <c r="J51" s="85" t="s">
        <v>570</v>
      </c>
      <c r="K51" s="84"/>
    </row>
    <row r="52" spans="1:135" s="85" customFormat="1" x14ac:dyDescent="0.25">
      <c r="A52" s="86" t="s">
        <v>862</v>
      </c>
      <c r="B52" s="214" t="s">
        <v>860</v>
      </c>
      <c r="C52" s="214" t="s">
        <v>863</v>
      </c>
      <c r="D52" s="214" t="s">
        <v>864</v>
      </c>
      <c r="E52" s="199" t="s">
        <v>933</v>
      </c>
      <c r="F52" s="87">
        <v>21936</v>
      </c>
      <c r="G52" s="83">
        <v>44503</v>
      </c>
      <c r="H52" s="200">
        <v>61.783333333333331</v>
      </c>
      <c r="I52" s="201" t="s">
        <v>807</v>
      </c>
      <c r="J52" s="85" t="s">
        <v>570</v>
      </c>
      <c r="K52" s="84"/>
    </row>
    <row r="53" spans="1:135" s="85" customFormat="1" x14ac:dyDescent="0.25">
      <c r="A53" s="86" t="s">
        <v>865</v>
      </c>
      <c r="B53" s="214" t="s">
        <v>866</v>
      </c>
      <c r="C53" s="214" t="s">
        <v>194</v>
      </c>
      <c r="D53" s="214" t="s">
        <v>867</v>
      </c>
      <c r="E53" s="199" t="s">
        <v>585</v>
      </c>
      <c r="F53" s="83">
        <v>19685</v>
      </c>
      <c r="G53" s="83">
        <v>44503</v>
      </c>
      <c r="H53" s="200">
        <v>67.947222222222223</v>
      </c>
      <c r="I53" s="201" t="s">
        <v>807</v>
      </c>
      <c r="J53" s="85" t="s">
        <v>570</v>
      </c>
      <c r="K53" s="84"/>
    </row>
    <row r="54" spans="1:135" s="85" customFormat="1" x14ac:dyDescent="0.25">
      <c r="A54" s="86" t="s">
        <v>868</v>
      </c>
      <c r="B54" s="214" t="s">
        <v>866</v>
      </c>
      <c r="C54" s="214" t="s">
        <v>124</v>
      </c>
      <c r="D54" s="214" t="s">
        <v>77</v>
      </c>
      <c r="E54" s="199" t="s">
        <v>585</v>
      </c>
      <c r="F54" s="83">
        <v>19685</v>
      </c>
      <c r="G54" s="83">
        <v>44503</v>
      </c>
      <c r="H54" s="200">
        <v>67.947222222222223</v>
      </c>
      <c r="I54" s="201" t="s">
        <v>807</v>
      </c>
      <c r="J54" s="85" t="s">
        <v>570</v>
      </c>
      <c r="K54" s="84"/>
    </row>
    <row r="55" spans="1:135" s="85" customFormat="1" x14ac:dyDescent="0.25">
      <c r="A55" s="86" t="s">
        <v>869</v>
      </c>
      <c r="B55" s="214" t="s">
        <v>866</v>
      </c>
      <c r="C55" s="214" t="s">
        <v>870</v>
      </c>
      <c r="D55" s="214" t="s">
        <v>112</v>
      </c>
      <c r="E55" s="199" t="s">
        <v>585</v>
      </c>
      <c r="F55" s="83">
        <v>19685</v>
      </c>
      <c r="G55" s="83">
        <v>44503</v>
      </c>
      <c r="H55" s="200">
        <v>67.947222222222223</v>
      </c>
      <c r="I55" s="201" t="s">
        <v>807</v>
      </c>
      <c r="J55" s="85" t="s">
        <v>570</v>
      </c>
      <c r="K55" s="84"/>
    </row>
    <row r="56" spans="1:135" s="85" customFormat="1" x14ac:dyDescent="0.25">
      <c r="A56" s="86" t="s">
        <v>871</v>
      </c>
      <c r="B56" s="214" t="s">
        <v>866</v>
      </c>
      <c r="C56" s="214" t="s">
        <v>290</v>
      </c>
      <c r="D56" s="214" t="s">
        <v>872</v>
      </c>
      <c r="E56" s="199" t="s">
        <v>585</v>
      </c>
      <c r="F56" s="83">
        <v>19685</v>
      </c>
      <c r="G56" s="83">
        <v>44503</v>
      </c>
      <c r="H56" s="200">
        <v>67.947222222222223</v>
      </c>
      <c r="I56" s="201" t="s">
        <v>807</v>
      </c>
      <c r="J56" s="85" t="s">
        <v>570</v>
      </c>
      <c r="K56" s="84"/>
    </row>
    <row r="57" spans="1:135" s="85" customFormat="1" x14ac:dyDescent="0.25">
      <c r="A57" s="86" t="s">
        <v>873</v>
      </c>
      <c r="B57" s="214" t="s">
        <v>866</v>
      </c>
      <c r="C57" s="214" t="s">
        <v>226</v>
      </c>
      <c r="D57" s="214" t="s">
        <v>874</v>
      </c>
      <c r="E57" s="199" t="s">
        <v>585</v>
      </c>
      <c r="F57" s="83">
        <v>19685</v>
      </c>
      <c r="G57" s="83">
        <v>44503</v>
      </c>
      <c r="H57" s="200">
        <v>67.947222222222223</v>
      </c>
      <c r="I57" s="201" t="s">
        <v>807</v>
      </c>
      <c r="J57" s="85" t="s">
        <v>570</v>
      </c>
      <c r="K57" s="84"/>
    </row>
    <row r="58" spans="1:135" s="85" customFormat="1" x14ac:dyDescent="0.25">
      <c r="A58" s="86" t="s">
        <v>875</v>
      </c>
      <c r="B58" s="214" t="s">
        <v>866</v>
      </c>
      <c r="C58" s="214" t="s">
        <v>165</v>
      </c>
      <c r="D58" s="214" t="s">
        <v>876</v>
      </c>
      <c r="E58" s="199" t="s">
        <v>585</v>
      </c>
      <c r="F58" s="83">
        <v>19685</v>
      </c>
      <c r="G58" s="83">
        <v>44503</v>
      </c>
      <c r="H58" s="200">
        <v>67.947222222222223</v>
      </c>
      <c r="I58" s="201" t="s">
        <v>807</v>
      </c>
      <c r="J58" s="85" t="s">
        <v>570</v>
      </c>
      <c r="K58" s="84"/>
    </row>
    <row r="59" spans="1:135" s="85" customFormat="1" x14ac:dyDescent="0.25">
      <c r="A59" s="86" t="s">
        <v>877</v>
      </c>
      <c r="B59" s="214" t="s">
        <v>846</v>
      </c>
      <c r="C59" s="214" t="s">
        <v>878</v>
      </c>
      <c r="D59" s="214" t="s">
        <v>879</v>
      </c>
      <c r="E59" s="199" t="s">
        <v>581</v>
      </c>
      <c r="F59" s="83">
        <v>37135</v>
      </c>
      <c r="G59" s="83">
        <v>44503</v>
      </c>
      <c r="H59" s="200">
        <v>20.172222222222221</v>
      </c>
      <c r="I59" s="201" t="s">
        <v>815</v>
      </c>
      <c r="J59" s="85" t="s">
        <v>570</v>
      </c>
      <c r="K59" s="84"/>
    </row>
    <row r="60" spans="1:135" s="224" customFormat="1" x14ac:dyDescent="0.25">
      <c r="A60" s="225" t="s">
        <v>880</v>
      </c>
      <c r="B60" s="226" t="s">
        <v>856</v>
      </c>
      <c r="C60" s="226" t="s">
        <v>123</v>
      </c>
      <c r="D60" s="226" t="s">
        <v>501</v>
      </c>
      <c r="E60" s="227" t="s">
        <v>582</v>
      </c>
      <c r="F60" s="207">
        <v>38961</v>
      </c>
      <c r="G60" s="220">
        <v>44503</v>
      </c>
      <c r="H60" s="208">
        <v>15.172222222222222</v>
      </c>
      <c r="I60" s="228" t="s">
        <v>818</v>
      </c>
      <c r="J60" s="85" t="s">
        <v>570</v>
      </c>
      <c r="K60" s="223"/>
    </row>
    <row r="61" spans="1:135" s="224" customFormat="1" x14ac:dyDescent="0.25">
      <c r="A61" s="225" t="s">
        <v>881</v>
      </c>
      <c r="B61" s="226" t="s">
        <v>856</v>
      </c>
      <c r="C61" s="226" t="s">
        <v>882</v>
      </c>
      <c r="D61" s="226" t="s">
        <v>883</v>
      </c>
      <c r="E61" s="227" t="s">
        <v>582</v>
      </c>
      <c r="F61" s="207">
        <v>38961</v>
      </c>
      <c r="G61" s="220">
        <v>44503</v>
      </c>
      <c r="H61" s="208">
        <v>15.172222222222222</v>
      </c>
      <c r="I61" s="228" t="s">
        <v>818</v>
      </c>
      <c r="J61" s="85" t="s">
        <v>570</v>
      </c>
      <c r="K61" s="223"/>
    </row>
    <row r="62" spans="1:135" s="224" customFormat="1" x14ac:dyDescent="0.25">
      <c r="A62" s="225" t="s">
        <v>884</v>
      </c>
      <c r="B62" s="226" t="s">
        <v>856</v>
      </c>
      <c r="C62" s="226" t="s">
        <v>142</v>
      </c>
      <c r="D62" s="226" t="s">
        <v>109</v>
      </c>
      <c r="E62" s="227" t="s">
        <v>582</v>
      </c>
      <c r="F62" s="207">
        <v>36156</v>
      </c>
      <c r="G62" s="220">
        <v>44503</v>
      </c>
      <c r="H62" s="208">
        <v>22.85</v>
      </c>
      <c r="I62" s="228" t="s">
        <v>692</v>
      </c>
      <c r="J62" s="85" t="s">
        <v>570</v>
      </c>
      <c r="K62" s="223"/>
    </row>
    <row r="63" spans="1:135" s="229" customFormat="1" x14ac:dyDescent="0.25">
      <c r="A63" s="86" t="s">
        <v>885</v>
      </c>
      <c r="B63" s="214" t="s">
        <v>846</v>
      </c>
      <c r="C63" s="214" t="s">
        <v>886</v>
      </c>
      <c r="D63" s="214" t="s">
        <v>887</v>
      </c>
      <c r="E63" s="199" t="s">
        <v>581</v>
      </c>
      <c r="F63" s="83">
        <v>36157</v>
      </c>
      <c r="G63" s="83">
        <v>44503</v>
      </c>
      <c r="H63" s="200">
        <v>22.847222222222221</v>
      </c>
      <c r="I63" s="201" t="s">
        <v>692</v>
      </c>
      <c r="J63" s="85" t="s">
        <v>570</v>
      </c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</row>
    <row r="64" spans="1:135" s="85" customFormat="1" x14ac:dyDescent="0.25">
      <c r="A64" s="86" t="s">
        <v>888</v>
      </c>
      <c r="B64" s="214" t="s">
        <v>846</v>
      </c>
      <c r="C64" s="214" t="s">
        <v>889</v>
      </c>
      <c r="D64" s="214" t="s">
        <v>890</v>
      </c>
      <c r="E64" s="199" t="s">
        <v>581</v>
      </c>
      <c r="F64" s="87">
        <v>36158</v>
      </c>
      <c r="G64" s="83">
        <v>44503</v>
      </c>
      <c r="H64" s="200">
        <v>22.844444444444445</v>
      </c>
      <c r="I64" s="201" t="s">
        <v>692</v>
      </c>
      <c r="J64" s="85" t="s">
        <v>570</v>
      </c>
      <c r="K64" s="84"/>
    </row>
    <row r="65" spans="1:11" s="85" customFormat="1" x14ac:dyDescent="0.25">
      <c r="A65" s="86" t="s">
        <v>891</v>
      </c>
      <c r="B65" s="214" t="s">
        <v>835</v>
      </c>
      <c r="C65" s="214" t="s">
        <v>284</v>
      </c>
      <c r="D65" s="214" t="s">
        <v>892</v>
      </c>
      <c r="E65" s="199" t="s">
        <v>586</v>
      </c>
      <c r="F65" s="87">
        <v>33895</v>
      </c>
      <c r="G65" s="83">
        <v>44503</v>
      </c>
      <c r="H65" s="200">
        <v>29.041666666666668</v>
      </c>
      <c r="I65" s="201" t="s">
        <v>692</v>
      </c>
      <c r="J65" s="85" t="s">
        <v>67</v>
      </c>
      <c r="K65" s="84"/>
    </row>
    <row r="66" spans="1:11" s="85" customFormat="1" x14ac:dyDescent="0.25">
      <c r="A66" s="86" t="s">
        <v>893</v>
      </c>
      <c r="B66" s="214" t="s">
        <v>835</v>
      </c>
      <c r="C66" s="214" t="s">
        <v>894</v>
      </c>
      <c r="D66" s="214" t="s">
        <v>895</v>
      </c>
      <c r="E66" s="199" t="s">
        <v>586</v>
      </c>
      <c r="F66" s="87">
        <v>33895</v>
      </c>
      <c r="G66" s="83">
        <v>44503</v>
      </c>
      <c r="H66" s="200">
        <v>29.041666666666668</v>
      </c>
      <c r="I66" s="201" t="s">
        <v>692</v>
      </c>
      <c r="J66" s="85" t="s">
        <v>67</v>
      </c>
      <c r="K66" s="84"/>
    </row>
    <row r="67" spans="1:11" s="85" customFormat="1" x14ac:dyDescent="0.25">
      <c r="A67" s="86" t="s">
        <v>896</v>
      </c>
      <c r="B67" s="214" t="s">
        <v>835</v>
      </c>
      <c r="C67" s="214" t="s">
        <v>897</v>
      </c>
      <c r="D67" s="214" t="s">
        <v>898</v>
      </c>
      <c r="E67" s="199" t="s">
        <v>586</v>
      </c>
      <c r="F67" s="87">
        <v>33895</v>
      </c>
      <c r="G67" s="83">
        <v>44503</v>
      </c>
      <c r="H67" s="200">
        <v>29.041666666666668</v>
      </c>
      <c r="I67" s="201" t="s">
        <v>692</v>
      </c>
      <c r="J67" s="85" t="s">
        <v>67</v>
      </c>
      <c r="K67" s="84"/>
    </row>
    <row r="68" spans="1:11" s="85" customFormat="1" x14ac:dyDescent="0.25">
      <c r="A68" s="86" t="s">
        <v>899</v>
      </c>
      <c r="B68" s="214" t="s">
        <v>822</v>
      </c>
      <c r="C68" s="214" t="s">
        <v>900</v>
      </c>
      <c r="D68" s="214" t="s">
        <v>901</v>
      </c>
      <c r="E68" s="199" t="s">
        <v>580</v>
      </c>
      <c r="F68" s="87">
        <v>33895</v>
      </c>
      <c r="G68" s="83">
        <v>44503</v>
      </c>
      <c r="H68" s="200">
        <v>29.041666666666668</v>
      </c>
      <c r="I68" s="201" t="s">
        <v>692</v>
      </c>
      <c r="J68" s="85" t="s">
        <v>570</v>
      </c>
      <c r="K68" s="84"/>
    </row>
    <row r="69" spans="1:11" s="85" customFormat="1" x14ac:dyDescent="0.25">
      <c r="A69" s="86" t="s">
        <v>902</v>
      </c>
      <c r="B69" s="214" t="s">
        <v>860</v>
      </c>
      <c r="C69" s="214" t="s">
        <v>556</v>
      </c>
      <c r="D69" s="214" t="s">
        <v>242</v>
      </c>
      <c r="E69" s="199" t="s">
        <v>933</v>
      </c>
      <c r="F69" s="87">
        <v>21936</v>
      </c>
      <c r="G69" s="83">
        <v>44503</v>
      </c>
      <c r="H69" s="200">
        <v>61.783333333333331</v>
      </c>
      <c r="I69" s="201" t="s">
        <v>807</v>
      </c>
      <c r="J69" s="85" t="s">
        <v>570</v>
      </c>
      <c r="K69" s="84"/>
    </row>
    <row r="70" spans="1:11" s="85" customFormat="1" x14ac:dyDescent="0.25">
      <c r="A70" s="86" t="s">
        <v>903</v>
      </c>
      <c r="B70" s="214" t="s">
        <v>860</v>
      </c>
      <c r="C70" s="214" t="s">
        <v>136</v>
      </c>
      <c r="D70" s="214" t="s">
        <v>265</v>
      </c>
      <c r="E70" s="199" t="s">
        <v>933</v>
      </c>
      <c r="F70" s="87">
        <v>21937</v>
      </c>
      <c r="G70" s="83">
        <v>44503</v>
      </c>
      <c r="H70" s="200">
        <v>61.780555555555559</v>
      </c>
      <c r="I70" s="201" t="s">
        <v>807</v>
      </c>
      <c r="J70" s="85" t="s">
        <v>570</v>
      </c>
      <c r="K70" s="84"/>
    </row>
    <row r="71" spans="1:11" s="85" customFormat="1" x14ac:dyDescent="0.25">
      <c r="A71" s="86" t="s">
        <v>904</v>
      </c>
      <c r="B71" s="214" t="s">
        <v>860</v>
      </c>
      <c r="C71" s="214" t="s">
        <v>905</v>
      </c>
      <c r="D71" s="214" t="s">
        <v>906</v>
      </c>
      <c r="E71" s="199" t="s">
        <v>933</v>
      </c>
      <c r="F71" s="87">
        <v>21938</v>
      </c>
      <c r="G71" s="83">
        <v>44503</v>
      </c>
      <c r="H71" s="200">
        <v>61.777777777777779</v>
      </c>
      <c r="I71" s="201" t="s">
        <v>807</v>
      </c>
      <c r="J71" s="85" t="s">
        <v>570</v>
      </c>
      <c r="K71" s="84"/>
    </row>
    <row r="72" spans="1:11" s="85" customFormat="1" x14ac:dyDescent="0.25">
      <c r="A72" s="86" t="s">
        <v>907</v>
      </c>
      <c r="B72" s="214" t="s">
        <v>860</v>
      </c>
      <c r="C72" s="214" t="s">
        <v>908</v>
      </c>
      <c r="D72" s="214" t="s">
        <v>909</v>
      </c>
      <c r="E72" s="199" t="s">
        <v>933</v>
      </c>
      <c r="F72" s="87">
        <v>21939</v>
      </c>
      <c r="G72" s="83">
        <v>44503</v>
      </c>
      <c r="H72" s="200">
        <v>61.774999999999999</v>
      </c>
      <c r="I72" s="201" t="s">
        <v>807</v>
      </c>
      <c r="J72" s="85" t="s">
        <v>570</v>
      </c>
      <c r="K72" s="84"/>
    </row>
    <row r="73" spans="1:11" s="85" customFormat="1" x14ac:dyDescent="0.25">
      <c r="A73" s="86" t="s">
        <v>910</v>
      </c>
      <c r="B73" s="214" t="s">
        <v>860</v>
      </c>
      <c r="C73" s="214" t="s">
        <v>911</v>
      </c>
      <c r="D73" s="214" t="s">
        <v>922</v>
      </c>
      <c r="E73" s="199" t="s">
        <v>933</v>
      </c>
      <c r="F73" s="87">
        <v>21940</v>
      </c>
      <c r="G73" s="83">
        <v>44503</v>
      </c>
      <c r="H73" s="200">
        <v>61.772222222222226</v>
      </c>
      <c r="I73" s="201" t="s">
        <v>807</v>
      </c>
      <c r="J73" s="85" t="s">
        <v>570</v>
      </c>
      <c r="K73" s="84"/>
    </row>
    <row r="74" spans="1:11" s="85" customFormat="1" x14ac:dyDescent="0.25">
      <c r="A74" s="86" t="s">
        <v>912</v>
      </c>
      <c r="B74" s="214" t="s">
        <v>866</v>
      </c>
      <c r="C74" s="214" t="s">
        <v>913</v>
      </c>
      <c r="D74" s="214" t="s">
        <v>914</v>
      </c>
      <c r="E74" s="199" t="s">
        <v>585</v>
      </c>
      <c r="F74" s="87">
        <v>19685</v>
      </c>
      <c r="G74" s="83">
        <v>44503</v>
      </c>
      <c r="H74" s="200">
        <v>67.947222222222223</v>
      </c>
      <c r="I74" s="201" t="s">
        <v>807</v>
      </c>
      <c r="J74" s="85" t="s">
        <v>570</v>
      </c>
      <c r="K74" s="84"/>
    </row>
    <row r="75" spans="1:11" s="85" customFormat="1" x14ac:dyDescent="0.25">
      <c r="A75" s="225" t="s">
        <v>915</v>
      </c>
      <c r="B75" s="205" t="s">
        <v>916</v>
      </c>
      <c r="C75" s="226" t="s">
        <v>917</v>
      </c>
      <c r="D75" s="226" t="s">
        <v>254</v>
      </c>
      <c r="E75" s="206" t="s">
        <v>582</v>
      </c>
      <c r="F75" s="230">
        <v>40149</v>
      </c>
      <c r="G75" s="224">
        <v>44503</v>
      </c>
      <c r="H75" s="208">
        <v>11.919444444444444</v>
      </c>
      <c r="I75" s="209" t="s">
        <v>818</v>
      </c>
      <c r="J75" s="224" t="s">
        <v>570</v>
      </c>
      <c r="K75" s="84"/>
    </row>
    <row r="76" spans="1:11" s="85" customFormat="1" x14ac:dyDescent="0.25">
      <c r="A76" s="86" t="s">
        <v>918</v>
      </c>
      <c r="B76" s="214" t="s">
        <v>916</v>
      </c>
      <c r="C76" s="214" t="s">
        <v>919</v>
      </c>
      <c r="D76" s="214" t="s">
        <v>237</v>
      </c>
      <c r="E76" s="211" t="s">
        <v>920</v>
      </c>
      <c r="F76" s="87">
        <v>40149</v>
      </c>
      <c r="G76" s="207">
        <v>44503</v>
      </c>
      <c r="H76" s="212">
        <v>11.919444444444444</v>
      </c>
      <c r="I76" s="213" t="s">
        <v>818</v>
      </c>
      <c r="J76" s="85" t="s">
        <v>810</v>
      </c>
      <c r="K76" s="84"/>
    </row>
    <row r="77" spans="1:11" s="85" customFormat="1" x14ac:dyDescent="0.25">
      <c r="A77" s="86" t="s">
        <v>314</v>
      </c>
      <c r="B77" s="198" t="s">
        <v>809</v>
      </c>
      <c r="C77" s="214" t="s">
        <v>192</v>
      </c>
      <c r="D77" s="214" t="s">
        <v>193</v>
      </c>
      <c r="E77" s="199" t="s">
        <v>584</v>
      </c>
      <c r="F77" s="87">
        <v>24079</v>
      </c>
      <c r="G77" s="83">
        <v>44503</v>
      </c>
      <c r="H77" s="200">
        <v>55.916666666666664</v>
      </c>
      <c r="I77" s="201" t="s">
        <v>811</v>
      </c>
      <c r="J77" s="85" t="s">
        <v>570</v>
      </c>
      <c r="K77" s="84"/>
    </row>
    <row r="78" spans="1:11" s="85" customFormat="1" x14ac:dyDescent="0.25">
      <c r="A78" s="86" t="s">
        <v>736</v>
      </c>
      <c r="B78" s="198" t="s">
        <v>813</v>
      </c>
      <c r="C78" s="214" t="s">
        <v>746</v>
      </c>
      <c r="D78" s="214" t="s">
        <v>102</v>
      </c>
      <c r="E78" s="199" t="s">
        <v>586</v>
      </c>
      <c r="F78" s="87"/>
      <c r="G78" s="83" t="s">
        <v>820</v>
      </c>
      <c r="H78" s="200" t="s">
        <v>820</v>
      </c>
      <c r="I78" s="201" t="s">
        <v>692</v>
      </c>
      <c r="J78" s="85" t="s">
        <v>67</v>
      </c>
      <c r="K78" s="84"/>
    </row>
    <row r="79" spans="1:11" s="85" customFormat="1" x14ac:dyDescent="0.25">
      <c r="A79" s="86" t="s">
        <v>694</v>
      </c>
      <c r="B79" s="198" t="s">
        <v>813</v>
      </c>
      <c r="C79" s="214" t="s">
        <v>701</v>
      </c>
      <c r="D79" s="214" t="s">
        <v>186</v>
      </c>
      <c r="E79" s="199" t="s">
        <v>573</v>
      </c>
      <c r="F79" s="87">
        <v>27699</v>
      </c>
      <c r="G79" s="85">
        <v>44503</v>
      </c>
      <c r="H79" s="200">
        <v>46.005555555555553</v>
      </c>
      <c r="I79" s="201" t="s">
        <v>812</v>
      </c>
      <c r="J79" s="85" t="s">
        <v>67</v>
      </c>
      <c r="K79" s="84"/>
    </row>
    <row r="80" spans="1:11" s="85" customFormat="1" x14ac:dyDescent="0.25">
      <c r="A80" s="86" t="s">
        <v>698</v>
      </c>
      <c r="B80" s="214" t="s">
        <v>814</v>
      </c>
      <c r="C80" s="214" t="s">
        <v>709</v>
      </c>
      <c r="D80" s="214" t="s">
        <v>708</v>
      </c>
      <c r="E80" s="199" t="s">
        <v>581</v>
      </c>
      <c r="F80" s="87">
        <v>37299</v>
      </c>
      <c r="G80" s="85">
        <v>44503</v>
      </c>
      <c r="H80" s="200">
        <v>19.725000000000001</v>
      </c>
      <c r="I80" s="201" t="s">
        <v>815</v>
      </c>
      <c r="J80" s="85" t="s">
        <v>570</v>
      </c>
      <c r="K80" s="84"/>
    </row>
    <row r="81" spans="1:11" s="85" customFormat="1" x14ac:dyDescent="0.25">
      <c r="A81" s="86" t="s">
        <v>759</v>
      </c>
      <c r="B81" s="214" t="s">
        <v>814</v>
      </c>
      <c r="C81" s="214" t="s">
        <v>763</v>
      </c>
      <c r="D81" s="214" t="s">
        <v>257</v>
      </c>
      <c r="E81" s="199" t="s">
        <v>581</v>
      </c>
      <c r="F81" s="87">
        <v>36728</v>
      </c>
      <c r="G81" s="85">
        <v>44503</v>
      </c>
      <c r="H81" s="200">
        <v>21.283333333333335</v>
      </c>
      <c r="I81" s="201" t="s">
        <v>815</v>
      </c>
      <c r="J81" s="85" t="s">
        <v>570</v>
      </c>
      <c r="K81" s="84"/>
    </row>
    <row r="82" spans="1:11" s="85" customFormat="1" x14ac:dyDescent="0.25">
      <c r="A82" s="86" t="s">
        <v>418</v>
      </c>
      <c r="B82" s="214" t="s">
        <v>808</v>
      </c>
      <c r="C82" s="214" t="s">
        <v>195</v>
      </c>
      <c r="D82" s="214" t="s">
        <v>196</v>
      </c>
      <c r="E82" s="199" t="s">
        <v>583</v>
      </c>
      <c r="F82" s="87">
        <v>27354</v>
      </c>
      <c r="G82" s="85">
        <v>44503</v>
      </c>
      <c r="H82" s="200">
        <v>46.95</v>
      </c>
      <c r="I82" s="201" t="s">
        <v>812</v>
      </c>
      <c r="J82" s="85" t="s">
        <v>570</v>
      </c>
      <c r="K82" s="84"/>
    </row>
  </sheetData>
  <autoFilter ref="A4:J82" xr:uid="{00000000-0009-0000-0000-000001000000}"/>
  <mergeCells count="2">
    <mergeCell ref="B2:D2"/>
    <mergeCell ref="A1:E1"/>
  </mergeCells>
  <phoneticPr fontId="40" type="noConversion"/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</sheetPr>
  <dimension ref="A1:M3015"/>
  <sheetViews>
    <sheetView topLeftCell="B1" zoomScale="87" zoomScaleNormal="87" zoomScaleSheetLayoutView="75" workbookViewId="0">
      <pane ySplit="1" topLeftCell="A2" activePane="bottomLeft" state="frozen"/>
      <selection activeCell="D7" sqref="D7"/>
      <selection pane="bottomLeft" activeCell="L2911" sqref="L2911"/>
    </sheetView>
  </sheetViews>
  <sheetFormatPr defaultColWidth="20.7109375" defaultRowHeight="13.5" x14ac:dyDescent="0.25"/>
  <cols>
    <col min="1" max="1" width="14" style="232" bestFit="1" customWidth="1"/>
    <col min="2" max="2" width="11" style="231" bestFit="1" customWidth="1"/>
    <col min="3" max="3" width="16.5703125" style="232" customWidth="1"/>
    <col min="4" max="4" width="7.140625" style="5" bestFit="1" customWidth="1"/>
    <col min="5" max="5" width="12.28515625" style="5" bestFit="1" customWidth="1"/>
    <col min="6" max="6" width="16.42578125" style="5" bestFit="1" customWidth="1"/>
    <col min="7" max="7" width="16.7109375" style="5" customWidth="1"/>
    <col min="8" max="8" width="18.28515625" style="5" bestFit="1" customWidth="1"/>
    <col min="9" max="9" width="19.42578125" style="235" bestFit="1" customWidth="1"/>
    <col min="10" max="10" width="16.7109375" style="235" customWidth="1"/>
    <col min="11" max="11" width="9.85546875" style="235" bestFit="1" customWidth="1"/>
    <col min="12" max="12" width="5.42578125" style="236" customWidth="1"/>
    <col min="13" max="13" width="8.28515625" style="234" customWidth="1"/>
    <col min="14" max="16384" width="20.7109375" style="5"/>
  </cols>
  <sheetData>
    <row r="1" spans="1:13" s="242" customFormat="1" ht="31.5" customHeight="1" x14ac:dyDescent="0.2">
      <c r="A1" s="237" t="s">
        <v>293</v>
      </c>
      <c r="B1" s="238" t="s">
        <v>294</v>
      </c>
      <c r="C1" s="237" t="s">
        <v>295</v>
      </c>
      <c r="D1" s="239" t="s">
        <v>296</v>
      </c>
      <c r="E1" s="237" t="s">
        <v>1</v>
      </c>
      <c r="F1" s="237" t="s">
        <v>2</v>
      </c>
      <c r="G1" s="237" t="s">
        <v>4</v>
      </c>
      <c r="H1" s="237" t="s">
        <v>297</v>
      </c>
      <c r="I1" s="239" t="s">
        <v>5</v>
      </c>
      <c r="J1" s="239" t="s">
        <v>6</v>
      </c>
      <c r="K1" s="239" t="s">
        <v>641</v>
      </c>
      <c r="L1" s="240" t="s">
        <v>298</v>
      </c>
      <c r="M1" s="241" t="s">
        <v>69</v>
      </c>
    </row>
    <row r="2" spans="1:13" x14ac:dyDescent="0.25">
      <c r="A2" s="232" t="s">
        <v>921</v>
      </c>
      <c r="B2" s="231">
        <v>44537</v>
      </c>
      <c r="C2" s="232" t="s">
        <v>923</v>
      </c>
      <c r="D2" s="6" t="s">
        <v>828</v>
      </c>
      <c r="E2" s="5" t="str">
        <f>IF(D2="","",VLOOKUP(D2,Master,3,FALSE))</f>
        <v>Raldo</v>
      </c>
      <c r="F2" s="5" t="str">
        <f>IF(D2="","",VLOOKUP(D2,Master,4,FALSE))</f>
        <v>Potgieter</v>
      </c>
      <c r="G2" s="5" t="str">
        <f>IF(D2="","",VLOOKUP(D2,Master,5,FALSE))</f>
        <v>Men Senior</v>
      </c>
      <c r="H2" s="5" t="str">
        <f>IF(D2="","",VLOOKUP(D2,Master,2,FALSE))</f>
        <v>SA Seniors</v>
      </c>
      <c r="I2" s="233"/>
      <c r="J2" s="233" t="s">
        <v>591</v>
      </c>
      <c r="K2" s="233">
        <v>89</v>
      </c>
      <c r="L2" s="234">
        <f>IF(K2="","",IF(I2="",ROUND(HLOOKUP(J2,kgList,K2,FALSE),1),ROUND(HLOOKUP(I2,kgList,K2,FALSE),1)))</f>
        <v>13</v>
      </c>
      <c r="M2" s="234">
        <f>IF(L2="","",IF(COUNTA(I2:J2)&gt;1,"Edible or Inedible",IF(COUNTA(I2)=1,L2*1,IF(COUNTA(J2)=1,L2*1,"ERROR"))))</f>
        <v>13</v>
      </c>
    </row>
    <row r="3" spans="1:13" x14ac:dyDescent="0.25">
      <c r="A3" s="232" t="str">
        <f>IF(D3="","",A2)</f>
        <v>2021-G-D1</v>
      </c>
      <c r="B3" s="231">
        <f>IF(D3="","",B2)</f>
        <v>44537</v>
      </c>
      <c r="C3" s="232" t="str">
        <f>IF(D3="","",C2)</f>
        <v>Mile 8</v>
      </c>
      <c r="D3" s="6" t="s">
        <v>325</v>
      </c>
      <c r="E3" s="5" t="str">
        <f>IF(D3="","",VLOOKUP(D3,Master,3,FALSE))</f>
        <v>Jörg</v>
      </c>
      <c r="F3" s="5" t="str">
        <f>IF(D3="","",VLOOKUP(D3,Master,4,FALSE))</f>
        <v>Walter</v>
      </c>
      <c r="G3" s="5" t="str">
        <f>IF(D3="","",VLOOKUP(D3,Master,5,FALSE))</f>
        <v>Men Grand Masters</v>
      </c>
      <c r="H3" s="5" t="str">
        <f>IF(D3="","",VLOOKUP(D3,Master,2,FALSE))</f>
        <v>Nam Grand Masters</v>
      </c>
      <c r="I3" s="233"/>
      <c r="J3" s="233" t="s">
        <v>613</v>
      </c>
      <c r="K3" s="233">
        <v>134</v>
      </c>
      <c r="L3" s="234">
        <f>IF(K3="","",IF(I3="",ROUND(HLOOKUP(J3,kgList,K3,FALSE),1),ROUND(HLOOKUP(I3,kgList,K3,FALSE),1)))</f>
        <v>11.8</v>
      </c>
      <c r="M3" s="234">
        <f>IF(L3="","",IF(COUNTA(I3:J3)&gt;1,"Edible or Inedible",IF(COUNTA(I3)=1,L3*1,IF(COUNTA(J3)=1,L3*1,"ERROR"))))</f>
        <v>11.8</v>
      </c>
    </row>
    <row r="4" spans="1:13" x14ac:dyDescent="0.25">
      <c r="A4" s="232" t="str">
        <f>IF(D4="","",A3)</f>
        <v>2021-G-D1</v>
      </c>
      <c r="B4" s="231">
        <f>IF(D4="","",B3)</f>
        <v>44537</v>
      </c>
      <c r="C4" s="232" t="str">
        <f>IF(D4="","",C3)</f>
        <v>Mile 8</v>
      </c>
      <c r="D4" s="6" t="s">
        <v>434</v>
      </c>
      <c r="E4" s="5" t="str">
        <f>IF(D4="","",VLOOKUP(D4,Master,3,FALSE))</f>
        <v>Henco</v>
      </c>
      <c r="F4" s="5" t="str">
        <f>IF(D4="","",VLOOKUP(D4,Master,4,FALSE))</f>
        <v>Snyman</v>
      </c>
      <c r="G4" s="5" t="str">
        <f>IF(D4="","",VLOOKUP(D4,Master,5,FALSE))</f>
        <v>Men U/21</v>
      </c>
      <c r="H4" s="5" t="str">
        <f>IF(D4="","",VLOOKUP(D4,Master,2,FALSE))</f>
        <v>Nam Men U/21</v>
      </c>
      <c r="I4" s="233"/>
      <c r="J4" s="233" t="s">
        <v>614</v>
      </c>
      <c r="K4" s="233">
        <v>131</v>
      </c>
      <c r="L4" s="234">
        <f>IF(K4="","",IF(I4="",ROUND(HLOOKUP(J4,kgList,K4,FALSE),1),ROUND(HLOOKUP(I4,kgList,K4,FALSE),1)))</f>
        <v>9.5</v>
      </c>
      <c r="M4" s="234">
        <f>IF(L4="","",IF(COUNTA(I4:J4)&gt;1,"Edible or Inedible",IF(COUNTA(I4)=1,L4*1,IF(COUNTA(J4)=1,L4*1,"ERROR"))))</f>
        <v>9.5</v>
      </c>
    </row>
    <row r="5" spans="1:13" x14ac:dyDescent="0.25">
      <c r="A5" s="232" t="str">
        <f>IF(D5="","",A4)</f>
        <v>2021-G-D1</v>
      </c>
      <c r="B5" s="231">
        <f>IF(D5="","",B4)</f>
        <v>44537</v>
      </c>
      <c r="C5" s="232" t="str">
        <f>IF(D5="","",C4)</f>
        <v>Mile 8</v>
      </c>
      <c r="D5" s="6" t="s">
        <v>313</v>
      </c>
      <c r="E5" s="5" t="str">
        <f>IF(D5="","",VLOOKUP(D5,Master,3,FALSE))</f>
        <v>Charles</v>
      </c>
      <c r="F5" s="5" t="str">
        <f>IF(D5="","",VLOOKUP(D5,Master,4,FALSE))</f>
        <v>Bothma</v>
      </c>
      <c r="G5" s="5" t="str">
        <f>IF(D5="","",VLOOKUP(D5,Master,5,FALSE))</f>
        <v>Men Grand Masters</v>
      </c>
      <c r="H5" s="5" t="str">
        <f>IF(D5="","",VLOOKUP(D5,Master,2,FALSE))</f>
        <v>Nam Grand Masters</v>
      </c>
      <c r="I5" s="233"/>
      <c r="J5" s="233" t="s">
        <v>931</v>
      </c>
      <c r="K5" s="233">
        <v>134</v>
      </c>
      <c r="L5" s="234">
        <f>IF(K5="","",IF(I5="",ROUND(HLOOKUP(J5,kgList,K5,FALSE),1),ROUND(HLOOKUP(I5,kgList,K5,FALSE),1)))</f>
        <v>11.8</v>
      </c>
      <c r="M5" s="234">
        <f>IF(L5="","",IF(COUNTA(I5:J5)&gt;1,"Edible or Inedible",IF(COUNTA(I5)=1,L5*1,IF(COUNTA(J5)=1,L5*1,"ERROR"))))</f>
        <v>11.8</v>
      </c>
    </row>
    <row r="6" spans="1:13" x14ac:dyDescent="0.25">
      <c r="A6" s="232" t="str">
        <f>IF(D6="","",A5)</f>
        <v>2021-G-D1</v>
      </c>
      <c r="B6" s="231">
        <f>IF(D6="","",B5)</f>
        <v>44537</v>
      </c>
      <c r="C6" s="232" t="str">
        <f>IF(D6="","",C5)</f>
        <v>Mile 8</v>
      </c>
      <c r="D6" s="6" t="s">
        <v>899</v>
      </c>
      <c r="E6" s="5" t="str">
        <f>IF(D6="","",VLOOKUP(D6,Master,3,FALSE))</f>
        <v>Prevashan</v>
      </c>
      <c r="F6" s="5" t="str">
        <f>IF(D6="","",VLOOKUP(D6,Master,4,FALSE))</f>
        <v>Moodley</v>
      </c>
      <c r="G6" s="5" t="str">
        <f>IF(D6="","",VLOOKUP(D6,Master,5,FALSE))</f>
        <v>Men Senior</v>
      </c>
      <c r="H6" s="5" t="str">
        <f>IF(D6="","",VLOOKUP(D6,Master,2,FALSE))</f>
        <v>SA Seniors</v>
      </c>
      <c r="I6" s="233"/>
      <c r="J6" s="233" t="s">
        <v>613</v>
      </c>
      <c r="K6" s="233">
        <v>137</v>
      </c>
      <c r="L6" s="234">
        <f>IF(K6="","",IF(I6="",ROUND(HLOOKUP(J6,kgList,K6,FALSE),1),ROUND(HLOOKUP(I6,kgList,K6,FALSE),1)))</f>
        <v>12.8</v>
      </c>
      <c r="M6" s="234">
        <f>IF(L6="","",IF(COUNTA(I6:J6)&gt;1,"Edible or Inedible",IF(COUNTA(I6)=1,L6*1,IF(COUNTA(J6)=1,L6*1,"ERROR"))))</f>
        <v>12.8</v>
      </c>
    </row>
    <row r="7" spans="1:13" x14ac:dyDescent="0.25">
      <c r="A7" s="232" t="str">
        <f>IF(D7="","",A6)</f>
        <v>2021-G-D1</v>
      </c>
      <c r="B7" s="231">
        <f>IF(D7="","",B6)</f>
        <v>44537</v>
      </c>
      <c r="C7" s="232" t="str">
        <f>IF(D7="","",C6)</f>
        <v>Mile 8</v>
      </c>
      <c r="D7" s="6" t="s">
        <v>415</v>
      </c>
      <c r="E7" s="5" t="str">
        <f>IF(D7="","",VLOOKUP(D7,Master,3,FALSE))</f>
        <v>Grant</v>
      </c>
      <c r="F7" s="5" t="str">
        <f>IF(D7="","",VLOOKUP(D7,Master,4,FALSE))</f>
        <v>Knight</v>
      </c>
      <c r="G7" s="5" t="str">
        <f>IF(D7="","",VLOOKUP(D7,Master,5,FALSE))</f>
        <v>Men Veteran</v>
      </c>
      <c r="H7" s="5" t="str">
        <f>IF(D7="","",VLOOKUP(D7,Master,2,FALSE))</f>
        <v>Nam Seniors</v>
      </c>
      <c r="I7" s="233"/>
      <c r="J7" s="233" t="s">
        <v>614</v>
      </c>
      <c r="K7" s="233">
        <v>142</v>
      </c>
      <c r="L7" s="234">
        <f>IF(K7="","",IF(I7="",ROUND(HLOOKUP(J7,kgList,K7,FALSE),1),ROUND(HLOOKUP(I7,kgList,K7,FALSE),1)))</f>
        <v>12.6</v>
      </c>
      <c r="M7" s="234">
        <f>IF(L7="","",IF(COUNTA(I7:J7)&gt;1,"Edible or Inedible",IF(COUNTA(I7)=1,L7*1,IF(COUNTA(J7)=1,L7*1,"ERROR"))))</f>
        <v>12.6</v>
      </c>
    </row>
    <row r="8" spans="1:13" x14ac:dyDescent="0.25">
      <c r="A8" s="232" t="str">
        <f>IF(D8="","",A7)</f>
        <v>2021-G-D1</v>
      </c>
      <c r="B8" s="231">
        <f>IF(D8="","",B7)</f>
        <v>44537</v>
      </c>
      <c r="C8" s="232" t="str">
        <f>IF(D8="","",C7)</f>
        <v>Mile 8</v>
      </c>
      <c r="D8" s="6" t="s">
        <v>683</v>
      </c>
      <c r="E8" s="5" t="str">
        <f>IF(D8="","",VLOOKUP(D8,Master,3,FALSE))</f>
        <v>Barren</v>
      </c>
      <c r="F8" s="5" t="str">
        <f>IF(D8="","",VLOOKUP(D8,Master,4,FALSE))</f>
        <v>Van Es</v>
      </c>
      <c r="G8" s="5" t="str">
        <f>IF(D8="","",VLOOKUP(D8,Master,5,FALSE))</f>
        <v>Men Senior</v>
      </c>
      <c r="H8" s="5" t="str">
        <f>IF(D8="","",VLOOKUP(D8,Master,2,FALSE))</f>
        <v>Nam Men U/21</v>
      </c>
      <c r="I8" s="233"/>
      <c r="J8" s="233" t="s">
        <v>612</v>
      </c>
      <c r="K8" s="233">
        <v>131</v>
      </c>
      <c r="L8" s="234">
        <f>IF(K8="","",IF(I8="",ROUND(HLOOKUP(J8,kgList,K8,FALSE),1),ROUND(HLOOKUP(I8,kgList,K8,FALSE),1)))</f>
        <v>29.1</v>
      </c>
      <c r="M8" s="234">
        <f>IF(L8="","",IF(COUNTA(I8:J8)&gt;1,"Edible or Inedible",IF(COUNTA(I8)=1,L8*1,IF(COUNTA(J8)=1,L8*1,"ERROR"))))</f>
        <v>29.1</v>
      </c>
    </row>
    <row r="9" spans="1:13" x14ac:dyDescent="0.25">
      <c r="A9" s="232" t="str">
        <f>IF(D9="","",A8)</f>
        <v>2021-G-D1</v>
      </c>
      <c r="B9" s="231">
        <f>IF(D9="","",B8)</f>
        <v>44537</v>
      </c>
      <c r="C9" s="232" t="str">
        <f>IF(D9="","",C8)</f>
        <v>Mile 8</v>
      </c>
      <c r="D9" s="6" t="s">
        <v>851</v>
      </c>
      <c r="E9" s="5" t="str">
        <f>IF(D9="","",VLOOKUP(D9,Master,3,FALSE))</f>
        <v>Lance</v>
      </c>
      <c r="F9" s="5" t="str">
        <f>IF(D9="","",VLOOKUP(D9,Master,4,FALSE))</f>
        <v>Daniel</v>
      </c>
      <c r="G9" s="5" t="str">
        <f>IF(D9="","",VLOOKUP(D9,Master,5,FALSE))</f>
        <v>Men U/21</v>
      </c>
      <c r="H9" s="5" t="str">
        <f>IF(D9="","",VLOOKUP(D9,Master,2,FALSE))</f>
        <v>SA Men U/21</v>
      </c>
      <c r="I9" s="233"/>
      <c r="J9" s="233" t="s">
        <v>613</v>
      </c>
      <c r="K9" s="233">
        <v>130</v>
      </c>
      <c r="L9" s="234">
        <f>IF(K9="","",IF(I9="",ROUND(HLOOKUP(J9,kgList,K9,FALSE),1),ROUND(HLOOKUP(I9,kgList,K9,FALSE),1)))</f>
        <v>10.7</v>
      </c>
      <c r="M9" s="234">
        <f>IF(L9="","",IF(COUNTA(I9:J9)&gt;1,"Edible or Inedible",IF(COUNTA(I9)=1,L9*1,IF(COUNTA(J9)=1,L9*1,"ERROR"))))</f>
        <v>10.7</v>
      </c>
    </row>
    <row r="10" spans="1:13" x14ac:dyDescent="0.25">
      <c r="A10" s="232" t="str">
        <f>IF(D10="","",A9)</f>
        <v>2021-G-D1</v>
      </c>
      <c r="B10" s="231">
        <f>IF(D10="","",B9)</f>
        <v>44537</v>
      </c>
      <c r="C10" s="232" t="str">
        <f>IF(D10="","",C9)</f>
        <v>Mile 8</v>
      </c>
      <c r="D10" s="6" t="s">
        <v>434</v>
      </c>
      <c r="E10" s="5" t="str">
        <f>IF(D10="","",VLOOKUP(D10,Master,3,FALSE))</f>
        <v>Henco</v>
      </c>
      <c r="F10" s="5" t="str">
        <f>IF(D10="","",VLOOKUP(D10,Master,4,FALSE))</f>
        <v>Snyman</v>
      </c>
      <c r="G10" s="5" t="str">
        <f>IF(D10="","",VLOOKUP(D10,Master,5,FALSE))</f>
        <v>Men U/21</v>
      </c>
      <c r="H10" s="5" t="str">
        <f>IF(D10="","",VLOOKUP(D10,Master,2,FALSE))</f>
        <v>Nam Men U/21</v>
      </c>
      <c r="I10" s="233"/>
      <c r="J10" s="233" t="s">
        <v>613</v>
      </c>
      <c r="K10" s="233">
        <v>130</v>
      </c>
      <c r="L10" s="234">
        <f>IF(K10="","",IF(I10="",ROUND(HLOOKUP(J10,kgList,K10,FALSE),1),ROUND(HLOOKUP(I10,kgList,K10,FALSE),1)))</f>
        <v>10.7</v>
      </c>
      <c r="M10" s="234">
        <f>IF(L10="","",IF(COUNTA(I10:J10)&gt;1,"Edible or Inedible",IF(COUNTA(I10)=1,L10*1,IF(COUNTA(J10)=1,L10*1,"ERROR"))))</f>
        <v>10.7</v>
      </c>
    </row>
    <row r="11" spans="1:13" x14ac:dyDescent="0.25">
      <c r="A11" s="232" t="str">
        <f>IF(D11="","",A10)</f>
        <v>2021-G-D1</v>
      </c>
      <c r="B11" s="231">
        <f>IF(D11="","",B10)</f>
        <v>44537</v>
      </c>
      <c r="C11" s="232" t="str">
        <f>IF(D11="","",C10)</f>
        <v>Mile 8</v>
      </c>
      <c r="D11" s="6" t="s">
        <v>382</v>
      </c>
      <c r="E11" s="5" t="str">
        <f>IF(D11="","",VLOOKUP(D11,Master,3,FALSE))</f>
        <v>Danie</v>
      </c>
      <c r="F11" s="5" t="str">
        <f>IF(D11="","",VLOOKUP(D11,Master,4,FALSE))</f>
        <v>Du Toit</v>
      </c>
      <c r="G11" s="5" t="str">
        <f>IF(D11="","",VLOOKUP(D11,Master,5,FALSE))</f>
        <v>Men Grand Masters</v>
      </c>
      <c r="H11" s="5" t="str">
        <f>IF(D11="","",VLOOKUP(D11,Master,2,FALSE))</f>
        <v>Nam Grand Masters</v>
      </c>
      <c r="I11" s="233"/>
      <c r="J11" s="233" t="s">
        <v>613</v>
      </c>
      <c r="K11" s="233">
        <v>134</v>
      </c>
      <c r="L11" s="234">
        <f>IF(K11="","",IF(I11="",ROUND(HLOOKUP(J11,kgList,K11,FALSE),1),ROUND(HLOOKUP(I11,kgList,K11,FALSE),1)))</f>
        <v>11.8</v>
      </c>
      <c r="M11" s="234">
        <f>IF(L11="","",IF(COUNTA(I11:J11)&gt;1,"Edible or Inedible",IF(COUNTA(I11)=1,L11*1,IF(COUNTA(J11)=1,L11*1,"ERROR"))))</f>
        <v>11.8</v>
      </c>
    </row>
    <row r="12" spans="1:13" x14ac:dyDescent="0.25">
      <c r="A12" s="232" t="str">
        <f>IF(D12="","",A11)</f>
        <v>2021-G-D1</v>
      </c>
      <c r="B12" s="231">
        <f>IF(D12="","",B11)</f>
        <v>44537</v>
      </c>
      <c r="C12" s="232" t="str">
        <f>IF(D12="","",C11)</f>
        <v>Mile 8</v>
      </c>
      <c r="D12" s="6" t="s">
        <v>415</v>
      </c>
      <c r="E12" s="5" t="str">
        <f>IF(D12="","",VLOOKUP(D12,Master,3,FALSE))</f>
        <v>Grant</v>
      </c>
      <c r="F12" s="5" t="str">
        <f>IF(D12="","",VLOOKUP(D12,Master,4,FALSE))</f>
        <v>Knight</v>
      </c>
      <c r="G12" s="5" t="str">
        <f>IF(D12="","",VLOOKUP(D12,Master,5,FALSE))</f>
        <v>Men Veteran</v>
      </c>
      <c r="H12" s="5" t="str">
        <f>IF(D12="","",VLOOKUP(D12,Master,2,FALSE))</f>
        <v>Nam Seniors</v>
      </c>
      <c r="I12" s="233"/>
      <c r="J12" s="233" t="s">
        <v>614</v>
      </c>
      <c r="K12" s="233">
        <v>142</v>
      </c>
      <c r="L12" s="234">
        <f>IF(K12="","",IF(I12="",ROUND(HLOOKUP(J12,kgList,K12,FALSE),1),ROUND(HLOOKUP(I12,kgList,K12,FALSE),1)))</f>
        <v>12.6</v>
      </c>
      <c r="M12" s="234">
        <f>IF(L12="","",IF(COUNTA(I12:J12)&gt;1,"Edible or Inedible",IF(COUNTA(I12)=1,L12*1,IF(COUNTA(J12)=1,L12*1,"ERROR"))))</f>
        <v>12.6</v>
      </c>
    </row>
    <row r="13" spans="1:13" x14ac:dyDescent="0.25">
      <c r="A13" s="232" t="str">
        <f>IF(D13="","",A12)</f>
        <v>2021-G-D1</v>
      </c>
      <c r="B13" s="231">
        <f>IF(D13="","",B12)</f>
        <v>44537</v>
      </c>
      <c r="C13" s="232" t="str">
        <f>IF(D13="","",C12)</f>
        <v>Mile 8</v>
      </c>
      <c r="D13" s="6" t="s">
        <v>832</v>
      </c>
      <c r="E13" s="5" t="str">
        <f>IF(D13="","",VLOOKUP(D13,Master,3,FALSE))</f>
        <v>Louis</v>
      </c>
      <c r="F13" s="5" t="str">
        <f>IF(D13="","",VLOOKUP(D13,Master,4,FALSE))</f>
        <v>Allison</v>
      </c>
      <c r="G13" s="5" t="str">
        <f>IF(D13="","",VLOOKUP(D13,Master,5,FALSE))</f>
        <v>Men Senior</v>
      </c>
      <c r="H13" s="5" t="str">
        <f>IF(D13="","",VLOOKUP(D13,Master,2,FALSE))</f>
        <v>SA Seniors</v>
      </c>
      <c r="I13" s="233"/>
      <c r="J13" s="233" t="s">
        <v>614</v>
      </c>
      <c r="K13" s="233">
        <v>141</v>
      </c>
      <c r="L13" s="234">
        <f>IF(K13="","",IF(I13="",ROUND(HLOOKUP(J13,kgList,K13,FALSE),1),ROUND(HLOOKUP(I13,kgList,K13,FALSE),1)))</f>
        <v>12.3</v>
      </c>
      <c r="M13" s="234">
        <f>IF(L13="","",IF(COUNTA(I13:J13)&gt;1,"Edible or Inedible",IF(COUNTA(I13)=1,L13*1,IF(COUNTA(J13)=1,L13*1,"ERROR"))))</f>
        <v>12.3</v>
      </c>
    </row>
    <row r="14" spans="1:13" x14ac:dyDescent="0.25">
      <c r="A14" s="232" t="str">
        <f>IF(D14="","",A13)</f>
        <v>2021-G-D1</v>
      </c>
      <c r="B14" s="231">
        <f>IF(D14="","",B13)</f>
        <v>44537</v>
      </c>
      <c r="C14" s="232" t="str">
        <f>IF(D14="","",C13)</f>
        <v>Mile 8</v>
      </c>
      <c r="D14" s="6" t="s">
        <v>683</v>
      </c>
      <c r="E14" s="5" t="str">
        <f>IF(D14="","",VLOOKUP(D14,Master,3,FALSE))</f>
        <v>Barren</v>
      </c>
      <c r="F14" s="5" t="str">
        <f>IF(D14="","",VLOOKUP(D14,Master,4,FALSE))</f>
        <v>Van Es</v>
      </c>
      <c r="G14" s="5" t="str">
        <f>IF(D14="","",VLOOKUP(D14,Master,5,FALSE))</f>
        <v>Men Senior</v>
      </c>
      <c r="H14" s="5" t="str">
        <f>IF(D14="","",VLOOKUP(D14,Master,2,FALSE))</f>
        <v>Nam Men U/21</v>
      </c>
      <c r="I14" s="233"/>
      <c r="J14" s="233" t="s">
        <v>613</v>
      </c>
      <c r="K14" s="233">
        <v>130</v>
      </c>
      <c r="L14" s="234">
        <f>IF(K14="","",IF(I14="",ROUND(HLOOKUP(J14,kgList,K14,FALSE),1),ROUND(HLOOKUP(I14,kgList,K14,FALSE),1)))</f>
        <v>10.7</v>
      </c>
      <c r="M14" s="234">
        <f>IF(L14="","",IF(COUNTA(I14:J14)&gt;1,"Edible or Inedible",IF(COUNTA(I14)=1,L14*1,IF(COUNTA(J14)=1,L14*1,"ERROR"))))</f>
        <v>10.7</v>
      </c>
    </row>
    <row r="15" spans="1:13" x14ac:dyDescent="0.25">
      <c r="A15" s="232" t="str">
        <f>IF(D15="","",A14)</f>
        <v>2021-G-D1</v>
      </c>
      <c r="B15" s="231">
        <f>IF(D15="","",B14)</f>
        <v>44537</v>
      </c>
      <c r="C15" s="232" t="str">
        <f>IF(D15="","",C14)</f>
        <v>Mile 8</v>
      </c>
      <c r="D15" s="6" t="s">
        <v>845</v>
      </c>
      <c r="E15" s="5" t="str">
        <f>IF(D15="","",VLOOKUP(D15,Master,3,FALSE))</f>
        <v>Corbin</v>
      </c>
      <c r="F15" s="5" t="str">
        <f>IF(D15="","",VLOOKUP(D15,Master,4,FALSE))</f>
        <v>Morris</v>
      </c>
      <c r="G15" s="5" t="str">
        <f>IF(D15="","",VLOOKUP(D15,Master,5,FALSE))</f>
        <v>Men U/21</v>
      </c>
      <c r="H15" s="5" t="str">
        <f>IF(D15="","",VLOOKUP(D15,Master,2,FALSE))</f>
        <v>SA Men U/21</v>
      </c>
      <c r="I15" s="233"/>
      <c r="J15" s="233" t="s">
        <v>613</v>
      </c>
      <c r="K15" s="233">
        <v>129</v>
      </c>
      <c r="L15" s="234">
        <f>IF(K15="","",IF(I15="",ROUND(HLOOKUP(J15,kgList,K15,FALSE),1),ROUND(HLOOKUP(I15,kgList,K15,FALSE),1)))</f>
        <v>10.4</v>
      </c>
      <c r="M15" s="234">
        <f>IF(L15="","",IF(COUNTA(I15:J15)&gt;1,"Edible or Inedible",IF(COUNTA(I15)=1,L15*1,IF(COUNTA(J15)=1,L15*1,"ERROR"))))</f>
        <v>10.4</v>
      </c>
    </row>
    <row r="16" spans="1:13" x14ac:dyDescent="0.25">
      <c r="A16" s="232" t="str">
        <f>IF(D16="","",A15)</f>
        <v>2021-G-D1</v>
      </c>
      <c r="B16" s="231">
        <f>IF(D16="","",B15)</f>
        <v>44537</v>
      </c>
      <c r="C16" s="232" t="str">
        <f>IF(D16="","",C15)</f>
        <v>Mile 8</v>
      </c>
      <c r="D16" s="6" t="s">
        <v>896</v>
      </c>
      <c r="E16" s="5" t="str">
        <f>IF(D16="","",VLOOKUP(D16,Master,3,FALSE))</f>
        <v>Mariette</v>
      </c>
      <c r="F16" s="5" t="str">
        <f>IF(D16="","",VLOOKUP(D16,Master,4,FALSE))</f>
        <v>Westraad</v>
      </c>
      <c r="G16" s="5" t="str">
        <f>IF(D16="","",VLOOKUP(D16,Master,5,FALSE))</f>
        <v>Ladies Senior</v>
      </c>
      <c r="H16" s="5" t="str">
        <f>IF(D16="","",VLOOKUP(D16,Master,2,FALSE))</f>
        <v>SA Ladies</v>
      </c>
      <c r="I16" s="233"/>
      <c r="J16" s="233" t="s">
        <v>613</v>
      </c>
      <c r="K16" s="233">
        <v>133</v>
      </c>
      <c r="L16" s="234">
        <f>IF(K16="","",IF(I16="",ROUND(HLOOKUP(J16,kgList,K16,FALSE),1),ROUND(HLOOKUP(I16,kgList,K16,FALSE),1)))</f>
        <v>11.5</v>
      </c>
      <c r="M16" s="234">
        <f>IF(L16="","",IF(COUNTA(I16:J16)&gt;1,"Edible or Inedible",IF(COUNTA(I16)=1,L16*1,IF(COUNTA(J16)=1,L16*1,"ERROR"))))</f>
        <v>11.5</v>
      </c>
    </row>
    <row r="17" spans="1:13" x14ac:dyDescent="0.25">
      <c r="A17" s="232" t="str">
        <f>IF(D17="","",A16)</f>
        <v>2021-G-D1</v>
      </c>
      <c r="B17" s="231">
        <f>IF(D17="","",B16)</f>
        <v>44537</v>
      </c>
      <c r="C17" s="232" t="str">
        <f>IF(D17="","",C16)</f>
        <v>Mile 8</v>
      </c>
      <c r="D17" s="6" t="s">
        <v>316</v>
      </c>
      <c r="E17" s="5" t="str">
        <f>IF(D17="","",VLOOKUP(D17,Master,3,FALSE))</f>
        <v>Andre</v>
      </c>
      <c r="F17" s="5" t="str">
        <f>IF(D17="","",VLOOKUP(D17,Master,4,FALSE))</f>
        <v>Coetzee</v>
      </c>
      <c r="G17" s="5" t="str">
        <f>IF(D17="","",VLOOKUP(D17,Master,5,FALSE))</f>
        <v>Men Grand Masters</v>
      </c>
      <c r="H17" s="5" t="str">
        <f>IF(D17="","",VLOOKUP(D17,Master,2,FALSE))</f>
        <v>Nam Grand Masters</v>
      </c>
      <c r="I17" s="233"/>
      <c r="J17" s="233" t="s">
        <v>591</v>
      </c>
      <c r="K17" s="233">
        <v>86</v>
      </c>
      <c r="L17" s="234">
        <f>IF(K17="","",IF(I17="",ROUND(HLOOKUP(J17,kgList,K17,FALSE),1),ROUND(HLOOKUP(I17,kgList,K17,FALSE),1)))</f>
        <v>11.7</v>
      </c>
      <c r="M17" s="234">
        <f>IF(L17="","",IF(COUNTA(I17:J17)&gt;1,"Edible or Inedible",IF(COUNTA(I17)=1,L17*1,IF(COUNTA(J17)=1,L17*1,"ERROR"))))</f>
        <v>11.7</v>
      </c>
    </row>
    <row r="18" spans="1:13" x14ac:dyDescent="0.25">
      <c r="A18" s="232" t="str">
        <f>IF(D18="","",A17)</f>
        <v>2021-G-D1</v>
      </c>
      <c r="B18" s="231">
        <f>IF(D18="","",B17)</f>
        <v>44537</v>
      </c>
      <c r="C18" s="232" t="str">
        <f>IF(D18="","",C17)</f>
        <v>Mile 8</v>
      </c>
      <c r="D18" s="6" t="s">
        <v>325</v>
      </c>
      <c r="E18" s="5" t="str">
        <f>IF(D18="","",VLOOKUP(D18,Master,3,FALSE))</f>
        <v>Jörg</v>
      </c>
      <c r="F18" s="5" t="str">
        <f>IF(D18="","",VLOOKUP(D18,Master,4,FALSE))</f>
        <v>Walter</v>
      </c>
      <c r="G18" s="5" t="str">
        <f>IF(D18="","",VLOOKUP(D18,Master,5,FALSE))</f>
        <v>Men Grand Masters</v>
      </c>
      <c r="H18" s="5" t="str">
        <f>IF(D18="","",VLOOKUP(D18,Master,2,FALSE))</f>
        <v>Nam Grand Masters</v>
      </c>
      <c r="I18" s="233"/>
      <c r="J18" s="233" t="s">
        <v>613</v>
      </c>
      <c r="K18" s="233">
        <v>133</v>
      </c>
      <c r="L18" s="234">
        <f>IF(K18="","",IF(I18="",ROUND(HLOOKUP(J18,kgList,K18,FALSE),1),ROUND(HLOOKUP(I18,kgList,K18,FALSE),1)))</f>
        <v>11.5</v>
      </c>
      <c r="M18" s="234">
        <f>IF(L18="","",IF(COUNTA(I18:J18)&gt;1,"Edible or Inedible",IF(COUNTA(I18)=1,L18*1,IF(COUNTA(J18)=1,L18*1,"ERROR"))))</f>
        <v>11.5</v>
      </c>
    </row>
    <row r="19" spans="1:13" x14ac:dyDescent="0.25">
      <c r="A19" s="232" t="str">
        <f>IF(D19="","",A18)</f>
        <v>2021-G-D1</v>
      </c>
      <c r="B19" s="231">
        <f>IF(D19="","",B18)</f>
        <v>44537</v>
      </c>
      <c r="C19" s="232" t="str">
        <f>IF(D19="","",C18)</f>
        <v>Mile 8</v>
      </c>
      <c r="D19" s="6" t="s">
        <v>907</v>
      </c>
      <c r="E19" s="5" t="str">
        <f>IF(D19="","",VLOOKUP(D19,Master,3,FALSE))</f>
        <v>Barry</v>
      </c>
      <c r="F19" s="5" t="str">
        <f>IF(D19="","",VLOOKUP(D19,Master,4,FALSE))</f>
        <v>Wareham</v>
      </c>
      <c r="G19" s="5" t="str">
        <f>IF(D19="","",VLOOKUP(D19,Master,5,FALSE))</f>
        <v>Men  Master</v>
      </c>
      <c r="H19" s="5" t="str">
        <f>IF(D19="","",VLOOKUP(D19,Master,2,FALSE))</f>
        <v>SA Masters</v>
      </c>
      <c r="I19" s="233"/>
      <c r="J19" s="233" t="s">
        <v>613</v>
      </c>
      <c r="K19" s="233">
        <v>140</v>
      </c>
      <c r="L19" s="234">
        <f>IF(K19="","",IF(I19="",ROUND(HLOOKUP(J19,kgList,K19,FALSE),1),ROUND(HLOOKUP(I19,kgList,K19,FALSE),1)))</f>
        <v>13.7</v>
      </c>
      <c r="M19" s="234">
        <f>IF(L19="","",IF(COUNTA(I19:J19)&gt;1,"Edible or Inedible",IF(COUNTA(I19)=1,L19*1,IF(COUNTA(J19)=1,L19*1,"ERROR"))))</f>
        <v>13.7</v>
      </c>
    </row>
    <row r="20" spans="1:13" x14ac:dyDescent="0.25">
      <c r="A20" s="232" t="str">
        <f>IF(D20="","",A19)</f>
        <v>2021-G-D1</v>
      </c>
      <c r="B20" s="231">
        <f>IF(D20="","",B19)</f>
        <v>44537</v>
      </c>
      <c r="C20" s="232" t="str">
        <f>IF(D20="","",C19)</f>
        <v>Mile 8</v>
      </c>
      <c r="D20" s="6" t="s">
        <v>316</v>
      </c>
      <c r="E20" s="5" t="str">
        <f>IF(D20="","",VLOOKUP(D20,Master,3,FALSE))</f>
        <v>Andre</v>
      </c>
      <c r="F20" s="5" t="str">
        <f>IF(D20="","",VLOOKUP(D20,Master,4,FALSE))</f>
        <v>Coetzee</v>
      </c>
      <c r="G20" s="5" t="str">
        <f>IF(D20="","",VLOOKUP(D20,Master,5,FALSE))</f>
        <v>Men Grand Masters</v>
      </c>
      <c r="H20" s="5" t="str">
        <f>IF(D20="","",VLOOKUP(D20,Master,2,FALSE))</f>
        <v>Nam Grand Masters</v>
      </c>
      <c r="I20" s="233"/>
      <c r="J20" s="233" t="s">
        <v>607</v>
      </c>
      <c r="K20" s="233">
        <v>97</v>
      </c>
      <c r="L20" s="234">
        <f>IF(K20="","",IF(I20="",ROUND(HLOOKUP(J20,kgList,K20,FALSE),1),ROUND(HLOOKUP(I20,kgList,K20,FALSE),1)))</f>
        <v>11.3</v>
      </c>
      <c r="M20" s="234">
        <f>IF(L20="","",IF(COUNTA(I20:J20)&gt;1,"Edible or Inedible",IF(COUNTA(I20)=1,L20*1,IF(COUNTA(J20)=1,L20*1,"ERROR"))))</f>
        <v>11.3</v>
      </c>
    </row>
    <row r="21" spans="1:13" x14ac:dyDescent="0.25">
      <c r="A21" s="232" t="str">
        <f>IF(D21="","",A20)</f>
        <v>2021-G-D1</v>
      </c>
      <c r="B21" s="231">
        <f>IF(D21="","",B20)</f>
        <v>44537</v>
      </c>
      <c r="C21" s="232" t="str">
        <f>IF(D21="","",C20)</f>
        <v>Mile 8</v>
      </c>
      <c r="D21" s="6" t="s">
        <v>834</v>
      </c>
      <c r="E21" s="5" t="str">
        <f>IF(D21="","",VLOOKUP(D21,Master,3,FALSE))</f>
        <v xml:space="preserve">Elzanne </v>
      </c>
      <c r="F21" s="5" t="str">
        <f>IF(D21="","",VLOOKUP(D21,Master,4,FALSE))</f>
        <v>Cronje</v>
      </c>
      <c r="G21" s="5" t="str">
        <f>IF(D21="","",VLOOKUP(D21,Master,5,FALSE))</f>
        <v>Ladies Senior</v>
      </c>
      <c r="H21" s="5" t="str">
        <f>IF(D21="","",VLOOKUP(D21,Master,2,FALSE))</f>
        <v>SA Ladies</v>
      </c>
      <c r="I21" s="233"/>
      <c r="J21" s="233" t="s">
        <v>613</v>
      </c>
      <c r="K21" s="233">
        <v>133</v>
      </c>
      <c r="L21" s="234">
        <f>IF(K21="","",IF(I21="",ROUND(HLOOKUP(J21,kgList,K21,FALSE),1),ROUND(HLOOKUP(I21,kgList,K21,FALSE),1)))</f>
        <v>11.5</v>
      </c>
      <c r="M21" s="234">
        <f>IF(L21="","",IF(COUNTA(I21:J21)&gt;1,"Edible or Inedible",IF(COUNTA(I21)=1,L21*1,IF(COUNTA(J21)=1,L21*1,"ERROR"))))</f>
        <v>11.5</v>
      </c>
    </row>
    <row r="22" spans="1:13" x14ac:dyDescent="0.25">
      <c r="A22" s="232" t="str">
        <f>IF(D22="","",A21)</f>
        <v>2021-G-D1</v>
      </c>
      <c r="B22" s="231">
        <f>IF(D22="","",B21)</f>
        <v>44537</v>
      </c>
      <c r="C22" s="232" t="str">
        <f>IF(D22="","",C21)</f>
        <v>Mile 8</v>
      </c>
      <c r="D22" s="6" t="s">
        <v>313</v>
      </c>
      <c r="E22" s="5" t="str">
        <f>IF(D22="","",VLOOKUP(D22,Master,3,FALSE))</f>
        <v>Charles</v>
      </c>
      <c r="F22" s="5" t="str">
        <f>IF(D22="","",VLOOKUP(D22,Master,4,FALSE))</f>
        <v>Bothma</v>
      </c>
      <c r="G22" s="5" t="str">
        <f>IF(D22="","",VLOOKUP(D22,Master,5,FALSE))</f>
        <v>Men Grand Masters</v>
      </c>
      <c r="H22" s="5" t="str">
        <f>IF(D22="","",VLOOKUP(D22,Master,2,FALSE))</f>
        <v>Nam Grand Masters</v>
      </c>
      <c r="I22" s="233"/>
      <c r="J22" s="233" t="s">
        <v>613</v>
      </c>
      <c r="K22" s="233">
        <v>132</v>
      </c>
      <c r="L22" s="234">
        <f>IF(K22="","",IF(I22="",ROUND(HLOOKUP(J22,kgList,K22,FALSE),1),ROUND(HLOOKUP(I22,kgList,K22,FALSE),1)))</f>
        <v>11.2</v>
      </c>
      <c r="M22" s="234">
        <f>IF(L22="","",IF(COUNTA(I22:J22)&gt;1,"Edible or Inedible",IF(COUNTA(I22)=1,L22*1,IF(COUNTA(J22)=1,L22*1,"ERROR"))))</f>
        <v>11.2</v>
      </c>
    </row>
    <row r="23" spans="1:13" x14ac:dyDescent="0.25">
      <c r="A23" s="232" t="str">
        <f>IF(D23="","",A22)</f>
        <v>2021-G-D1</v>
      </c>
      <c r="B23" s="231">
        <f>IF(D23="","",B22)</f>
        <v>44537</v>
      </c>
      <c r="C23" s="232" t="str">
        <f>IF(D23="","",C22)</f>
        <v>Mile 8</v>
      </c>
      <c r="D23" s="6" t="s">
        <v>313</v>
      </c>
      <c r="E23" s="5" t="str">
        <f>IF(D23="","",VLOOKUP(D23,Master,3,FALSE))</f>
        <v>Charles</v>
      </c>
      <c r="F23" s="5" t="str">
        <f>IF(D23="","",VLOOKUP(D23,Master,4,FALSE))</f>
        <v>Bothma</v>
      </c>
      <c r="G23" s="5" t="str">
        <f>IF(D23="","",VLOOKUP(D23,Master,5,FALSE))</f>
        <v>Men Grand Masters</v>
      </c>
      <c r="H23" s="5" t="str">
        <f>IF(D23="","",VLOOKUP(D23,Master,2,FALSE))</f>
        <v>Nam Grand Masters</v>
      </c>
      <c r="I23" s="233"/>
      <c r="J23" s="233" t="s">
        <v>614</v>
      </c>
      <c r="K23" s="233">
        <v>136</v>
      </c>
      <c r="L23" s="234">
        <f>IF(K23="","",IF(I23="",ROUND(HLOOKUP(J23,kgList,K23,FALSE),1),ROUND(HLOOKUP(I23,kgList,K23,FALSE),1)))</f>
        <v>10.8</v>
      </c>
      <c r="M23" s="234">
        <f>IF(L23="","",IF(COUNTA(I23:J23)&gt;1,"Edible or Inedible",IF(COUNTA(I23)=1,L23*1,IF(COUNTA(J23)=1,L23*1,"ERROR"))))</f>
        <v>10.8</v>
      </c>
    </row>
    <row r="24" spans="1:13" x14ac:dyDescent="0.25">
      <c r="A24" s="232" t="str">
        <f>IF(D24="","",A23)</f>
        <v>2021-G-D1</v>
      </c>
      <c r="B24" s="231">
        <f>IF(D24="","",B23)</f>
        <v>44537</v>
      </c>
      <c r="C24" s="232" t="str">
        <f>IF(D24="","",C23)</f>
        <v>Mile 8</v>
      </c>
      <c r="D24" s="6" t="s">
        <v>434</v>
      </c>
      <c r="E24" s="5" t="str">
        <f>IF(D24="","",VLOOKUP(D24,Master,3,FALSE))</f>
        <v>Henco</v>
      </c>
      <c r="F24" s="5" t="str">
        <f>IF(D24="","",VLOOKUP(D24,Master,4,FALSE))</f>
        <v>Snyman</v>
      </c>
      <c r="G24" s="5" t="str">
        <f>IF(D24="","",VLOOKUP(D24,Master,5,FALSE))</f>
        <v>Men U/21</v>
      </c>
      <c r="H24" s="5" t="str">
        <f>IF(D24="","",VLOOKUP(D24,Master,2,FALSE))</f>
        <v>Nam Men U/21</v>
      </c>
      <c r="I24" s="233"/>
      <c r="J24" s="233" t="s">
        <v>612</v>
      </c>
      <c r="K24" s="233">
        <v>128</v>
      </c>
      <c r="L24" s="234">
        <f>IF(K24="","",IF(I24="",ROUND(HLOOKUP(J24,kgList,K24,FALSE),1),ROUND(HLOOKUP(I24,kgList,K24,FALSE),1)))</f>
        <v>26.9</v>
      </c>
      <c r="M24" s="234">
        <f>IF(L24="","",IF(COUNTA(I24:J24)&gt;1,"Edible or Inedible",IF(COUNTA(I24)=1,L24*1,IF(COUNTA(J24)=1,L24*1,"ERROR"))))</f>
        <v>26.9</v>
      </c>
    </row>
    <row r="25" spans="1:13" x14ac:dyDescent="0.25">
      <c r="A25" s="232" t="str">
        <f>IF(D25="","",A24)</f>
        <v>2021-G-D1</v>
      </c>
      <c r="B25" s="231">
        <f>IF(D25="","",B24)</f>
        <v>44537</v>
      </c>
      <c r="C25" s="232" t="str">
        <f>IF(D25="","",C24)</f>
        <v>Mile 8</v>
      </c>
      <c r="D25" s="6" t="s">
        <v>333</v>
      </c>
      <c r="E25" s="5" t="str">
        <f>IF(D25="","",VLOOKUP(D25,Master,3,FALSE))</f>
        <v>Johan</v>
      </c>
      <c r="F25" s="5" t="str">
        <f>IF(D25="","",VLOOKUP(D25,Master,4,FALSE))</f>
        <v>Van Wyk</v>
      </c>
      <c r="G25" s="5" t="str">
        <f>IF(D25="","",VLOOKUP(D25,Master,5,FALSE))</f>
        <v>Men Veteran</v>
      </c>
      <c r="H25" s="5" t="str">
        <f>IF(D25="","",VLOOKUP(D25,Master,2,FALSE))</f>
        <v>Nam Seniors</v>
      </c>
      <c r="I25" s="233"/>
      <c r="J25" s="233" t="s">
        <v>613</v>
      </c>
      <c r="K25" s="233">
        <v>133</v>
      </c>
      <c r="L25" s="234">
        <f>IF(K25="","",IF(I25="",ROUND(HLOOKUP(J25,kgList,K25,FALSE),1),ROUND(HLOOKUP(I25,kgList,K25,FALSE),1)))</f>
        <v>11.5</v>
      </c>
      <c r="M25" s="234">
        <f>IF(L25="","",IF(COUNTA(I25:J25)&gt;1,"Edible or Inedible",IF(COUNTA(I25)=1,L25*1,IF(COUNTA(J25)=1,L25*1,"ERROR"))))</f>
        <v>11.5</v>
      </c>
    </row>
    <row r="26" spans="1:13" x14ac:dyDescent="0.25">
      <c r="A26" s="232" t="str">
        <f>IF(D26="","",A25)</f>
        <v>2021-G-D1</v>
      </c>
      <c r="B26" s="231">
        <f>IF(D26="","",B25)</f>
        <v>44537</v>
      </c>
      <c r="C26" s="232" t="str">
        <f>IF(D26="","",C25)</f>
        <v>Mile 8</v>
      </c>
      <c r="D26" s="6" t="s">
        <v>759</v>
      </c>
      <c r="E26" s="5" t="str">
        <f>IF(D26="","",VLOOKUP(D26,Master,3,FALSE))</f>
        <v>Brandon</v>
      </c>
      <c r="F26" s="5" t="str">
        <f>IF(D26="","",VLOOKUP(D26,Master,4,FALSE))</f>
        <v>Grane</v>
      </c>
      <c r="G26" s="5" t="str">
        <f>IF(D26="","",VLOOKUP(D26,Master,5,FALSE))</f>
        <v>Men U/21</v>
      </c>
      <c r="H26" s="5" t="str">
        <f>IF(D26="","",VLOOKUP(D26,Master,2,FALSE))</f>
        <v>Nam Men U/21</v>
      </c>
      <c r="I26" s="233"/>
      <c r="J26" s="233" t="s">
        <v>613</v>
      </c>
      <c r="K26" s="233">
        <v>127</v>
      </c>
      <c r="L26" s="234">
        <f>IF(K26="","",IF(I26="",ROUND(HLOOKUP(J26,kgList,K26,FALSE),1),ROUND(HLOOKUP(I26,kgList,K26,FALSE),1)))</f>
        <v>9.8000000000000007</v>
      </c>
      <c r="M26" s="234">
        <f>IF(L26="","",IF(COUNTA(I26:J26)&gt;1,"Edible or Inedible",IF(COUNTA(I26)=1,L26*1,IF(COUNTA(J26)=1,L26*1,"ERROR"))))</f>
        <v>9.8000000000000007</v>
      </c>
    </row>
    <row r="27" spans="1:13" x14ac:dyDescent="0.25">
      <c r="A27" s="232" t="str">
        <f>IF(D27="","",A26)</f>
        <v>2021-G-D1</v>
      </c>
      <c r="B27" s="231">
        <f>IF(D27="","",B26)</f>
        <v>44537</v>
      </c>
      <c r="C27" s="232" t="str">
        <f>IF(D27="","",C26)</f>
        <v>Mile 8</v>
      </c>
      <c r="D27" s="6" t="s">
        <v>434</v>
      </c>
      <c r="E27" s="5" t="str">
        <f>IF(D27="","",VLOOKUP(D27,Master,3,FALSE))</f>
        <v>Henco</v>
      </c>
      <c r="F27" s="5" t="str">
        <f>IF(D27="","",VLOOKUP(D27,Master,4,FALSE))</f>
        <v>Snyman</v>
      </c>
      <c r="G27" s="5" t="str">
        <f>IF(D27="","",VLOOKUP(D27,Master,5,FALSE))</f>
        <v>Men U/21</v>
      </c>
      <c r="H27" s="5" t="str">
        <f>IF(D27="","",VLOOKUP(D27,Master,2,FALSE))</f>
        <v>Nam Men U/21</v>
      </c>
      <c r="I27" s="233"/>
      <c r="J27" s="233" t="s">
        <v>613</v>
      </c>
      <c r="K27" s="233">
        <v>127</v>
      </c>
      <c r="L27" s="234">
        <f>IF(K27="","",IF(I27="",ROUND(HLOOKUP(J27,kgList,K27,FALSE),1),ROUND(HLOOKUP(I27,kgList,K27,FALSE),1)))</f>
        <v>9.8000000000000007</v>
      </c>
      <c r="M27" s="234">
        <f>IF(L27="","",IF(COUNTA(I27:J27)&gt;1,"Edible or Inedible",IF(COUNTA(I27)=1,L27*1,IF(COUNTA(J27)=1,L27*1,"ERROR"))))</f>
        <v>9.8000000000000007</v>
      </c>
    </row>
    <row r="28" spans="1:13" x14ac:dyDescent="0.25">
      <c r="A28" s="232" t="str">
        <f>IF(D28="","",A27)</f>
        <v>2021-G-D1</v>
      </c>
      <c r="B28" s="231">
        <f>IF(D28="","",B27)</f>
        <v>44537</v>
      </c>
      <c r="C28" s="232" t="str">
        <f>IF(D28="","",C27)</f>
        <v>Mile 8</v>
      </c>
      <c r="D28" s="6" t="s">
        <v>838</v>
      </c>
      <c r="E28" s="5" t="str">
        <f>IF(D28="","",VLOOKUP(D28,Master,3,FALSE))</f>
        <v xml:space="preserve">Kabous </v>
      </c>
      <c r="F28" s="5" t="str">
        <f>IF(D28="","",VLOOKUP(D28,Master,4,FALSE))</f>
        <v>Louw</v>
      </c>
      <c r="G28" s="5" t="str">
        <f>IF(D28="","",VLOOKUP(D28,Master,5,FALSE))</f>
        <v>Ladies Senior</v>
      </c>
      <c r="H28" s="5" t="str">
        <f>IF(D28="","",VLOOKUP(D28,Master,2,FALSE))</f>
        <v>SA Ladies</v>
      </c>
      <c r="I28" s="233"/>
      <c r="J28" s="233" t="s">
        <v>614</v>
      </c>
      <c r="K28" s="233">
        <v>138</v>
      </c>
      <c r="L28" s="234">
        <f>IF(K28="","",IF(I28="",ROUND(HLOOKUP(J28,kgList,K28,FALSE),1),ROUND(HLOOKUP(I28,kgList,K28,FALSE),1)))</f>
        <v>11.4</v>
      </c>
      <c r="M28" s="234">
        <f>IF(L28="","",IF(COUNTA(I28:J28)&gt;1,"Edible or Inedible",IF(COUNTA(I28)=1,L28*1,IF(COUNTA(J28)=1,L28*1,"ERROR"))))</f>
        <v>11.4</v>
      </c>
    </row>
    <row r="29" spans="1:13" x14ac:dyDescent="0.25">
      <c r="A29" s="232" t="str">
        <f>IF(D29="","",A28)</f>
        <v>2021-G-D1</v>
      </c>
      <c r="B29" s="231">
        <f>IF(D29="","",B28)</f>
        <v>44537</v>
      </c>
      <c r="C29" s="232" t="str">
        <f>IF(D29="","",C28)</f>
        <v>Mile 8</v>
      </c>
      <c r="D29" s="6" t="s">
        <v>838</v>
      </c>
      <c r="E29" s="5" t="str">
        <f>IF(D29="","",VLOOKUP(D29,Master,3,FALSE))</f>
        <v xml:space="preserve">Kabous </v>
      </c>
      <c r="F29" s="5" t="str">
        <f>IF(D29="","",VLOOKUP(D29,Master,4,FALSE))</f>
        <v>Louw</v>
      </c>
      <c r="G29" s="5" t="str">
        <f>IF(D29="","",VLOOKUP(D29,Master,5,FALSE))</f>
        <v>Ladies Senior</v>
      </c>
      <c r="H29" s="5" t="str">
        <f>IF(D29="","",VLOOKUP(D29,Master,2,FALSE))</f>
        <v>SA Ladies</v>
      </c>
      <c r="I29" s="233"/>
      <c r="J29" s="233" t="s">
        <v>613</v>
      </c>
      <c r="K29" s="233">
        <v>132</v>
      </c>
      <c r="L29" s="234">
        <f>IF(K29="","",IF(I29="",ROUND(HLOOKUP(J29,kgList,K29,FALSE),1),ROUND(HLOOKUP(I29,kgList,K29,FALSE),1)))</f>
        <v>11.2</v>
      </c>
      <c r="M29" s="234">
        <f>IF(L29="","",IF(COUNTA(I29:J29)&gt;1,"Edible or Inedible",IF(COUNTA(I29)=1,L29*1,IF(COUNTA(J29)=1,L29*1,"ERROR"))))</f>
        <v>11.2</v>
      </c>
    </row>
    <row r="30" spans="1:13" x14ac:dyDescent="0.25">
      <c r="A30" s="232" t="str">
        <f>IF(D30="","",A29)</f>
        <v>2021-G-D1</v>
      </c>
      <c r="B30" s="231">
        <f>IF(D30="","",B29)</f>
        <v>44537</v>
      </c>
      <c r="C30" s="232" t="str">
        <f>IF(D30="","",C29)</f>
        <v>Mile 8</v>
      </c>
      <c r="D30" s="6" t="s">
        <v>912</v>
      </c>
      <c r="E30" s="5" t="str">
        <f>IF(D30="","",VLOOKUP(D30,Master,3,FALSE))</f>
        <v>Thys</v>
      </c>
      <c r="F30" s="5" t="str">
        <f>IF(D30="","",VLOOKUP(D30,Master,4,FALSE))</f>
        <v>Basson</v>
      </c>
      <c r="G30" s="5" t="str">
        <f>IF(D30="","",VLOOKUP(D30,Master,5,FALSE))</f>
        <v>Men Grand Masters</v>
      </c>
      <c r="H30" s="5" t="str">
        <f>IF(D30="","",VLOOKUP(D30,Master,2,FALSE))</f>
        <v>SA Grand Masters</v>
      </c>
      <c r="I30" s="233"/>
      <c r="J30" s="233" t="s">
        <v>613</v>
      </c>
      <c r="K30" s="233">
        <v>130</v>
      </c>
      <c r="L30" s="234">
        <f>IF(K30="","",IF(I30="",ROUND(HLOOKUP(J30,kgList,K30,FALSE),1),ROUND(HLOOKUP(I30,kgList,K30,FALSE),1)))</f>
        <v>10.7</v>
      </c>
      <c r="M30" s="234">
        <f>IF(L30="","",IF(COUNTA(I30:J30)&gt;1,"Edible or Inedible",IF(COUNTA(I30)=1,L30*1,IF(COUNTA(J30)=1,L30*1,"ERROR"))))</f>
        <v>10.7</v>
      </c>
    </row>
    <row r="31" spans="1:13" x14ac:dyDescent="0.25">
      <c r="A31" s="232" t="str">
        <f>IF(D31="","",A30)</f>
        <v>2021-G-D1</v>
      </c>
      <c r="B31" s="231">
        <f>IF(D31="","",B30)</f>
        <v>44537</v>
      </c>
      <c r="C31" s="232" t="str">
        <f>IF(D31="","",C30)</f>
        <v>Mile 8</v>
      </c>
      <c r="D31" s="6" t="s">
        <v>326</v>
      </c>
      <c r="E31" s="5" t="str">
        <f>IF(D31="","",VLOOKUP(D31,Master,3,FALSE))</f>
        <v>Andrew</v>
      </c>
      <c r="F31" s="5" t="str">
        <f>IF(D31="","",VLOOKUP(D31,Master,4,FALSE))</f>
        <v>Van Der Westhuizen</v>
      </c>
      <c r="G31" s="5" t="str">
        <f>IF(D31="","",VLOOKUP(D31,Master,5,FALSE))</f>
        <v>Men Veteran</v>
      </c>
      <c r="H31" s="5" t="str">
        <f>IF(D31="","",VLOOKUP(D31,Master,2,FALSE))</f>
        <v>Nam Seniors</v>
      </c>
      <c r="I31" s="233"/>
      <c r="J31" s="233" t="s">
        <v>613</v>
      </c>
      <c r="K31" s="233">
        <v>133</v>
      </c>
      <c r="L31" s="234">
        <f>IF(K31="","",IF(I31="",ROUND(HLOOKUP(J31,kgList,K31,FALSE),1),ROUND(HLOOKUP(I31,kgList,K31,FALSE),1)))</f>
        <v>11.5</v>
      </c>
      <c r="M31" s="234">
        <f>IF(L31="","",IF(COUNTA(I31:J31)&gt;1,"Edible or Inedible",IF(COUNTA(I31)=1,L31*1,IF(COUNTA(J31)=1,L31*1,"ERROR"))))</f>
        <v>11.5</v>
      </c>
    </row>
    <row r="32" spans="1:13" x14ac:dyDescent="0.25">
      <c r="A32" s="232" t="str">
        <f>IF(D32="","",A31)</f>
        <v>2021-G-D1</v>
      </c>
      <c r="B32" s="231">
        <f>IF(D32="","",B31)</f>
        <v>44537</v>
      </c>
      <c r="C32" s="232" t="str">
        <f>IF(D32="","",C31)</f>
        <v>Mile 8</v>
      </c>
      <c r="D32" s="6" t="s">
        <v>826</v>
      </c>
      <c r="E32" s="5" t="str">
        <f>IF(D32="","",VLOOKUP(D32,Master,3,FALSE))</f>
        <v>AJ</v>
      </c>
      <c r="F32" s="5" t="str">
        <f>IF(D32="","",VLOOKUP(D32,Master,4,FALSE))</f>
        <v>De Beer</v>
      </c>
      <c r="G32" s="5" t="str">
        <f>IF(D32="","",VLOOKUP(D32,Master,5,FALSE))</f>
        <v>Men Senior</v>
      </c>
      <c r="H32" s="5" t="str">
        <f>IF(D32="","",VLOOKUP(D32,Master,2,FALSE))</f>
        <v>SA Seniors</v>
      </c>
      <c r="I32" s="233"/>
      <c r="J32" s="233" t="s">
        <v>613</v>
      </c>
      <c r="K32" s="233">
        <v>133</v>
      </c>
      <c r="L32" s="234">
        <f>IF(K32="","",IF(I32="",ROUND(HLOOKUP(J32,kgList,K32,FALSE),1),ROUND(HLOOKUP(I32,kgList,K32,FALSE),1)))</f>
        <v>11.5</v>
      </c>
      <c r="M32" s="234">
        <f>IF(L32="","",IF(COUNTA(I32:J32)&gt;1,"Edible or Inedible",IF(COUNTA(I32)=1,L32*1,IF(COUNTA(J32)=1,L32*1,"ERROR"))))</f>
        <v>11.5</v>
      </c>
    </row>
    <row r="33" spans="1:13" x14ac:dyDescent="0.25">
      <c r="A33" s="232" t="str">
        <f>IF(D33="","",A32)</f>
        <v>2021-G-D1</v>
      </c>
      <c r="B33" s="231">
        <f>IF(D33="","",B32)</f>
        <v>44537</v>
      </c>
      <c r="C33" s="232" t="str">
        <f>IF(D33="","",C32)</f>
        <v>Mile 8</v>
      </c>
      <c r="D33" s="6" t="s">
        <v>832</v>
      </c>
      <c r="E33" s="5" t="str">
        <f>IF(D33="","",VLOOKUP(D33,Master,3,FALSE))</f>
        <v>Louis</v>
      </c>
      <c r="F33" s="5" t="str">
        <f>IF(D33="","",VLOOKUP(D33,Master,4,FALSE))</f>
        <v>Allison</v>
      </c>
      <c r="G33" s="5" t="str">
        <f>IF(D33="","",VLOOKUP(D33,Master,5,FALSE))</f>
        <v>Men Senior</v>
      </c>
      <c r="H33" s="5" t="str">
        <f>IF(D33="","",VLOOKUP(D33,Master,2,FALSE))</f>
        <v>SA Seniors</v>
      </c>
      <c r="I33" s="233"/>
      <c r="J33" s="233" t="s">
        <v>614</v>
      </c>
      <c r="K33" s="233">
        <v>138</v>
      </c>
      <c r="L33" s="234">
        <f>IF(K33="","",IF(I33="",ROUND(HLOOKUP(J33,kgList,K33,FALSE),1),ROUND(HLOOKUP(I33,kgList,K33,FALSE),1)))</f>
        <v>11.4</v>
      </c>
      <c r="M33" s="234">
        <f>IF(L33="","",IF(COUNTA(I33:J33)&gt;1,"Edible or Inedible",IF(COUNTA(I33)=1,L33*1,IF(COUNTA(J33)=1,L33*1,"ERROR"))))</f>
        <v>11.4</v>
      </c>
    </row>
    <row r="34" spans="1:13" x14ac:dyDescent="0.25">
      <c r="A34" s="232" t="str">
        <f>IF(D34="","",A33)</f>
        <v>2021-G-D1</v>
      </c>
      <c r="B34" s="231">
        <f>IF(D34="","",B33)</f>
        <v>44537</v>
      </c>
      <c r="C34" s="232" t="str">
        <f>IF(D34="","",C33)</f>
        <v>Mile 8</v>
      </c>
      <c r="D34" s="6" t="s">
        <v>683</v>
      </c>
      <c r="E34" s="5" t="str">
        <f>IF(D34="","",VLOOKUP(D34,Master,3,FALSE))</f>
        <v>Barren</v>
      </c>
      <c r="F34" s="5" t="str">
        <f>IF(D34="","",VLOOKUP(D34,Master,4,FALSE))</f>
        <v>Van Es</v>
      </c>
      <c r="G34" s="5" t="str">
        <f>IF(D34="","",VLOOKUP(D34,Master,5,FALSE))</f>
        <v>Men Senior</v>
      </c>
      <c r="H34" s="5" t="str">
        <f>IF(D34="","",VLOOKUP(D34,Master,2,FALSE))</f>
        <v>Nam Men U/21</v>
      </c>
      <c r="I34" s="233"/>
      <c r="J34" s="233" t="s">
        <v>613</v>
      </c>
      <c r="K34" s="233">
        <v>126</v>
      </c>
      <c r="L34" s="234">
        <f>IF(K34="","",IF(I34="",ROUND(HLOOKUP(J34,kgList,K34,FALSE),1),ROUND(HLOOKUP(I34,kgList,K34,FALSE),1)))</f>
        <v>9.6</v>
      </c>
      <c r="M34" s="234">
        <f>IF(L34="","",IF(COUNTA(I34:J34)&gt;1,"Edible or Inedible",IF(COUNTA(I34)=1,L34*1,IF(COUNTA(J34)=1,L34*1,"ERROR"))))</f>
        <v>9.6</v>
      </c>
    </row>
    <row r="35" spans="1:13" x14ac:dyDescent="0.25">
      <c r="A35" s="232" t="str">
        <f>IF(D35="","",A34)</f>
        <v>2021-G-D1</v>
      </c>
      <c r="B35" s="231">
        <f>IF(D35="","",B34)</f>
        <v>44537</v>
      </c>
      <c r="C35" s="232" t="str">
        <f>IF(D35="","",C34)</f>
        <v>Mile 8</v>
      </c>
      <c r="D35" s="6" t="s">
        <v>902</v>
      </c>
      <c r="E35" s="5" t="str">
        <f>IF(D35="","",VLOOKUP(D35,Master,3,FALSE))</f>
        <v>Wimpie</v>
      </c>
      <c r="F35" s="5" t="str">
        <f>IF(D35="","",VLOOKUP(D35,Master,4,FALSE))</f>
        <v>Barnard</v>
      </c>
      <c r="G35" s="5" t="str">
        <f>IF(D35="","",VLOOKUP(D35,Master,5,FALSE))</f>
        <v>Men  Master</v>
      </c>
      <c r="H35" s="5" t="str">
        <f>IF(D35="","",VLOOKUP(D35,Master,2,FALSE))</f>
        <v>SA Masters</v>
      </c>
      <c r="I35" s="233"/>
      <c r="J35" s="233" t="s">
        <v>613</v>
      </c>
      <c r="K35" s="233">
        <v>140</v>
      </c>
      <c r="L35" s="234">
        <f>IF(K35="","",IF(I35="",ROUND(HLOOKUP(J35,kgList,K35,FALSE),1),ROUND(HLOOKUP(I35,kgList,K35,FALSE),1)))</f>
        <v>13.7</v>
      </c>
      <c r="M35" s="234">
        <f>IF(L35="","",IF(COUNTA(I35:J35)&gt;1,"Edible or Inedible",IF(COUNTA(I35)=1,L35*1,IF(COUNTA(J35)=1,L35*1,"ERROR"))))</f>
        <v>13.7</v>
      </c>
    </row>
    <row r="36" spans="1:13" x14ac:dyDescent="0.25">
      <c r="A36" s="232" t="str">
        <f>IF(D36="","",A35)</f>
        <v>2021-G-D1</v>
      </c>
      <c r="B36" s="231">
        <f>IF(D36="","",B35)</f>
        <v>44537</v>
      </c>
      <c r="C36" s="232" t="str">
        <f>IF(D36="","",C35)</f>
        <v>Mile 8</v>
      </c>
      <c r="D36" s="6" t="s">
        <v>759</v>
      </c>
      <c r="E36" s="5" t="str">
        <f>IF(D36="","",VLOOKUP(D36,Master,3,FALSE))</f>
        <v>Brandon</v>
      </c>
      <c r="F36" s="5" t="str">
        <f>IF(D36="","",VLOOKUP(D36,Master,4,FALSE))</f>
        <v>Grane</v>
      </c>
      <c r="G36" s="5" t="str">
        <f>IF(D36="","",VLOOKUP(D36,Master,5,FALSE))</f>
        <v>Men U/21</v>
      </c>
      <c r="H36" s="5" t="str">
        <f>IF(D36="","",VLOOKUP(D36,Master,2,FALSE))</f>
        <v>Nam Men U/21</v>
      </c>
      <c r="I36" s="233"/>
      <c r="J36" s="233" t="s">
        <v>613</v>
      </c>
      <c r="K36" s="233">
        <v>126</v>
      </c>
      <c r="L36" s="234">
        <f>IF(K36="","",IF(I36="",ROUND(HLOOKUP(J36,kgList,K36,FALSE),1),ROUND(HLOOKUP(I36,kgList,K36,FALSE),1)))</f>
        <v>9.6</v>
      </c>
      <c r="M36" s="234">
        <f>IF(L36="","",IF(COUNTA(I36:J36)&gt;1,"Edible or Inedible",IF(COUNTA(I36)=1,L36*1,IF(COUNTA(J36)=1,L36*1,"ERROR"))))</f>
        <v>9.6</v>
      </c>
    </row>
    <row r="37" spans="1:13" x14ac:dyDescent="0.25">
      <c r="A37" s="232" t="str">
        <f>IF(D37="","",A36)</f>
        <v>2021-G-D1</v>
      </c>
      <c r="B37" s="231">
        <f>IF(D37="","",B36)</f>
        <v>44537</v>
      </c>
      <c r="C37" s="232" t="str">
        <f>IF(D37="","",C36)</f>
        <v>Mile 8</v>
      </c>
      <c r="D37" s="6" t="s">
        <v>325</v>
      </c>
      <c r="E37" s="5" t="str">
        <f>IF(D37="","",VLOOKUP(D37,Master,3,FALSE))</f>
        <v>Jörg</v>
      </c>
      <c r="F37" s="5" t="str">
        <f>IF(D37="","",VLOOKUP(D37,Master,4,FALSE))</f>
        <v>Walter</v>
      </c>
      <c r="G37" s="5" t="str">
        <f>IF(D37="","",VLOOKUP(D37,Master,5,FALSE))</f>
        <v>Men Grand Masters</v>
      </c>
      <c r="H37" s="5" t="str">
        <f>IF(D37="","",VLOOKUP(D37,Master,2,FALSE))</f>
        <v>Nam Grand Masters</v>
      </c>
      <c r="I37" s="233"/>
      <c r="J37" s="233" t="s">
        <v>613</v>
      </c>
      <c r="K37" s="233">
        <v>129</v>
      </c>
      <c r="L37" s="234">
        <f>IF(K37="","",IF(I37="",ROUND(HLOOKUP(J37,kgList,K37,FALSE),1),ROUND(HLOOKUP(I37,kgList,K37,FALSE),1)))</f>
        <v>10.4</v>
      </c>
      <c r="M37" s="234">
        <f>IF(L37="","",IF(COUNTA(I37:J37)&gt;1,"Edible or Inedible",IF(COUNTA(I37)=1,L37*1,IF(COUNTA(J37)=1,L37*1,"ERROR"))))</f>
        <v>10.4</v>
      </c>
    </row>
    <row r="38" spans="1:13" x14ac:dyDescent="0.25">
      <c r="A38" s="232" t="str">
        <f>IF(D38="","",A37)</f>
        <v>2021-G-D1</v>
      </c>
      <c r="B38" s="231">
        <f>IF(D38="","",B37)</f>
        <v>44537</v>
      </c>
      <c r="C38" s="232" t="str">
        <f>IF(D38="","",C37)</f>
        <v>Mile 8</v>
      </c>
      <c r="D38" s="6" t="s">
        <v>313</v>
      </c>
      <c r="E38" s="5" t="str">
        <f>IF(D38="","",VLOOKUP(D38,Master,3,FALSE))</f>
        <v>Charles</v>
      </c>
      <c r="F38" s="5" t="str">
        <f>IF(D38="","",VLOOKUP(D38,Master,4,FALSE))</f>
        <v>Bothma</v>
      </c>
      <c r="G38" s="5" t="str">
        <f>IF(D38="","",VLOOKUP(D38,Master,5,FALSE))</f>
        <v>Men Grand Masters</v>
      </c>
      <c r="H38" s="5" t="str">
        <f>IF(D38="","",VLOOKUP(D38,Master,2,FALSE))</f>
        <v>Nam Grand Masters</v>
      </c>
      <c r="I38" s="233"/>
      <c r="J38" s="233" t="s">
        <v>613</v>
      </c>
      <c r="K38" s="233">
        <v>129</v>
      </c>
      <c r="L38" s="234">
        <f>IF(K38="","",IF(I38="",ROUND(HLOOKUP(J38,kgList,K38,FALSE),1),ROUND(HLOOKUP(I38,kgList,K38,FALSE),1)))</f>
        <v>10.4</v>
      </c>
      <c r="M38" s="234">
        <f>IF(L38="","",IF(COUNTA(I38:J38)&gt;1,"Edible or Inedible",IF(COUNTA(I38)=1,L38*1,IF(COUNTA(J38)=1,L38*1,"ERROR"))))</f>
        <v>10.4</v>
      </c>
    </row>
    <row r="39" spans="1:13" x14ac:dyDescent="0.25">
      <c r="A39" s="232" t="str">
        <f>IF(D39="","",A38)</f>
        <v>2021-G-D1</v>
      </c>
      <c r="B39" s="231">
        <f>IF(D39="","",B38)</f>
        <v>44537</v>
      </c>
      <c r="C39" s="232" t="str">
        <f>IF(D39="","",C38)</f>
        <v>Mile 8</v>
      </c>
      <c r="D39" s="6" t="s">
        <v>869</v>
      </c>
      <c r="E39" s="5" t="str">
        <f>IF(D39="","",VLOOKUP(D39,Master,3,FALSE))</f>
        <v>Alan</v>
      </c>
      <c r="F39" s="5" t="str">
        <f>IF(D39="","",VLOOKUP(D39,Master,4,FALSE))</f>
        <v>Prinsloo</v>
      </c>
      <c r="G39" s="5" t="str">
        <f>IF(D39="","",VLOOKUP(D39,Master,5,FALSE))</f>
        <v>Men Grand Masters</v>
      </c>
      <c r="H39" s="5" t="str">
        <f>IF(D39="","",VLOOKUP(D39,Master,2,FALSE))</f>
        <v>SA Grand Masters</v>
      </c>
      <c r="I39" s="233"/>
      <c r="J39" s="233" t="s">
        <v>613</v>
      </c>
      <c r="K39" s="233">
        <v>129</v>
      </c>
      <c r="L39" s="234">
        <f>IF(K39="","",IF(I39="",ROUND(HLOOKUP(J39,kgList,K39,FALSE),1),ROUND(HLOOKUP(I39,kgList,K39,FALSE),1)))</f>
        <v>10.4</v>
      </c>
      <c r="M39" s="234">
        <f>IF(L39="","",IF(COUNTA(I39:J39)&gt;1,"Edible or Inedible",IF(COUNTA(I39)=1,L39*1,IF(COUNTA(J39)=1,L39*1,"ERROR"))))</f>
        <v>10.4</v>
      </c>
    </row>
    <row r="40" spans="1:13" x14ac:dyDescent="0.25">
      <c r="A40" s="232" t="str">
        <f>IF(D40="","",A39)</f>
        <v>2021-G-D1</v>
      </c>
      <c r="B40" s="231">
        <f>IF(D40="","",B39)</f>
        <v>44537</v>
      </c>
      <c r="C40" s="232" t="str">
        <f>IF(D40="","",C39)</f>
        <v>Mile 8</v>
      </c>
      <c r="D40" s="6" t="s">
        <v>826</v>
      </c>
      <c r="E40" s="5" t="str">
        <f>IF(D40="","",VLOOKUP(D40,Master,3,FALSE))</f>
        <v>AJ</v>
      </c>
      <c r="F40" s="5" t="str">
        <f>IF(D40="","",VLOOKUP(D40,Master,4,FALSE))</f>
        <v>De Beer</v>
      </c>
      <c r="G40" s="5" t="str">
        <f>IF(D40="","",VLOOKUP(D40,Master,5,FALSE))</f>
        <v>Men Senior</v>
      </c>
      <c r="H40" s="5" t="str">
        <f>IF(D40="","",VLOOKUP(D40,Master,2,FALSE))</f>
        <v>SA Seniors</v>
      </c>
      <c r="I40" s="233"/>
      <c r="J40" s="233" t="s">
        <v>613</v>
      </c>
      <c r="K40" s="233">
        <v>132</v>
      </c>
      <c r="L40" s="234">
        <f>IF(K40="","",IF(I40="",ROUND(HLOOKUP(J40,kgList,K40,FALSE),1),ROUND(HLOOKUP(I40,kgList,K40,FALSE),1)))</f>
        <v>11.2</v>
      </c>
      <c r="M40" s="234">
        <f>IF(L40="","",IF(COUNTA(I40:J40)&gt;1,"Edible or Inedible",IF(COUNTA(I40)=1,L40*1,IF(COUNTA(J40)=1,L40*1,"ERROR"))))</f>
        <v>11.2</v>
      </c>
    </row>
    <row r="41" spans="1:13" x14ac:dyDescent="0.25">
      <c r="A41" s="232" t="str">
        <f>IF(D41="","",A40)</f>
        <v>2021-G-D1</v>
      </c>
      <c r="B41" s="231">
        <f>IF(D41="","",B40)</f>
        <v>44537</v>
      </c>
      <c r="C41" s="232" t="str">
        <f>IF(D41="","",C40)</f>
        <v>Mile 8</v>
      </c>
      <c r="D41" s="6" t="s">
        <v>313</v>
      </c>
      <c r="E41" s="5" t="str">
        <f>IF(D41="","",VLOOKUP(D41,Master,3,FALSE))</f>
        <v>Charles</v>
      </c>
      <c r="F41" s="5" t="str">
        <f>IF(D41="","",VLOOKUP(D41,Master,4,FALSE))</f>
        <v>Bothma</v>
      </c>
      <c r="G41" s="5" t="str">
        <f>IF(D41="","",VLOOKUP(D41,Master,5,FALSE))</f>
        <v>Men Grand Masters</v>
      </c>
      <c r="H41" s="5" t="str">
        <f>IF(D41="","",VLOOKUP(D41,Master,2,FALSE))</f>
        <v>Nam Grand Masters</v>
      </c>
      <c r="I41" s="233"/>
      <c r="J41" s="233" t="s">
        <v>613</v>
      </c>
      <c r="K41" s="233">
        <v>128</v>
      </c>
      <c r="L41" s="234">
        <f>IF(K41="","",IF(I41="",ROUND(HLOOKUP(J41,kgList,K41,FALSE),1),ROUND(HLOOKUP(I41,kgList,K41,FALSE),1)))</f>
        <v>10.1</v>
      </c>
      <c r="M41" s="234">
        <f>IF(L41="","",IF(COUNTA(I41:J41)&gt;1,"Edible or Inedible",IF(COUNTA(I41)=1,L41*1,IF(COUNTA(J41)=1,L41*1,"ERROR"))))</f>
        <v>10.1</v>
      </c>
    </row>
    <row r="42" spans="1:13" x14ac:dyDescent="0.25">
      <c r="A42" s="232" t="str">
        <f>IF(D42="","",A41)</f>
        <v>2021-G-D1</v>
      </c>
      <c r="B42" s="231">
        <f>IF(D42="","",B41)</f>
        <v>44537</v>
      </c>
      <c r="C42" s="232" t="str">
        <f>IF(D42="","",C41)</f>
        <v>Mile 8</v>
      </c>
      <c r="D42" s="6" t="s">
        <v>407</v>
      </c>
      <c r="E42" s="5" t="str">
        <f>IF(D42="","",VLOOKUP(D42,Master,3,FALSE))</f>
        <v>Adri</v>
      </c>
      <c r="F42" s="5" t="str">
        <f>IF(D42="","",VLOOKUP(D42,Master,4,FALSE))</f>
        <v>Roets</v>
      </c>
      <c r="G42" s="5" t="str">
        <f>IF(D42="","",VLOOKUP(D42,Master,5,FALSE))</f>
        <v>Men Master</v>
      </c>
      <c r="H42" s="5" t="str">
        <f>IF(D42="","",VLOOKUP(D42,Master,2,FALSE))</f>
        <v>Nam Masters</v>
      </c>
      <c r="I42" s="233"/>
      <c r="J42" s="233" t="s">
        <v>613</v>
      </c>
      <c r="K42" s="233">
        <v>140</v>
      </c>
      <c r="L42" s="234">
        <f>IF(K42="","",IF(I42="",ROUND(HLOOKUP(J42,kgList,K42,FALSE),1),ROUND(HLOOKUP(I42,kgList,K42,FALSE),1)))</f>
        <v>13.7</v>
      </c>
      <c r="M42" s="234">
        <f>IF(L42="","",IF(COUNTA(I42:J42)&gt;1,"Edible or Inedible",IF(COUNTA(I42)=1,L42*1,IF(COUNTA(J42)=1,L42*1,"ERROR"))))</f>
        <v>13.7</v>
      </c>
    </row>
    <row r="43" spans="1:13" x14ac:dyDescent="0.25">
      <c r="A43" s="232" t="str">
        <f>IF(D43="","",A42)</f>
        <v>2021-G-D1</v>
      </c>
      <c r="B43" s="231">
        <f>IF(D43="","",B42)</f>
        <v>44537</v>
      </c>
      <c r="C43" s="232" t="str">
        <f>IF(D43="","",C42)</f>
        <v>Mile 8</v>
      </c>
      <c r="D43" s="6" t="s">
        <v>683</v>
      </c>
      <c r="E43" s="5" t="str">
        <f>IF(D43="","",VLOOKUP(D43,Master,3,FALSE))</f>
        <v>Barren</v>
      </c>
      <c r="F43" s="5" t="str">
        <f>IF(D43="","",VLOOKUP(D43,Master,4,FALSE))</f>
        <v>Van Es</v>
      </c>
      <c r="G43" s="5" t="str">
        <f>IF(D43="","",VLOOKUP(D43,Master,5,FALSE))</f>
        <v>Men Senior</v>
      </c>
      <c r="H43" s="5" t="str">
        <f>IF(D43="","",VLOOKUP(D43,Master,2,FALSE))</f>
        <v>Nam Men U/21</v>
      </c>
      <c r="I43" s="233"/>
      <c r="J43" s="233" t="s">
        <v>612</v>
      </c>
      <c r="K43" s="233">
        <v>125</v>
      </c>
      <c r="L43" s="234">
        <f>IF(K43="","",IF(I43="",ROUND(HLOOKUP(J43,kgList,K43,FALSE),1),ROUND(HLOOKUP(I43,kgList,K43,FALSE),1)))</f>
        <v>24.9</v>
      </c>
      <c r="M43" s="234">
        <f>IF(L43="","",IF(COUNTA(I43:J43)&gt;1,"Edible or Inedible",IF(COUNTA(I43)=1,L43*1,IF(COUNTA(J43)=1,L43*1,"ERROR"))))</f>
        <v>24.9</v>
      </c>
    </row>
    <row r="44" spans="1:13" x14ac:dyDescent="0.25">
      <c r="A44" s="232" t="str">
        <f>IF(D44="","",A43)</f>
        <v>2021-G-D1</v>
      </c>
      <c r="B44" s="231">
        <f>IF(D44="","",B43)</f>
        <v>44537</v>
      </c>
      <c r="C44" s="232" t="str">
        <f>IF(D44="","",C43)</f>
        <v>Mile 8</v>
      </c>
      <c r="D44" s="6" t="s">
        <v>316</v>
      </c>
      <c r="E44" s="5" t="str">
        <f>IF(D44="","",VLOOKUP(D44,Master,3,FALSE))</f>
        <v>Andre</v>
      </c>
      <c r="F44" s="5" t="str">
        <f>IF(D44="","",VLOOKUP(D44,Master,4,FALSE))</f>
        <v>Coetzee</v>
      </c>
      <c r="G44" s="5" t="str">
        <f>IF(D44="","",VLOOKUP(D44,Master,5,FALSE))</f>
        <v>Men Grand Masters</v>
      </c>
      <c r="H44" s="5" t="str">
        <f>IF(D44="","",VLOOKUP(D44,Master,2,FALSE))</f>
        <v>Nam Grand Masters</v>
      </c>
      <c r="I44" s="233"/>
      <c r="J44" s="233" t="s">
        <v>613</v>
      </c>
      <c r="K44" s="233">
        <v>128</v>
      </c>
      <c r="L44" s="234">
        <f>IF(K44="","",IF(I44="",ROUND(HLOOKUP(J44,kgList,K44,FALSE),1),ROUND(HLOOKUP(I44,kgList,K44,FALSE),1)))</f>
        <v>10.1</v>
      </c>
      <c r="M44" s="234">
        <f>IF(L44="","",IF(COUNTA(I44:J44)&gt;1,"Edible or Inedible",IF(COUNTA(I44)=1,L44*1,IF(COUNTA(J44)=1,L44*1,"ERROR"))))</f>
        <v>10.1</v>
      </c>
    </row>
    <row r="45" spans="1:13" x14ac:dyDescent="0.25">
      <c r="A45" s="232" t="str">
        <f>IF(D45="","",A44)</f>
        <v>2021-G-D1</v>
      </c>
      <c r="B45" s="231">
        <f>IF(D45="","",B44)</f>
        <v>44537</v>
      </c>
      <c r="C45" s="232" t="str">
        <f>IF(D45="","",C44)</f>
        <v>Mile 8</v>
      </c>
      <c r="D45" s="6" t="s">
        <v>828</v>
      </c>
      <c r="E45" s="5" t="str">
        <f>IF(D45="","",VLOOKUP(D45,Master,3,FALSE))</f>
        <v>Raldo</v>
      </c>
      <c r="F45" s="5" t="str">
        <f>IF(D45="","",VLOOKUP(D45,Master,4,FALSE))</f>
        <v>Potgieter</v>
      </c>
      <c r="G45" s="5" t="str">
        <f>IF(D45="","",VLOOKUP(D45,Master,5,FALSE))</f>
        <v>Men Senior</v>
      </c>
      <c r="H45" s="5" t="str">
        <f>IF(D45="","",VLOOKUP(D45,Master,2,FALSE))</f>
        <v>SA Seniors</v>
      </c>
      <c r="I45" s="233"/>
      <c r="J45" s="233" t="s">
        <v>591</v>
      </c>
      <c r="K45" s="233">
        <v>84</v>
      </c>
      <c r="L45" s="234">
        <f>IF(K45="","",IF(I45="",ROUND(HLOOKUP(J45,kgList,K45,FALSE),1),ROUND(HLOOKUP(I45,kgList,K45,FALSE),1)))</f>
        <v>10.9</v>
      </c>
      <c r="M45" s="234">
        <f>IF(L45="","",IF(COUNTA(I45:J45)&gt;1,"Edible or Inedible",IF(COUNTA(I45)=1,L45*1,IF(COUNTA(J45)=1,L45*1,"ERROR"))))</f>
        <v>10.9</v>
      </c>
    </row>
    <row r="46" spans="1:13" x14ac:dyDescent="0.25">
      <c r="A46" s="232" t="str">
        <f>IF(D46="","",A45)</f>
        <v>2021-G-D1</v>
      </c>
      <c r="B46" s="231">
        <f>IF(D46="","",B45)</f>
        <v>44537</v>
      </c>
      <c r="C46" s="232" t="str">
        <f>IF(D46="","",C45)</f>
        <v>Mile 8</v>
      </c>
      <c r="D46" s="6" t="s">
        <v>434</v>
      </c>
      <c r="E46" s="5" t="str">
        <f>IF(D46="","",VLOOKUP(D46,Master,3,FALSE))</f>
        <v>Henco</v>
      </c>
      <c r="F46" s="5" t="str">
        <f>IF(D46="","",VLOOKUP(D46,Master,4,FALSE))</f>
        <v>Snyman</v>
      </c>
      <c r="G46" s="5" t="str">
        <f>IF(D46="","",VLOOKUP(D46,Master,5,FALSE))</f>
        <v>Men U/21</v>
      </c>
      <c r="H46" s="5" t="str">
        <f>IF(D46="","",VLOOKUP(D46,Master,2,FALSE))</f>
        <v>Nam Men U/21</v>
      </c>
      <c r="I46" s="233"/>
      <c r="J46" s="233" t="s">
        <v>613</v>
      </c>
      <c r="K46" s="233">
        <v>124</v>
      </c>
      <c r="L46" s="234">
        <f>IF(K46="","",IF(I46="",ROUND(HLOOKUP(J46,kgList,K46,FALSE),1),ROUND(HLOOKUP(I46,kgList,K46,FALSE),1)))</f>
        <v>9.1</v>
      </c>
      <c r="M46" s="234">
        <f>IF(L46="","",IF(COUNTA(I46:J46)&gt;1,"Edible or Inedible",IF(COUNTA(I46)=1,L46*1,IF(COUNTA(J46)=1,L46*1,"ERROR"))))</f>
        <v>9.1</v>
      </c>
    </row>
    <row r="47" spans="1:13" x14ac:dyDescent="0.25">
      <c r="A47" s="232" t="str">
        <f>IF(D47="","",A46)</f>
        <v>2021-G-D1</v>
      </c>
      <c r="B47" s="231">
        <f>IF(D47="","",B46)</f>
        <v>44537</v>
      </c>
      <c r="C47" s="232" t="str">
        <f>IF(D47="","",C46)</f>
        <v>Mile 8</v>
      </c>
      <c r="D47" s="6" t="s">
        <v>736</v>
      </c>
      <c r="E47" s="5" t="str">
        <f>IF(D47="","",VLOOKUP(D47,Master,3,FALSE))</f>
        <v>Maryna</v>
      </c>
      <c r="F47" s="5" t="str">
        <f>IF(D47="","",VLOOKUP(D47,Master,4,FALSE))</f>
        <v>Viljoen</v>
      </c>
      <c r="G47" s="5" t="str">
        <f>IF(D47="","",VLOOKUP(D47,Master,5,FALSE))</f>
        <v>Ladies Senior</v>
      </c>
      <c r="H47" s="5" t="str">
        <f>IF(D47="","",VLOOKUP(D47,Master,2,FALSE))</f>
        <v>Nam Ladies</v>
      </c>
      <c r="I47" s="233"/>
      <c r="J47" s="233" t="s">
        <v>613</v>
      </c>
      <c r="K47" s="233">
        <v>132</v>
      </c>
      <c r="L47" s="234">
        <f>IF(K47="","",IF(I47="",ROUND(HLOOKUP(J47,kgList,K47,FALSE),1),ROUND(HLOOKUP(I47,kgList,K47,FALSE),1)))</f>
        <v>11.2</v>
      </c>
      <c r="M47" s="234">
        <f>IF(L47="","",IF(COUNTA(I47:J47)&gt;1,"Edible or Inedible",IF(COUNTA(I47)=1,L47*1,IF(COUNTA(J47)=1,L47*1,"ERROR"))))</f>
        <v>11.2</v>
      </c>
    </row>
    <row r="48" spans="1:13" x14ac:dyDescent="0.25">
      <c r="A48" s="232" t="str">
        <f>IF(D48="","",A47)</f>
        <v>2021-G-D1</v>
      </c>
      <c r="B48" s="231">
        <f>IF(D48="","",B47)</f>
        <v>44537</v>
      </c>
      <c r="C48" s="232" t="str">
        <f>IF(D48="","",C47)</f>
        <v>Mile 8</v>
      </c>
      <c r="D48" s="6" t="s">
        <v>325</v>
      </c>
      <c r="E48" s="5" t="str">
        <f>IF(D48="","",VLOOKUP(D48,Master,3,FALSE))</f>
        <v>Jörg</v>
      </c>
      <c r="F48" s="5" t="str">
        <f>IF(D48="","",VLOOKUP(D48,Master,4,FALSE))</f>
        <v>Walter</v>
      </c>
      <c r="G48" s="5" t="str">
        <f>IF(D48="","",VLOOKUP(D48,Master,5,FALSE))</f>
        <v>Men Grand Masters</v>
      </c>
      <c r="H48" s="5" t="str">
        <f>IF(D48="","",VLOOKUP(D48,Master,2,FALSE))</f>
        <v>Nam Grand Masters</v>
      </c>
      <c r="I48" s="233"/>
      <c r="J48" s="233" t="s">
        <v>613</v>
      </c>
      <c r="K48" s="233">
        <v>127</v>
      </c>
      <c r="L48" s="234">
        <f>IF(K48="","",IF(I48="",ROUND(HLOOKUP(J48,kgList,K48,FALSE),1),ROUND(HLOOKUP(I48,kgList,K48,FALSE),1)))</f>
        <v>9.8000000000000007</v>
      </c>
      <c r="M48" s="234">
        <f>IF(L48="","",IF(COUNTA(I48:J48)&gt;1,"Edible or Inedible",IF(COUNTA(I48)=1,L48*1,IF(COUNTA(J48)=1,L48*1,"ERROR"))))</f>
        <v>9.8000000000000007</v>
      </c>
    </row>
    <row r="49" spans="1:13" x14ac:dyDescent="0.25">
      <c r="A49" s="232" t="str">
        <f>IF(D49="","",A48)</f>
        <v>2021-G-D1</v>
      </c>
      <c r="B49" s="231">
        <f>IF(D49="","",B48)</f>
        <v>44537</v>
      </c>
      <c r="C49" s="232" t="str">
        <f>IF(D49="","",C48)</f>
        <v>Mile 8</v>
      </c>
      <c r="D49" s="6" t="s">
        <v>875</v>
      </c>
      <c r="E49" s="5" t="str">
        <f>IF(D49="","",VLOOKUP(D49,Master,3,FALSE))</f>
        <v>Herman</v>
      </c>
      <c r="F49" s="5" t="str">
        <f>IF(D49="","",VLOOKUP(D49,Master,4,FALSE))</f>
        <v>Van Greunen</v>
      </c>
      <c r="G49" s="5" t="str">
        <f>IF(D49="","",VLOOKUP(D49,Master,5,FALSE))</f>
        <v>Men Grand Masters</v>
      </c>
      <c r="H49" s="5" t="str">
        <f>IF(D49="","",VLOOKUP(D49,Master,2,FALSE))</f>
        <v>SA Grand Masters</v>
      </c>
      <c r="I49" s="233"/>
      <c r="J49" s="233" t="s">
        <v>613</v>
      </c>
      <c r="K49" s="233">
        <v>126</v>
      </c>
      <c r="L49" s="234">
        <f>IF(K49="","",IF(I49="",ROUND(HLOOKUP(J49,kgList,K49,FALSE),1),ROUND(HLOOKUP(I49,kgList,K49,FALSE),1)))</f>
        <v>9.6</v>
      </c>
      <c r="M49" s="234">
        <f>IF(L49="","",IF(COUNTA(I49:J49)&gt;1,"Edible or Inedible",IF(COUNTA(I49)=1,L49*1,IF(COUNTA(J49)=1,L49*1,"ERROR"))))</f>
        <v>9.6</v>
      </c>
    </row>
    <row r="50" spans="1:13" x14ac:dyDescent="0.25">
      <c r="A50" s="232" t="str">
        <f>IF(D50="","",A49)</f>
        <v>2021-G-D1</v>
      </c>
      <c r="B50" s="231">
        <f>IF(D50="","",B49)</f>
        <v>44537</v>
      </c>
      <c r="C50" s="232" t="str">
        <f>IF(D50="","",C49)</f>
        <v>Mile 8</v>
      </c>
      <c r="D50" s="6" t="s">
        <v>359</v>
      </c>
      <c r="E50" s="5" t="str">
        <f>IF(D50="","",VLOOKUP(D50,Master,3,FALSE))</f>
        <v>Deon</v>
      </c>
      <c r="F50" s="5" t="str">
        <f>IF(D50="","",VLOOKUP(D50,Master,4,FALSE))</f>
        <v>Jacobs</v>
      </c>
      <c r="G50" s="5" t="str">
        <f>IF(D50="","",VLOOKUP(D50,Master,5,FALSE))</f>
        <v>Men Grand Masters</v>
      </c>
      <c r="H50" s="5" t="str">
        <f>IF(D50="","",VLOOKUP(D50,Master,2,FALSE))</f>
        <v>Nam Grand Masters</v>
      </c>
      <c r="I50" s="233"/>
      <c r="J50" s="233" t="s">
        <v>613</v>
      </c>
      <c r="K50" s="233">
        <v>126</v>
      </c>
      <c r="L50" s="234">
        <f>IF(K50="","",IF(I50="",ROUND(HLOOKUP(J50,kgList,K50,FALSE),1),ROUND(HLOOKUP(I50,kgList,K50,FALSE),1)))</f>
        <v>9.6</v>
      </c>
      <c r="M50" s="234">
        <f>IF(L50="","",IF(COUNTA(I50:J50)&gt;1,"Edible or Inedible",IF(COUNTA(I50)=1,L50*1,IF(COUNTA(J50)=1,L50*1,"ERROR"))))</f>
        <v>9.6</v>
      </c>
    </row>
    <row r="51" spans="1:13" x14ac:dyDescent="0.25">
      <c r="A51" s="232" t="str">
        <f>IF(D51="","",A50)</f>
        <v>2021-G-D1</v>
      </c>
      <c r="B51" s="231">
        <f>IF(D51="","",B50)</f>
        <v>44537</v>
      </c>
      <c r="C51" s="232" t="str">
        <f>IF(D51="","",C50)</f>
        <v>Mile 8</v>
      </c>
      <c r="D51" s="6" t="s">
        <v>830</v>
      </c>
      <c r="E51" s="5" t="str">
        <f>IF(D51="","",VLOOKUP(D51,Master,3,FALSE))</f>
        <v>Greg</v>
      </c>
      <c r="F51" s="5" t="str">
        <f>IF(D51="","",VLOOKUP(D51,Master,4,FALSE))</f>
        <v>Sutherland</v>
      </c>
      <c r="G51" s="5" t="str">
        <f>IF(D51="","",VLOOKUP(D51,Master,5,FALSE))</f>
        <v>Men Senior</v>
      </c>
      <c r="H51" s="5" t="str">
        <f>IF(D51="","",VLOOKUP(D51,Master,2,FALSE))</f>
        <v>SA Seniors</v>
      </c>
      <c r="I51" s="233"/>
      <c r="J51" s="233" t="s">
        <v>613</v>
      </c>
      <c r="K51" s="233">
        <v>130</v>
      </c>
      <c r="L51" s="234">
        <f>IF(K51="","",IF(I51="",ROUND(HLOOKUP(J51,kgList,K51,FALSE),1),ROUND(HLOOKUP(I51,kgList,K51,FALSE),1)))</f>
        <v>10.7</v>
      </c>
      <c r="M51" s="234">
        <f>IF(L51="","",IF(COUNTA(I51:J51)&gt;1,"Edible or Inedible",IF(COUNTA(I51)=1,L51*1,IF(COUNTA(J51)=1,L51*1,"ERROR"))))</f>
        <v>10.7</v>
      </c>
    </row>
    <row r="52" spans="1:13" x14ac:dyDescent="0.25">
      <c r="A52" s="232" t="str">
        <f>IF(D52="","",A51)</f>
        <v>2021-G-D1</v>
      </c>
      <c r="B52" s="231">
        <f>IF(D52="","",B51)</f>
        <v>44537</v>
      </c>
      <c r="C52" s="232" t="str">
        <f>IF(D52="","",C51)</f>
        <v>Mile 8</v>
      </c>
      <c r="D52" s="6" t="s">
        <v>324</v>
      </c>
      <c r="E52" s="5" t="str">
        <f>IF(D52="","",VLOOKUP(D52,Master,3,FALSE))</f>
        <v>Johan</v>
      </c>
      <c r="F52" s="5" t="str">
        <f>IF(D52="","",VLOOKUP(D52,Master,4,FALSE))</f>
        <v>Visser</v>
      </c>
      <c r="G52" s="5" t="str">
        <f>IF(D52="","",VLOOKUP(D52,Master,5,FALSE))</f>
        <v>Men Senior</v>
      </c>
      <c r="H52" s="5" t="str">
        <f>IF(D52="","",VLOOKUP(D52,Master,2,FALSE))</f>
        <v>Nam Seniors</v>
      </c>
      <c r="I52" s="233"/>
      <c r="J52" s="233" t="s">
        <v>613</v>
      </c>
      <c r="K52" s="233">
        <v>130</v>
      </c>
      <c r="L52" s="234">
        <f>IF(K52="","",IF(I52="",ROUND(HLOOKUP(J52,kgList,K52,FALSE),1),ROUND(HLOOKUP(I52,kgList,K52,FALSE),1)))</f>
        <v>10.7</v>
      </c>
      <c r="M52" s="234">
        <f>IF(L52="","",IF(COUNTA(I52:J52)&gt;1,"Edible or Inedible",IF(COUNTA(I52)=1,L52*1,IF(COUNTA(J52)=1,L52*1,"ERROR"))))</f>
        <v>10.7</v>
      </c>
    </row>
    <row r="53" spans="1:13" x14ac:dyDescent="0.25">
      <c r="A53" s="232" t="str">
        <f>IF(D53="","",A52)</f>
        <v>2021-G-D1</v>
      </c>
      <c r="B53" s="231">
        <f>IF(D53="","",B52)</f>
        <v>44537</v>
      </c>
      <c r="C53" s="232" t="str">
        <f>IF(D53="","",C52)</f>
        <v>Mile 8</v>
      </c>
      <c r="D53" s="6" t="s">
        <v>832</v>
      </c>
      <c r="E53" s="5" t="str">
        <f>IF(D53="","",VLOOKUP(D53,Master,3,FALSE))</f>
        <v>Louis</v>
      </c>
      <c r="F53" s="5" t="str">
        <f>IF(D53="","",VLOOKUP(D53,Master,4,FALSE))</f>
        <v>Allison</v>
      </c>
      <c r="G53" s="5" t="str">
        <f>IF(D53="","",VLOOKUP(D53,Master,5,FALSE))</f>
        <v>Men Senior</v>
      </c>
      <c r="H53" s="5" t="str">
        <f>IF(D53="","",VLOOKUP(D53,Master,2,FALSE))</f>
        <v>SA Seniors</v>
      </c>
      <c r="I53" s="233"/>
      <c r="J53" s="233" t="s">
        <v>614</v>
      </c>
      <c r="K53" s="233">
        <v>135</v>
      </c>
      <c r="L53" s="234">
        <f>IF(K53="","",IF(I53="",ROUND(HLOOKUP(J53,kgList,K53,FALSE),1),ROUND(HLOOKUP(I53,kgList,K53,FALSE),1)))</f>
        <v>10.6</v>
      </c>
      <c r="M53" s="234">
        <f>IF(L53="","",IF(COUNTA(I53:J53)&gt;1,"Edible or Inedible",IF(COUNTA(I53)=1,L53*1,IF(COUNTA(J53)=1,L53*1,"ERROR"))))</f>
        <v>10.6</v>
      </c>
    </row>
    <row r="54" spans="1:13" x14ac:dyDescent="0.25">
      <c r="A54" s="232" t="str">
        <f>IF(D54="","",A53)</f>
        <v>2021-G-D1</v>
      </c>
      <c r="B54" s="231">
        <f>IF(D54="","",B53)</f>
        <v>44537</v>
      </c>
      <c r="C54" s="232" t="str">
        <f>IF(D54="","",C53)</f>
        <v>Mile 8</v>
      </c>
      <c r="D54" s="6" t="s">
        <v>902</v>
      </c>
      <c r="E54" s="5" t="str">
        <f>IF(D54="","",VLOOKUP(D54,Master,3,FALSE))</f>
        <v>Wimpie</v>
      </c>
      <c r="F54" s="5" t="str">
        <f>IF(D54="","",VLOOKUP(D54,Master,4,FALSE))</f>
        <v>Barnard</v>
      </c>
      <c r="G54" s="5" t="str">
        <f>IF(D54="","",VLOOKUP(D54,Master,5,FALSE))</f>
        <v>Men  Master</v>
      </c>
      <c r="H54" s="5" t="str">
        <f>IF(D54="","",VLOOKUP(D54,Master,2,FALSE))</f>
        <v>SA Masters</v>
      </c>
      <c r="I54" s="233"/>
      <c r="J54" s="233" t="s">
        <v>613</v>
      </c>
      <c r="K54" s="233">
        <v>139</v>
      </c>
      <c r="L54" s="234">
        <f>IF(K54="","",IF(I54="",ROUND(HLOOKUP(J54,kgList,K54,FALSE),1),ROUND(HLOOKUP(I54,kgList,K54,FALSE),1)))</f>
        <v>13.4</v>
      </c>
      <c r="M54" s="234">
        <f>IF(L54="","",IF(COUNTA(I54:J54)&gt;1,"Edible or Inedible",IF(COUNTA(I54)=1,L54*1,IF(COUNTA(J54)=1,L54*1,"ERROR"))))</f>
        <v>13.4</v>
      </c>
    </row>
    <row r="55" spans="1:13" x14ac:dyDescent="0.25">
      <c r="A55" s="232" t="str">
        <f>IF(D55="","",A54)</f>
        <v>2021-G-D1</v>
      </c>
      <c r="B55" s="231">
        <f>IF(D55="","",B54)</f>
        <v>44537</v>
      </c>
      <c r="C55" s="232" t="str">
        <f>IF(D55="","",C54)</f>
        <v>Mile 8</v>
      </c>
      <c r="D55" s="6" t="s">
        <v>830</v>
      </c>
      <c r="E55" s="5" t="str">
        <f>IF(D55="","",VLOOKUP(D55,Master,3,FALSE))</f>
        <v>Greg</v>
      </c>
      <c r="F55" s="5" t="str">
        <f>IF(D55="","",VLOOKUP(D55,Master,4,FALSE))</f>
        <v>Sutherland</v>
      </c>
      <c r="G55" s="5" t="str">
        <f>IF(D55="","",VLOOKUP(D55,Master,5,FALSE))</f>
        <v>Men Senior</v>
      </c>
      <c r="H55" s="5" t="str">
        <f>IF(D55="","",VLOOKUP(D55,Master,2,FALSE))</f>
        <v>SA Seniors</v>
      </c>
      <c r="I55" s="233"/>
      <c r="J55" s="233" t="s">
        <v>591</v>
      </c>
      <c r="K55" s="233">
        <v>82</v>
      </c>
      <c r="L55" s="234">
        <f>IF(K55="","",IF(I55="",ROUND(HLOOKUP(J55,kgList,K55,FALSE),1),ROUND(HLOOKUP(I55,kgList,K55,FALSE),1)))</f>
        <v>10.1</v>
      </c>
      <c r="M55" s="234">
        <f>IF(L55="","",IF(COUNTA(I55:J55)&gt;1,"Edible or Inedible",IF(COUNTA(I55)=1,L55*1,IF(COUNTA(J55)=1,L55*1,"ERROR"))))</f>
        <v>10.1</v>
      </c>
    </row>
    <row r="56" spans="1:13" x14ac:dyDescent="0.25">
      <c r="A56" s="232" t="str">
        <f>IF(D56="","",A55)</f>
        <v>2021-G-D1</v>
      </c>
      <c r="B56" s="231">
        <f>IF(D56="","",B55)</f>
        <v>44537</v>
      </c>
      <c r="C56" s="232" t="str">
        <f>IF(D56="","",C55)</f>
        <v>Mile 8</v>
      </c>
      <c r="D56" s="6" t="s">
        <v>832</v>
      </c>
      <c r="E56" s="5" t="str">
        <f>IF(D56="","",VLOOKUP(D56,Master,3,FALSE))</f>
        <v>Louis</v>
      </c>
      <c r="F56" s="5" t="str">
        <f>IF(D56="","",VLOOKUP(D56,Master,4,FALSE))</f>
        <v>Allison</v>
      </c>
      <c r="G56" s="5" t="str">
        <f>IF(D56="","",VLOOKUP(D56,Master,5,FALSE))</f>
        <v>Men Senior</v>
      </c>
      <c r="H56" s="5" t="str">
        <f>IF(D56="","",VLOOKUP(D56,Master,2,FALSE))</f>
        <v>SA Seniors</v>
      </c>
      <c r="I56" s="233"/>
      <c r="J56" s="233" t="s">
        <v>614</v>
      </c>
      <c r="K56" s="233">
        <v>133</v>
      </c>
      <c r="L56" s="234">
        <f>IF(K56="","",IF(I56="",ROUND(HLOOKUP(J56,kgList,K56,FALSE),1),ROUND(HLOOKUP(I56,kgList,K56,FALSE),1)))</f>
        <v>10</v>
      </c>
      <c r="M56" s="234">
        <f>IF(L56="","",IF(COUNTA(I56:J56)&gt;1,"Edible or Inedible",IF(COUNTA(I56)=1,L56*1,IF(COUNTA(J56)=1,L56*1,"ERROR"))))</f>
        <v>10</v>
      </c>
    </row>
    <row r="57" spans="1:13" x14ac:dyDescent="0.25">
      <c r="A57" s="232" t="str">
        <f>IF(D57="","",A56)</f>
        <v>2021-G-D1</v>
      </c>
      <c r="B57" s="231">
        <f>IF(D57="","",B56)</f>
        <v>44537</v>
      </c>
      <c r="C57" s="232" t="str">
        <f>IF(D57="","",C56)</f>
        <v>Mile 8</v>
      </c>
      <c r="D57" s="6" t="s">
        <v>354</v>
      </c>
      <c r="E57" s="5" t="str">
        <f>IF(D57="","",VLOOKUP(D57,Master,3,FALSE))</f>
        <v>Marina</v>
      </c>
      <c r="F57" s="5" t="str">
        <f>IF(D57="","",VLOOKUP(D57,Master,4,FALSE))</f>
        <v>Kruger</v>
      </c>
      <c r="G57" s="5" t="str">
        <f>IF(D57="","",VLOOKUP(D57,Master,5,FALSE))</f>
        <v>Ladies Senior</v>
      </c>
      <c r="H57" s="5" t="str">
        <f>IF(D57="","",VLOOKUP(D57,Master,2,FALSE))</f>
        <v>Nam Ladies</v>
      </c>
      <c r="I57" s="233"/>
      <c r="J57" s="233" t="s">
        <v>613</v>
      </c>
      <c r="K57" s="233">
        <v>129</v>
      </c>
      <c r="L57" s="234">
        <f>IF(K57="","",IF(I57="",ROUND(HLOOKUP(J57,kgList,K57,FALSE),1),ROUND(HLOOKUP(I57,kgList,K57,FALSE),1)))</f>
        <v>10.4</v>
      </c>
      <c r="M57" s="234">
        <f>IF(L57="","",IF(COUNTA(I57:J57)&gt;1,"Edible or Inedible",IF(COUNTA(I57)=1,L57*1,IF(COUNTA(J57)=1,L57*1,"ERROR"))))</f>
        <v>10.4</v>
      </c>
    </row>
    <row r="58" spans="1:13" x14ac:dyDescent="0.25">
      <c r="A58" s="232" t="str">
        <f>IF(D58="","",A57)</f>
        <v>2021-G-D1</v>
      </c>
      <c r="B58" s="231">
        <f>IF(D58="","",B57)</f>
        <v>44537</v>
      </c>
      <c r="C58" s="232" t="str">
        <f>IF(D58="","",C57)</f>
        <v>Mile 8</v>
      </c>
      <c r="D58" s="6" t="s">
        <v>333</v>
      </c>
      <c r="E58" s="5" t="str">
        <f>IF(D58="","",VLOOKUP(D58,Master,3,FALSE))</f>
        <v>Johan</v>
      </c>
      <c r="F58" s="5" t="str">
        <f>IF(D58="","",VLOOKUP(D58,Master,4,FALSE))</f>
        <v>Van Wyk</v>
      </c>
      <c r="G58" s="5" t="str">
        <f>IF(D58="","",VLOOKUP(D58,Master,5,FALSE))</f>
        <v>Men Veteran</v>
      </c>
      <c r="H58" s="5" t="str">
        <f>IF(D58="","",VLOOKUP(D58,Master,2,FALSE))</f>
        <v>Nam Seniors</v>
      </c>
      <c r="I58" s="233"/>
      <c r="J58" s="233" t="s">
        <v>614</v>
      </c>
      <c r="K58" s="233">
        <v>132</v>
      </c>
      <c r="L58" s="234">
        <f>IF(K58="","",IF(I58="",ROUND(HLOOKUP(J58,kgList,K58,FALSE),1),ROUND(HLOOKUP(I58,kgList,K58,FALSE),1)))</f>
        <v>9.8000000000000007</v>
      </c>
      <c r="M58" s="234">
        <f>IF(L58="","",IF(COUNTA(I58:J58)&gt;1,"Edible or Inedible",IF(COUNTA(I58)=1,L58*1,IF(COUNTA(J58)=1,L58*1,"ERROR"))))</f>
        <v>9.8000000000000007</v>
      </c>
    </row>
    <row r="59" spans="1:13" x14ac:dyDescent="0.25">
      <c r="A59" s="232" t="str">
        <f>IF(D59="","",A58)</f>
        <v>2021-G-D1</v>
      </c>
      <c r="B59" s="231">
        <f>IF(D59="","",B58)</f>
        <v>44537</v>
      </c>
      <c r="C59" s="232" t="str">
        <f>IF(D59="","",C58)</f>
        <v>Mile 8</v>
      </c>
      <c r="D59" s="6" t="s">
        <v>683</v>
      </c>
      <c r="E59" s="5" t="str">
        <f>IF(D59="","",VLOOKUP(D59,Master,3,FALSE))</f>
        <v>Barren</v>
      </c>
      <c r="F59" s="5" t="str">
        <f>IF(D59="","",VLOOKUP(D59,Master,4,FALSE))</f>
        <v>Van Es</v>
      </c>
      <c r="G59" s="5" t="str">
        <f>IF(D59="","",VLOOKUP(D59,Master,5,FALSE))</f>
        <v>Men Senior</v>
      </c>
      <c r="H59" s="5" t="str">
        <f>IF(D59="","",VLOOKUP(D59,Master,2,FALSE))</f>
        <v>Nam Men U/21</v>
      </c>
      <c r="I59" s="233"/>
      <c r="J59" s="233" t="s">
        <v>614</v>
      </c>
      <c r="K59" s="233">
        <v>123</v>
      </c>
      <c r="L59" s="234">
        <f>IF(K59="","",IF(I59="",ROUND(HLOOKUP(J59,kgList,K59,FALSE),1),ROUND(HLOOKUP(I59,kgList,K59,FALSE),1)))</f>
        <v>7.6</v>
      </c>
      <c r="M59" s="234">
        <f>IF(L59="","",IF(COUNTA(I59:J59)&gt;1,"Edible or Inedible",IF(COUNTA(I59)=1,L59*1,IF(COUNTA(J59)=1,L59*1,"ERROR"))))</f>
        <v>7.6</v>
      </c>
    </row>
    <row r="60" spans="1:13" x14ac:dyDescent="0.25">
      <c r="A60" s="232" t="str">
        <f>IF(D60="","",A59)</f>
        <v>2021-G-D1</v>
      </c>
      <c r="B60" s="231">
        <f>IF(D60="","",B59)</f>
        <v>44537</v>
      </c>
      <c r="C60" s="232" t="str">
        <f>IF(D60="","",C59)</f>
        <v>Mile 8</v>
      </c>
      <c r="D60" s="6" t="s">
        <v>643</v>
      </c>
      <c r="E60" s="5" t="str">
        <f>IF(D60="","",VLOOKUP(D60,Master,3,FALSE))</f>
        <v>Lydia</v>
      </c>
      <c r="F60" s="5" t="str">
        <f>IF(D60="","",VLOOKUP(D60,Master,4,FALSE))</f>
        <v>Cilliers</v>
      </c>
      <c r="G60" s="5" t="str">
        <f>IF(D60="","",VLOOKUP(D60,Master,5,FALSE))</f>
        <v>ladies Senior</v>
      </c>
      <c r="H60" s="5" t="str">
        <f>IF(D60="","",VLOOKUP(D60,Master,2,FALSE))</f>
        <v>Nam Ladies</v>
      </c>
      <c r="I60" s="233"/>
      <c r="J60" s="233" t="s">
        <v>613</v>
      </c>
      <c r="K60" s="233">
        <v>128</v>
      </c>
      <c r="L60" s="234">
        <f>IF(K60="","",IF(I60="",ROUND(HLOOKUP(J60,kgList,K60,FALSE),1),ROUND(HLOOKUP(I60,kgList,K60,FALSE),1)))</f>
        <v>10.1</v>
      </c>
      <c r="M60" s="234">
        <f>IF(L60="","",IF(COUNTA(I60:J60)&gt;1,"Edible or Inedible",IF(COUNTA(I60)=1,L60*1,IF(COUNTA(J60)=1,L60*1,"ERROR"))))</f>
        <v>10.1</v>
      </c>
    </row>
    <row r="61" spans="1:13" x14ac:dyDescent="0.25">
      <c r="A61" s="232" t="str">
        <f>IF(D61="","",A60)</f>
        <v>2021-G-D1</v>
      </c>
      <c r="B61" s="231">
        <f>IF(D61="","",B60)</f>
        <v>44537</v>
      </c>
      <c r="C61" s="232" t="str">
        <f>IF(D61="","",C60)</f>
        <v>Mile 8</v>
      </c>
      <c r="D61" s="6" t="s">
        <v>871</v>
      </c>
      <c r="E61" s="5" t="str">
        <f>IF(D61="","",VLOOKUP(D61,Master,3,FALSE))</f>
        <v>Julian</v>
      </c>
      <c r="F61" s="5" t="str">
        <f>IF(D61="","",VLOOKUP(D61,Master,4,FALSE))</f>
        <v>Pybus</v>
      </c>
      <c r="G61" s="5" t="str">
        <f>IF(D61="","",VLOOKUP(D61,Master,5,FALSE))</f>
        <v>Men Grand Masters</v>
      </c>
      <c r="H61" s="5" t="str">
        <f>IF(D61="","",VLOOKUP(D61,Master,2,FALSE))</f>
        <v>SA Grand Masters</v>
      </c>
      <c r="I61" s="233"/>
      <c r="J61" s="233" t="s">
        <v>614</v>
      </c>
      <c r="K61" s="233">
        <v>131</v>
      </c>
      <c r="L61" s="234">
        <f>IF(K61="","",IF(I61="",ROUND(HLOOKUP(J61,kgList,K61,FALSE),1),ROUND(HLOOKUP(I61,kgList,K61,FALSE),1)))</f>
        <v>9.5</v>
      </c>
      <c r="M61" s="234">
        <f>IF(L61="","",IF(COUNTA(I61:J61)&gt;1,"Edible or Inedible",IF(COUNTA(I61)=1,L61*1,IF(COUNTA(J61)=1,L61*1,"ERROR"))))</f>
        <v>9.5</v>
      </c>
    </row>
    <row r="62" spans="1:13" x14ac:dyDescent="0.25">
      <c r="A62" s="232" t="str">
        <f>IF(D62="","",A61)</f>
        <v>2021-G-D1</v>
      </c>
      <c r="B62" s="231">
        <f>IF(D62="","",B61)</f>
        <v>44537</v>
      </c>
      <c r="C62" s="232" t="str">
        <f>IF(D62="","",C61)</f>
        <v>Mile 8</v>
      </c>
      <c r="D62" s="6" t="s">
        <v>851</v>
      </c>
      <c r="E62" s="5" t="str">
        <f>IF(D62="","",VLOOKUP(D62,Master,3,FALSE))</f>
        <v>Lance</v>
      </c>
      <c r="F62" s="5" t="str">
        <f>IF(D62="","",VLOOKUP(D62,Master,4,FALSE))</f>
        <v>Daniel</v>
      </c>
      <c r="G62" s="5" t="str">
        <f>IF(D62="","",VLOOKUP(D62,Master,5,FALSE))</f>
        <v>Men U/21</v>
      </c>
      <c r="H62" s="5" t="str">
        <f>IF(D62="","",VLOOKUP(D62,Master,2,FALSE))</f>
        <v>SA Men U/21</v>
      </c>
      <c r="I62" s="233"/>
      <c r="J62" s="233" t="s">
        <v>613</v>
      </c>
      <c r="K62" s="233">
        <v>123</v>
      </c>
      <c r="L62" s="234">
        <f>IF(K62="","",IF(I62="",ROUND(HLOOKUP(J62,kgList,K62,FALSE),1),ROUND(HLOOKUP(I62,kgList,K62,FALSE),1)))</f>
        <v>8.8000000000000007</v>
      </c>
      <c r="M62" s="234">
        <f>IF(L62="","",IF(COUNTA(I62:J62)&gt;1,"Edible or Inedible",IF(COUNTA(I62)=1,L62*1,IF(COUNTA(J62)=1,L62*1,"ERROR"))))</f>
        <v>8.8000000000000007</v>
      </c>
    </row>
    <row r="63" spans="1:13" x14ac:dyDescent="0.25">
      <c r="A63" s="232" t="str">
        <f>IF(D63="","",A62)</f>
        <v>2021-G-D1</v>
      </c>
      <c r="B63" s="231">
        <f>IF(D63="","",B62)</f>
        <v>44537</v>
      </c>
      <c r="C63" s="232" t="str">
        <f>IF(D63="","",C62)</f>
        <v>Mile 8</v>
      </c>
      <c r="D63" s="6" t="s">
        <v>825</v>
      </c>
      <c r="E63" s="5" t="str">
        <f>IF(D63="","",VLOOKUP(D63,Master,3,FALSE))</f>
        <v>Robert</v>
      </c>
      <c r="F63" s="5" t="str">
        <f>IF(D63="","",VLOOKUP(D63,Master,4,FALSE))</f>
        <v>Kyle</v>
      </c>
      <c r="G63" s="5" t="str">
        <f>IF(D63="","",VLOOKUP(D63,Master,5,FALSE))</f>
        <v>Men Senior</v>
      </c>
      <c r="H63" s="5" t="str">
        <f>IF(D63="","",VLOOKUP(D63,Master,2,FALSE))</f>
        <v>SA Seniors</v>
      </c>
      <c r="I63" s="233"/>
      <c r="J63" s="233" t="s">
        <v>614</v>
      </c>
      <c r="K63" s="233">
        <v>132</v>
      </c>
      <c r="L63" s="234">
        <f>IF(K63="","",IF(I63="",ROUND(HLOOKUP(J63,kgList,K63,FALSE),1),ROUND(HLOOKUP(I63,kgList,K63,FALSE),1)))</f>
        <v>9.8000000000000007</v>
      </c>
      <c r="M63" s="234">
        <f>IF(L63="","",IF(COUNTA(I63:J63)&gt;1,"Edible or Inedible",IF(COUNTA(I63)=1,L63*1,IF(COUNTA(J63)=1,L63*1,"ERROR"))))</f>
        <v>9.8000000000000007</v>
      </c>
    </row>
    <row r="64" spans="1:13" x14ac:dyDescent="0.25">
      <c r="A64" s="232" t="str">
        <f>IF(D64="","",A63)</f>
        <v>2021-G-D1</v>
      </c>
      <c r="B64" s="231">
        <f>IF(D64="","",B63)</f>
        <v>44537</v>
      </c>
      <c r="C64" s="232" t="str">
        <f>IF(D64="","",C63)</f>
        <v>Mile 8</v>
      </c>
      <c r="D64" s="6" t="s">
        <v>683</v>
      </c>
      <c r="E64" s="5" t="str">
        <f>IF(D64="","",VLOOKUP(D64,Master,3,FALSE))</f>
        <v>Barren</v>
      </c>
      <c r="F64" s="5" t="str">
        <f>IF(D64="","",VLOOKUP(D64,Master,4,FALSE))</f>
        <v>Van Es</v>
      </c>
      <c r="G64" s="5" t="str">
        <f>IF(D64="","",VLOOKUP(D64,Master,5,FALSE))</f>
        <v>Men Senior</v>
      </c>
      <c r="H64" s="5" t="str">
        <f>IF(D64="","",VLOOKUP(D64,Master,2,FALSE))</f>
        <v>Nam Men U/21</v>
      </c>
      <c r="I64" s="233"/>
      <c r="J64" s="233" t="s">
        <v>613</v>
      </c>
      <c r="K64" s="233">
        <v>123</v>
      </c>
      <c r="L64" s="234">
        <f>IF(K64="","",IF(I64="",ROUND(HLOOKUP(J64,kgList,K64,FALSE),1),ROUND(HLOOKUP(I64,kgList,K64,FALSE),1)))</f>
        <v>8.8000000000000007</v>
      </c>
      <c r="M64" s="234">
        <f>IF(L64="","",IF(COUNTA(I64:J64)&gt;1,"Edible or Inedible",IF(COUNTA(I64)=1,L64*1,IF(COUNTA(J64)=1,L64*1,"ERROR"))))</f>
        <v>8.8000000000000007</v>
      </c>
    </row>
    <row r="65" spans="1:13" x14ac:dyDescent="0.25">
      <c r="A65" s="232" t="str">
        <f>IF(D65="","",A64)</f>
        <v>2021-G-D1</v>
      </c>
      <c r="B65" s="231">
        <f>IF(D65="","",B64)</f>
        <v>44537</v>
      </c>
      <c r="C65" s="232" t="str">
        <f>IF(D65="","",C64)</f>
        <v>Mile 8</v>
      </c>
      <c r="D65" s="6" t="s">
        <v>869</v>
      </c>
      <c r="E65" s="5" t="str">
        <f>IF(D65="","",VLOOKUP(D65,Master,3,FALSE))</f>
        <v>Alan</v>
      </c>
      <c r="F65" s="5" t="str">
        <f>IF(D65="","",VLOOKUP(D65,Master,4,FALSE))</f>
        <v>Prinsloo</v>
      </c>
      <c r="G65" s="5" t="str">
        <f>IF(D65="","",VLOOKUP(D65,Master,5,FALSE))</f>
        <v>Men Grand Masters</v>
      </c>
      <c r="H65" s="5" t="str">
        <f>IF(D65="","",VLOOKUP(D65,Master,2,FALSE))</f>
        <v>SA Grand Masters</v>
      </c>
      <c r="I65" s="233"/>
      <c r="J65" s="233" t="s">
        <v>591</v>
      </c>
      <c r="K65" s="233">
        <v>80</v>
      </c>
      <c r="L65" s="234">
        <f>IF(K65="","",IF(I65="",ROUND(HLOOKUP(J65,kgList,K65,FALSE),1),ROUND(HLOOKUP(I65,kgList,K65,FALSE),1)))</f>
        <v>9.4</v>
      </c>
      <c r="M65" s="234">
        <f>IF(L65="","",IF(COUNTA(I65:J65)&gt;1,"Edible or Inedible",IF(COUNTA(I65)=1,L65*1,IF(COUNTA(J65)=1,L65*1,"ERROR"))))</f>
        <v>9.4</v>
      </c>
    </row>
    <row r="66" spans="1:13" x14ac:dyDescent="0.25">
      <c r="A66" s="232" t="str">
        <f>IF(D66="","",A65)</f>
        <v>2021-G-D1</v>
      </c>
      <c r="B66" s="231">
        <f>IF(D66="","",B65)</f>
        <v>44537</v>
      </c>
      <c r="C66" s="232" t="str">
        <f>IF(D66="","",C65)</f>
        <v>Mile 8</v>
      </c>
      <c r="D66" s="6" t="s">
        <v>359</v>
      </c>
      <c r="E66" s="5" t="str">
        <f>IF(D66="","",VLOOKUP(D66,Master,3,FALSE))</f>
        <v>Deon</v>
      </c>
      <c r="F66" s="5" t="str">
        <f>IF(D66="","",VLOOKUP(D66,Master,4,FALSE))</f>
        <v>Jacobs</v>
      </c>
      <c r="G66" s="5" t="str">
        <f>IF(D66="","",VLOOKUP(D66,Master,5,FALSE))</f>
        <v>Men Grand Masters</v>
      </c>
      <c r="H66" s="5" t="str">
        <f>IF(D66="","",VLOOKUP(D66,Master,2,FALSE))</f>
        <v>Nam Grand Masters</v>
      </c>
      <c r="I66" s="233"/>
      <c r="J66" s="233" t="s">
        <v>591</v>
      </c>
      <c r="K66" s="233">
        <v>80</v>
      </c>
      <c r="L66" s="234">
        <f>IF(K66="","",IF(I66="",ROUND(HLOOKUP(J66,kgList,K66,FALSE),1),ROUND(HLOOKUP(I66,kgList,K66,FALSE),1)))</f>
        <v>9.4</v>
      </c>
      <c r="M66" s="234">
        <f>IF(L66="","",IF(COUNTA(I66:J66)&gt;1,"Edible or Inedible",IF(COUNTA(I66)=1,L66*1,IF(COUNTA(J66)=1,L66*1,"ERROR"))))</f>
        <v>9.4</v>
      </c>
    </row>
    <row r="67" spans="1:13" x14ac:dyDescent="0.25">
      <c r="A67" s="232" t="str">
        <f>IF(D67="","",A66)</f>
        <v>2021-G-D1</v>
      </c>
      <c r="B67" s="231">
        <f>IF(D67="","",B66)</f>
        <v>44537</v>
      </c>
      <c r="C67" s="232" t="str">
        <f>IF(D67="","",C66)</f>
        <v>Mile 8</v>
      </c>
      <c r="D67" s="6" t="s">
        <v>891</v>
      </c>
      <c r="E67" s="5" t="str">
        <f>IF(D67="","",VLOOKUP(D67,Master,3,FALSE))</f>
        <v>Marina</v>
      </c>
      <c r="F67" s="5" t="str">
        <f>IF(D67="","",VLOOKUP(D67,Master,4,FALSE))</f>
        <v>Fuchs</v>
      </c>
      <c r="G67" s="5" t="str">
        <f>IF(D67="","",VLOOKUP(D67,Master,5,FALSE))</f>
        <v>Ladies Senior</v>
      </c>
      <c r="H67" s="5" t="str">
        <f>IF(D67="","",VLOOKUP(D67,Master,2,FALSE))</f>
        <v>SA Ladies</v>
      </c>
      <c r="I67" s="233"/>
      <c r="J67" s="233" t="s">
        <v>614</v>
      </c>
      <c r="K67" s="233">
        <v>132</v>
      </c>
      <c r="L67" s="234">
        <f>IF(K67="","",IF(I67="",ROUND(HLOOKUP(J67,kgList,K67,FALSE),1),ROUND(HLOOKUP(I67,kgList,K67,FALSE),1)))</f>
        <v>9.8000000000000007</v>
      </c>
      <c r="M67" s="234">
        <f>IF(L67="","",IF(COUNTA(I67:J67)&gt;1,"Edible or Inedible",IF(COUNTA(I67)=1,L67*1,IF(COUNTA(J67)=1,L67*1,"ERROR"))))</f>
        <v>9.8000000000000007</v>
      </c>
    </row>
    <row r="68" spans="1:13" x14ac:dyDescent="0.25">
      <c r="A68" s="232" t="str">
        <f>IF(D68="","",A67)</f>
        <v>2021-G-D1</v>
      </c>
      <c r="B68" s="231">
        <f>IF(D68="","",B67)</f>
        <v>44537</v>
      </c>
      <c r="C68" s="232" t="str">
        <f>IF(D68="","",C67)</f>
        <v>Mile 8</v>
      </c>
      <c r="D68" s="6" t="s">
        <v>324</v>
      </c>
      <c r="E68" s="5" t="str">
        <f>IF(D68="","",VLOOKUP(D68,Master,3,FALSE))</f>
        <v>Johan</v>
      </c>
      <c r="F68" s="5" t="str">
        <f>IF(D68="","",VLOOKUP(D68,Master,4,FALSE))</f>
        <v>Visser</v>
      </c>
      <c r="G68" s="5" t="str">
        <f>IF(D68="","",VLOOKUP(D68,Master,5,FALSE))</f>
        <v>Men Senior</v>
      </c>
      <c r="H68" s="5" t="str">
        <f>IF(D68="","",VLOOKUP(D68,Master,2,FALSE))</f>
        <v>Nam Seniors</v>
      </c>
      <c r="I68" s="233"/>
      <c r="J68" s="233" t="s">
        <v>613</v>
      </c>
      <c r="K68" s="233">
        <v>127</v>
      </c>
      <c r="L68" s="234">
        <f>IF(K68="","",IF(I68="",ROUND(HLOOKUP(J68,kgList,K68,FALSE),1),ROUND(HLOOKUP(I68,kgList,K68,FALSE),1)))</f>
        <v>9.8000000000000007</v>
      </c>
      <c r="M68" s="234">
        <f>IF(L68="","",IF(COUNTA(I68:J68)&gt;1,"Edible or Inedible",IF(COUNTA(I68)=1,L68*1,IF(COUNTA(J68)=1,L68*1,"ERROR"))))</f>
        <v>9.8000000000000007</v>
      </c>
    </row>
    <row r="69" spans="1:13" x14ac:dyDescent="0.25">
      <c r="A69" s="232" t="str">
        <f>IF(D69="","",A68)</f>
        <v>2021-G-D1</v>
      </c>
      <c r="B69" s="231">
        <f>IF(D69="","",B68)</f>
        <v>44537</v>
      </c>
      <c r="C69" s="232" t="str">
        <f>IF(D69="","",C68)</f>
        <v>Mile 8</v>
      </c>
      <c r="D69" s="6" t="s">
        <v>896</v>
      </c>
      <c r="E69" s="5" t="str">
        <f>IF(D69="","",VLOOKUP(D69,Master,3,FALSE))</f>
        <v>Mariette</v>
      </c>
      <c r="F69" s="5" t="str">
        <f>IF(D69="","",VLOOKUP(D69,Master,4,FALSE))</f>
        <v>Westraad</v>
      </c>
      <c r="G69" s="5" t="str">
        <f>IF(D69="","",VLOOKUP(D69,Master,5,FALSE))</f>
        <v>Ladies Senior</v>
      </c>
      <c r="H69" s="5" t="str">
        <f>IF(D69="","",VLOOKUP(D69,Master,2,FALSE))</f>
        <v>SA Ladies</v>
      </c>
      <c r="I69" s="233"/>
      <c r="J69" s="233" t="s">
        <v>613</v>
      </c>
      <c r="K69" s="233">
        <v>127</v>
      </c>
      <c r="L69" s="234">
        <f>IF(K69="","",IF(I69="",ROUND(HLOOKUP(J69,kgList,K69,FALSE),1),ROUND(HLOOKUP(I69,kgList,K69,FALSE),1)))</f>
        <v>9.8000000000000007</v>
      </c>
      <c r="M69" s="234">
        <f>IF(L69="","",IF(COUNTA(I69:J69)&gt;1,"Edible or Inedible",IF(COUNTA(I69)=1,L69*1,IF(COUNTA(J69)=1,L69*1,"ERROR"))))</f>
        <v>9.8000000000000007</v>
      </c>
    </row>
    <row r="70" spans="1:13" x14ac:dyDescent="0.25">
      <c r="A70" s="232" t="str">
        <f>IF(D70="","",A69)</f>
        <v>2021-G-D1</v>
      </c>
      <c r="B70" s="231">
        <f>IF(D70="","",B69)</f>
        <v>44537</v>
      </c>
      <c r="C70" s="232" t="str">
        <f>IF(D70="","",C69)</f>
        <v>Mile 8</v>
      </c>
      <c r="D70" s="6" t="s">
        <v>663</v>
      </c>
      <c r="E70" s="5" t="str">
        <f>IF(D70="","",VLOOKUP(D70,Master,3,FALSE))</f>
        <v>Nadine</v>
      </c>
      <c r="F70" s="5" t="str">
        <f>IF(D70="","",VLOOKUP(D70,Master,4,FALSE))</f>
        <v>Downing</v>
      </c>
      <c r="G70" s="5" t="str">
        <f>IF(D70="","",VLOOKUP(D70,Master,5,FALSE))</f>
        <v>Ladies Senior</v>
      </c>
      <c r="H70" s="5" t="str">
        <f>IF(D70="","",VLOOKUP(D70,Master,2,FALSE))</f>
        <v>Nam Ladies</v>
      </c>
      <c r="I70" s="233"/>
      <c r="J70" s="233" t="s">
        <v>613</v>
      </c>
      <c r="K70" s="233">
        <v>127</v>
      </c>
      <c r="L70" s="234">
        <f>IF(K70="","",IF(I70="",ROUND(HLOOKUP(J70,kgList,K70,FALSE),1),ROUND(HLOOKUP(I70,kgList,K70,FALSE),1)))</f>
        <v>9.8000000000000007</v>
      </c>
      <c r="M70" s="234">
        <f>IF(L70="","",IF(COUNTA(I70:J70)&gt;1,"Edible or Inedible",IF(COUNTA(I70)=1,L70*1,IF(COUNTA(J70)=1,L70*1,"ERROR"))))</f>
        <v>9.8000000000000007</v>
      </c>
    </row>
    <row r="71" spans="1:13" x14ac:dyDescent="0.25">
      <c r="A71" s="232" t="str">
        <f>IF(D71="","",A70)</f>
        <v>2021-G-D1</v>
      </c>
      <c r="B71" s="231">
        <f>IF(D71="","",B70)</f>
        <v>44537</v>
      </c>
      <c r="C71" s="232" t="str">
        <f>IF(D71="","",C70)</f>
        <v>Mile 8</v>
      </c>
      <c r="D71" s="6" t="s">
        <v>325</v>
      </c>
      <c r="E71" s="5" t="str">
        <f>IF(D71="","",VLOOKUP(D71,Master,3,FALSE))</f>
        <v>Jörg</v>
      </c>
      <c r="F71" s="5" t="str">
        <f>IF(D71="","",VLOOKUP(D71,Master,4,FALSE))</f>
        <v>Walter</v>
      </c>
      <c r="G71" s="5" t="str">
        <f>IF(D71="","",VLOOKUP(D71,Master,5,FALSE))</f>
        <v>Men Grand Masters</v>
      </c>
      <c r="H71" s="5" t="str">
        <f>IF(D71="","",VLOOKUP(D71,Master,2,FALSE))</f>
        <v>Nam Grand Masters</v>
      </c>
      <c r="I71" s="233"/>
      <c r="J71" s="233" t="s">
        <v>613</v>
      </c>
      <c r="K71" s="233">
        <v>125</v>
      </c>
      <c r="L71" s="234">
        <f>IF(K71="","",IF(I71="",ROUND(HLOOKUP(J71,kgList,K71,FALSE),1),ROUND(HLOOKUP(I71,kgList,K71,FALSE),1)))</f>
        <v>9.3000000000000007</v>
      </c>
      <c r="M71" s="234">
        <f>IF(L71="","",IF(COUNTA(I71:J71)&gt;1,"Edible or Inedible",IF(COUNTA(I71)=1,L71*1,IF(COUNTA(J71)=1,L71*1,"ERROR"))))</f>
        <v>9.3000000000000007</v>
      </c>
    </row>
    <row r="72" spans="1:13" x14ac:dyDescent="0.25">
      <c r="A72" s="232" t="str">
        <f>IF(D72="","",A71)</f>
        <v>2021-G-D1</v>
      </c>
      <c r="B72" s="231">
        <f>IF(D72="","",B71)</f>
        <v>44537</v>
      </c>
      <c r="C72" s="232" t="str">
        <f>IF(D72="","",C71)</f>
        <v>Mile 8</v>
      </c>
      <c r="D72" s="6" t="s">
        <v>382</v>
      </c>
      <c r="E72" s="5" t="str">
        <f>IF(D72="","",VLOOKUP(D72,Master,3,FALSE))</f>
        <v>Danie</v>
      </c>
      <c r="F72" s="5" t="str">
        <f>IF(D72="","",VLOOKUP(D72,Master,4,FALSE))</f>
        <v>Du Toit</v>
      </c>
      <c r="G72" s="5" t="str">
        <f>IF(D72="","",VLOOKUP(D72,Master,5,FALSE))</f>
        <v>Men Grand Masters</v>
      </c>
      <c r="H72" s="5" t="str">
        <f>IF(D72="","",VLOOKUP(D72,Master,2,FALSE))</f>
        <v>Nam Grand Masters</v>
      </c>
      <c r="I72" s="233"/>
      <c r="J72" s="233" t="s">
        <v>613</v>
      </c>
      <c r="K72" s="233">
        <v>125</v>
      </c>
      <c r="L72" s="234">
        <f>IF(K72="","",IF(I72="",ROUND(HLOOKUP(J72,kgList,K72,FALSE),1),ROUND(HLOOKUP(I72,kgList,K72,FALSE),1)))</f>
        <v>9.3000000000000007</v>
      </c>
      <c r="M72" s="234">
        <f>IF(L72="","",IF(COUNTA(I72:J72)&gt;1,"Edible or Inedible",IF(COUNTA(I72)=1,L72*1,IF(COUNTA(J72)=1,L72*1,"ERROR"))))</f>
        <v>9.3000000000000007</v>
      </c>
    </row>
    <row r="73" spans="1:13" x14ac:dyDescent="0.25">
      <c r="A73" s="232" t="str">
        <f>IF(D73="","",A72)</f>
        <v>2021-G-D1</v>
      </c>
      <c r="B73" s="231">
        <f>IF(D73="","",B72)</f>
        <v>44537</v>
      </c>
      <c r="C73" s="232" t="str">
        <f>IF(D73="","",C72)</f>
        <v>Mile 8</v>
      </c>
      <c r="D73" s="6" t="s">
        <v>415</v>
      </c>
      <c r="E73" s="5" t="str">
        <f>IF(D73="","",VLOOKUP(D73,Master,3,FALSE))</f>
        <v>Grant</v>
      </c>
      <c r="F73" s="5" t="str">
        <f>IF(D73="","",VLOOKUP(D73,Master,4,FALSE))</f>
        <v>Knight</v>
      </c>
      <c r="G73" s="5" t="str">
        <f>IF(D73="","",VLOOKUP(D73,Master,5,FALSE))</f>
        <v>Men Veteran</v>
      </c>
      <c r="H73" s="5" t="str">
        <f>IF(D73="","",VLOOKUP(D73,Master,2,FALSE))</f>
        <v>Nam Seniors</v>
      </c>
      <c r="I73" s="233"/>
      <c r="J73" s="233" t="s">
        <v>613</v>
      </c>
      <c r="K73" s="233">
        <v>126</v>
      </c>
      <c r="L73" s="234">
        <f>IF(K73="","",IF(I73="",ROUND(HLOOKUP(J73,kgList,K73,FALSE),1),ROUND(HLOOKUP(I73,kgList,K73,FALSE),1)))</f>
        <v>9.6</v>
      </c>
      <c r="M73" s="234">
        <f>IF(L73="","",IF(COUNTA(I73:J73)&gt;1,"Edible or Inedible",IF(COUNTA(I73)=1,L73*1,IF(COUNTA(J73)=1,L73*1,"ERROR"))))</f>
        <v>9.6</v>
      </c>
    </row>
    <row r="74" spans="1:13" x14ac:dyDescent="0.25">
      <c r="A74" s="232" t="str">
        <f>IF(D74="","",A73)</f>
        <v>2021-G-D1</v>
      </c>
      <c r="B74" s="231">
        <f>IF(D74="","",B73)</f>
        <v>44537</v>
      </c>
      <c r="C74" s="232" t="str">
        <f>IF(D74="","",C73)</f>
        <v>Mile 8</v>
      </c>
      <c r="D74" s="6" t="s">
        <v>845</v>
      </c>
      <c r="E74" s="5" t="str">
        <f>IF(D74="","",VLOOKUP(D74,Master,3,FALSE))</f>
        <v>Corbin</v>
      </c>
      <c r="F74" s="5" t="str">
        <f>IF(D74="","",VLOOKUP(D74,Master,4,FALSE))</f>
        <v>Morris</v>
      </c>
      <c r="G74" s="5" t="str">
        <f>IF(D74="","",VLOOKUP(D74,Master,5,FALSE))</f>
        <v>Men U/21</v>
      </c>
      <c r="H74" s="5" t="str">
        <f>IF(D74="","",VLOOKUP(D74,Master,2,FALSE))</f>
        <v>SA Men U/21</v>
      </c>
      <c r="I74" s="233"/>
      <c r="J74" s="233" t="s">
        <v>613</v>
      </c>
      <c r="K74" s="233">
        <v>122</v>
      </c>
      <c r="L74" s="234">
        <f>IF(K74="","",IF(I74="",ROUND(HLOOKUP(J74,kgList,K74,FALSE),1),ROUND(HLOOKUP(I74,kgList,K74,FALSE),1)))</f>
        <v>8.6</v>
      </c>
      <c r="M74" s="234">
        <f>IF(L74="","",IF(COUNTA(I74:J74)&gt;1,"Edible or Inedible",IF(COUNTA(I74)=1,L74*1,IF(COUNTA(J74)=1,L74*1,"ERROR"))))</f>
        <v>8.6</v>
      </c>
    </row>
    <row r="75" spans="1:13" x14ac:dyDescent="0.25">
      <c r="A75" s="232" t="str">
        <f>IF(D75="","",A74)</f>
        <v>2021-G-D1</v>
      </c>
      <c r="B75" s="231">
        <f>IF(D75="","",B74)</f>
        <v>44537</v>
      </c>
      <c r="C75" s="232" t="str">
        <f>IF(D75="","",C74)</f>
        <v>Mile 8</v>
      </c>
      <c r="D75" s="6" t="s">
        <v>838</v>
      </c>
      <c r="E75" s="5" t="str">
        <f>IF(D75="","",VLOOKUP(D75,Master,3,FALSE))</f>
        <v xml:space="preserve">Kabous </v>
      </c>
      <c r="F75" s="5" t="str">
        <f>IF(D75="","",VLOOKUP(D75,Master,4,FALSE))</f>
        <v>Louw</v>
      </c>
      <c r="G75" s="5" t="str">
        <f>IF(D75="","",VLOOKUP(D75,Master,5,FALSE))</f>
        <v>Ladies Senior</v>
      </c>
      <c r="H75" s="5" t="str">
        <f>IF(D75="","",VLOOKUP(D75,Master,2,FALSE))</f>
        <v>SA Ladies</v>
      </c>
      <c r="I75" s="233"/>
      <c r="J75" s="233" t="s">
        <v>613</v>
      </c>
      <c r="K75" s="233">
        <v>124</v>
      </c>
      <c r="L75" s="234">
        <f>IF(K75="","",IF(I75="",ROUND(HLOOKUP(J75,kgList,K75,FALSE),1),ROUND(HLOOKUP(I75,kgList,K75,FALSE),1)))</f>
        <v>9.1</v>
      </c>
      <c r="M75" s="234">
        <f>IF(L75="","",IF(COUNTA(I75:J75)&gt;1,"Edible or Inedible",IF(COUNTA(I75)=1,L75*1,IF(COUNTA(J75)=1,L75*1,"ERROR"))))</f>
        <v>9.1</v>
      </c>
    </row>
    <row r="76" spans="1:13" x14ac:dyDescent="0.25">
      <c r="A76" s="232" t="str">
        <f>IF(D76="","",A75)</f>
        <v>2021-G-D1</v>
      </c>
      <c r="B76" s="231">
        <f>IF(D76="","",B75)</f>
        <v>44537</v>
      </c>
      <c r="C76" s="232" t="str">
        <f>IF(D76="","",C75)</f>
        <v>Mile 8</v>
      </c>
      <c r="D76" s="6" t="s">
        <v>407</v>
      </c>
      <c r="E76" s="5" t="str">
        <f>IF(D76="","",VLOOKUP(D76,Master,3,FALSE))</f>
        <v>Adri</v>
      </c>
      <c r="F76" s="5" t="str">
        <f>IF(D76="","",VLOOKUP(D76,Master,4,FALSE))</f>
        <v>Roets</v>
      </c>
      <c r="G76" s="5" t="str">
        <f>IF(D76="","",VLOOKUP(D76,Master,5,FALSE))</f>
        <v>Men Master</v>
      </c>
      <c r="H76" s="5" t="str">
        <f>IF(D76="","",VLOOKUP(D76,Master,2,FALSE))</f>
        <v>Nam Masters</v>
      </c>
      <c r="I76" s="233"/>
      <c r="J76" s="233" t="s">
        <v>613</v>
      </c>
      <c r="K76" s="233">
        <v>139</v>
      </c>
      <c r="L76" s="234">
        <f>IF(K76="","",IF(I76="",ROUND(HLOOKUP(J76,kgList,K76,FALSE),1),ROUND(HLOOKUP(I76,kgList,K76,FALSE),1)))</f>
        <v>13.4</v>
      </c>
      <c r="M76" s="234">
        <f>IF(L76="","",IF(COUNTA(I76:J76)&gt;1,"Edible or Inedible",IF(COUNTA(I76)=1,L76*1,IF(COUNTA(J76)=1,L76*1,"ERROR"))))</f>
        <v>13.4</v>
      </c>
    </row>
    <row r="77" spans="1:13" x14ac:dyDescent="0.25">
      <c r="A77" s="232" t="str">
        <f>IF(D77="","",A76)</f>
        <v>2021-G-D1</v>
      </c>
      <c r="B77" s="231">
        <f>IF(D77="","",B76)</f>
        <v>44537</v>
      </c>
      <c r="C77" s="232" t="str">
        <f>IF(D77="","",C76)</f>
        <v>Mile 8</v>
      </c>
      <c r="D77" s="6" t="s">
        <v>415</v>
      </c>
      <c r="E77" s="5" t="str">
        <f>IF(D77="","",VLOOKUP(D77,Master,3,FALSE))</f>
        <v>Grant</v>
      </c>
      <c r="F77" s="5" t="str">
        <f>IF(D77="","",VLOOKUP(D77,Master,4,FALSE))</f>
        <v>Knight</v>
      </c>
      <c r="G77" s="5" t="str">
        <f>IF(D77="","",VLOOKUP(D77,Master,5,FALSE))</f>
        <v>Men Veteran</v>
      </c>
      <c r="H77" s="5" t="str">
        <f>IF(D77="","",VLOOKUP(D77,Master,2,FALSE))</f>
        <v>Nam Seniors</v>
      </c>
      <c r="I77" s="233"/>
      <c r="J77" s="233" t="s">
        <v>613</v>
      </c>
      <c r="K77" s="233">
        <v>126</v>
      </c>
      <c r="L77" s="234">
        <f>IF(K77="","",IF(I77="",ROUND(HLOOKUP(J77,kgList,K77,FALSE),1),ROUND(HLOOKUP(I77,kgList,K77,FALSE),1)))</f>
        <v>9.6</v>
      </c>
      <c r="M77" s="234">
        <f>IF(L77="","",IF(COUNTA(I77:J77)&gt;1,"Edible or Inedible",IF(COUNTA(I77)=1,L77*1,IF(COUNTA(J77)=1,L77*1,"ERROR"))))</f>
        <v>9.6</v>
      </c>
    </row>
    <row r="78" spans="1:13" x14ac:dyDescent="0.25">
      <c r="A78" s="232" t="str">
        <f>IF(D78="","",A77)</f>
        <v>2021-G-D1</v>
      </c>
      <c r="B78" s="231">
        <f>IF(D78="","",B77)</f>
        <v>44537</v>
      </c>
      <c r="C78" s="232" t="str">
        <f>IF(D78="","",C77)</f>
        <v>Mile 8</v>
      </c>
      <c r="D78" s="6" t="s">
        <v>331</v>
      </c>
      <c r="E78" s="5" t="str">
        <f>IF(D78="","",VLOOKUP(D78,Master,3,FALSE))</f>
        <v>Emil</v>
      </c>
      <c r="F78" s="5" t="str">
        <f>IF(D78="","",VLOOKUP(D78,Master,4,FALSE))</f>
        <v>Prinsloo</v>
      </c>
      <c r="G78" s="5" t="str">
        <f>IF(D78="","",VLOOKUP(D78,Master,5,FALSE))</f>
        <v>Men Veteran</v>
      </c>
      <c r="H78" s="5" t="str">
        <f>IF(D78="","",VLOOKUP(D78,Master,2,FALSE))</f>
        <v>Nam Seniors</v>
      </c>
      <c r="I78" s="233"/>
      <c r="J78" s="233" t="s">
        <v>614</v>
      </c>
      <c r="K78" s="233">
        <v>131</v>
      </c>
      <c r="L78" s="234">
        <f>IF(K78="","",IF(I78="",ROUND(HLOOKUP(J78,kgList,K78,FALSE),1),ROUND(HLOOKUP(I78,kgList,K78,FALSE),1)))</f>
        <v>9.5</v>
      </c>
      <c r="M78" s="234">
        <f>IF(L78="","",IF(COUNTA(I78:J78)&gt;1,"Edible or Inedible",IF(COUNTA(I78)=1,L78*1,IF(COUNTA(J78)=1,L78*1,"ERROR"))))</f>
        <v>9.5</v>
      </c>
    </row>
    <row r="79" spans="1:13" x14ac:dyDescent="0.25">
      <c r="A79" s="232" t="str">
        <f>IF(D79="","",A78)</f>
        <v>2021-G-D1</v>
      </c>
      <c r="B79" s="231">
        <f>IF(D79="","",B78)</f>
        <v>44537</v>
      </c>
      <c r="C79" s="232" t="str">
        <f>IF(D79="","",C78)</f>
        <v>Mile 8</v>
      </c>
      <c r="D79" s="6" t="s">
        <v>893</v>
      </c>
      <c r="E79" s="5" t="str">
        <f>IF(D79="","",VLOOKUP(D79,Master,3,FALSE))</f>
        <v>Antoi</v>
      </c>
      <c r="F79" s="5" t="str">
        <f>IF(D79="","",VLOOKUP(D79,Master,4,FALSE))</f>
        <v>Forbes</v>
      </c>
      <c r="G79" s="5" t="str">
        <f>IF(D79="","",VLOOKUP(D79,Master,5,FALSE))</f>
        <v>Ladies Senior</v>
      </c>
      <c r="H79" s="5" t="str">
        <f>IF(D79="","",VLOOKUP(D79,Master,2,FALSE))</f>
        <v>SA Ladies</v>
      </c>
      <c r="I79" s="233"/>
      <c r="J79" s="233" t="s">
        <v>613</v>
      </c>
      <c r="K79" s="233">
        <v>124</v>
      </c>
      <c r="L79" s="234">
        <f>IF(K79="","",IF(I79="",ROUND(HLOOKUP(J79,kgList,K79,FALSE),1),ROUND(HLOOKUP(I79,kgList,K79,FALSE),1)))</f>
        <v>9.1</v>
      </c>
      <c r="M79" s="234">
        <f>IF(L79="","",IF(COUNTA(I79:J79)&gt;1,"Edible or Inedible",IF(COUNTA(I79)=1,L79*1,IF(COUNTA(J79)=1,L79*1,"ERROR"))))</f>
        <v>9.1</v>
      </c>
    </row>
    <row r="80" spans="1:13" x14ac:dyDescent="0.25">
      <c r="A80" s="232" t="str">
        <f>IF(D80="","",A79)</f>
        <v>2021-G-D1</v>
      </c>
      <c r="B80" s="231">
        <f>IF(D80="","",B79)</f>
        <v>44537</v>
      </c>
      <c r="C80" s="232" t="str">
        <f>IF(D80="","",C79)</f>
        <v>Mile 8</v>
      </c>
      <c r="D80" s="6" t="s">
        <v>843</v>
      </c>
      <c r="E80" s="5" t="str">
        <f>IF(D80="","",VLOOKUP(D80,Master,3,FALSE))</f>
        <v>Chantel</v>
      </c>
      <c r="F80" s="5" t="str">
        <f>IF(D80="","",VLOOKUP(D80,Master,4,FALSE))</f>
        <v>Carstens</v>
      </c>
      <c r="G80" s="5" t="str">
        <f>IF(D80="","",VLOOKUP(D80,Master,5,FALSE))</f>
        <v>Ladies Senior</v>
      </c>
      <c r="H80" s="5" t="str">
        <f>IF(D80="","",VLOOKUP(D80,Master,2,FALSE))</f>
        <v>SA Ladies</v>
      </c>
      <c r="I80" s="233"/>
      <c r="J80" s="233" t="s">
        <v>591</v>
      </c>
      <c r="K80" s="233">
        <v>79</v>
      </c>
      <c r="L80" s="234">
        <f>IF(K80="","",IF(I80="",ROUND(HLOOKUP(J80,kgList,K80,FALSE),1),ROUND(HLOOKUP(I80,kgList,K80,FALSE),1)))</f>
        <v>9</v>
      </c>
      <c r="M80" s="234">
        <f>IF(L80="","",IF(COUNTA(I80:J80)&gt;1,"Edible or Inedible",IF(COUNTA(I80)=1,L80*1,IF(COUNTA(J80)=1,L80*1,"ERROR"))))</f>
        <v>9</v>
      </c>
    </row>
    <row r="81" spans="1:13" x14ac:dyDescent="0.25">
      <c r="A81" s="232" t="str">
        <f>IF(D81="","",A80)</f>
        <v>2021-G-D1</v>
      </c>
      <c r="B81" s="231">
        <f>IF(D81="","",B80)</f>
        <v>44537</v>
      </c>
      <c r="C81" s="232" t="str">
        <f>IF(D81="","",C80)</f>
        <v>Mile 8</v>
      </c>
      <c r="D81" s="6" t="s">
        <v>316</v>
      </c>
      <c r="E81" s="5" t="str">
        <f>IF(D81="","",VLOOKUP(D81,Master,3,FALSE))</f>
        <v>Andre</v>
      </c>
      <c r="F81" s="5" t="str">
        <f>IF(D81="","",VLOOKUP(D81,Master,4,FALSE))</f>
        <v>Coetzee</v>
      </c>
      <c r="G81" s="5" t="str">
        <f>IF(D81="","",VLOOKUP(D81,Master,5,FALSE))</f>
        <v>Men Grand Masters</v>
      </c>
      <c r="H81" s="5" t="str">
        <f>IF(D81="","",VLOOKUP(D81,Master,2,FALSE))</f>
        <v>Nam Grand Masters</v>
      </c>
      <c r="I81" s="233"/>
      <c r="J81" s="233" t="s">
        <v>613</v>
      </c>
      <c r="K81" s="233">
        <v>124</v>
      </c>
      <c r="L81" s="234">
        <f>IF(K81="","",IF(I81="",ROUND(HLOOKUP(J81,kgList,K81,FALSE),1),ROUND(HLOOKUP(I81,kgList,K81,FALSE),1)))</f>
        <v>9.1</v>
      </c>
      <c r="M81" s="234">
        <f>IF(L81="","",IF(COUNTA(I81:J81)&gt;1,"Edible or Inedible",IF(COUNTA(I81)=1,L81*1,IF(COUNTA(J81)=1,L81*1,"ERROR"))))</f>
        <v>9.1</v>
      </c>
    </row>
    <row r="82" spans="1:13" x14ac:dyDescent="0.25">
      <c r="A82" s="232" t="str">
        <f>IF(D82="","",A81)</f>
        <v>2021-G-D1</v>
      </c>
      <c r="B82" s="231">
        <f>IF(D82="","",B81)</f>
        <v>44537</v>
      </c>
      <c r="C82" s="232" t="str">
        <f>IF(D82="","",C81)</f>
        <v>Mile 8</v>
      </c>
      <c r="D82" s="6" t="s">
        <v>316</v>
      </c>
      <c r="E82" s="5" t="str">
        <f>IF(D82="","",VLOOKUP(D82,Master,3,FALSE))</f>
        <v>Andre</v>
      </c>
      <c r="F82" s="5" t="str">
        <f>IF(D82="","",VLOOKUP(D82,Master,4,FALSE))</f>
        <v>Coetzee</v>
      </c>
      <c r="G82" s="5" t="str">
        <f>IF(D82="","",VLOOKUP(D82,Master,5,FALSE))</f>
        <v>Men Grand Masters</v>
      </c>
      <c r="H82" s="5" t="str">
        <f>IF(D82="","",VLOOKUP(D82,Master,2,FALSE))</f>
        <v>Nam Grand Masters</v>
      </c>
      <c r="I82" s="233"/>
      <c r="J82" s="233" t="s">
        <v>613</v>
      </c>
      <c r="K82" s="233">
        <v>124</v>
      </c>
      <c r="L82" s="234">
        <f>IF(K82="","",IF(I82="",ROUND(HLOOKUP(J82,kgList,K82,FALSE),1),ROUND(HLOOKUP(I82,kgList,K82,FALSE),1)))</f>
        <v>9.1</v>
      </c>
      <c r="M82" s="234">
        <f>IF(L82="","",IF(COUNTA(I82:J82)&gt;1,"Edible or Inedible",IF(COUNTA(I82)=1,L82*1,IF(COUNTA(J82)=1,L82*1,"ERROR"))))</f>
        <v>9.1</v>
      </c>
    </row>
    <row r="83" spans="1:13" x14ac:dyDescent="0.25">
      <c r="A83" s="232" t="str">
        <f>IF(D83="","",A82)</f>
        <v>2021-G-D1</v>
      </c>
      <c r="B83" s="231">
        <f>IF(D83="","",B82)</f>
        <v>44537</v>
      </c>
      <c r="C83" s="232" t="str">
        <f>IF(D83="","",C82)</f>
        <v>Mile 8</v>
      </c>
      <c r="D83" s="6" t="s">
        <v>321</v>
      </c>
      <c r="E83" s="5" t="str">
        <f>IF(D83="","",VLOOKUP(D83,Master,3,FALSE))</f>
        <v>Herman</v>
      </c>
      <c r="F83" s="5" t="str">
        <f>IF(D83="","",VLOOKUP(D83,Master,4,FALSE))</f>
        <v>Fourie</v>
      </c>
      <c r="G83" s="5" t="str">
        <f>IF(D83="","",VLOOKUP(D83,Master,5,FALSE))</f>
        <v>Men Grand Masters</v>
      </c>
      <c r="H83" s="5" t="str">
        <f>IF(D83="","",VLOOKUP(D83,Master,2,FALSE))</f>
        <v>Nam Grand Masters</v>
      </c>
      <c r="I83" s="233"/>
      <c r="J83" s="233" t="s">
        <v>613</v>
      </c>
      <c r="K83" s="233">
        <v>124</v>
      </c>
      <c r="L83" s="234">
        <f>IF(K83="","",IF(I83="",ROUND(HLOOKUP(J83,kgList,K83,FALSE),1),ROUND(HLOOKUP(I83,kgList,K83,FALSE),1)))</f>
        <v>9.1</v>
      </c>
      <c r="M83" s="234">
        <f>IF(L83="","",IF(COUNTA(I83:J83)&gt;1,"Edible or Inedible",IF(COUNTA(I83)=1,L83*1,IF(COUNTA(J83)=1,L83*1,"ERROR"))))</f>
        <v>9.1</v>
      </c>
    </row>
    <row r="84" spans="1:13" x14ac:dyDescent="0.25">
      <c r="A84" s="232" t="str">
        <f>IF(D84="","",A83)</f>
        <v>2021-G-D1</v>
      </c>
      <c r="B84" s="231">
        <f>IF(D84="","",B83)</f>
        <v>44537</v>
      </c>
      <c r="C84" s="232" t="str">
        <f>IF(D84="","",C83)</f>
        <v>Mile 8</v>
      </c>
      <c r="D84" s="6" t="s">
        <v>326</v>
      </c>
      <c r="E84" s="5" t="str">
        <f>IF(D84="","",VLOOKUP(D84,Master,3,FALSE))</f>
        <v>Andrew</v>
      </c>
      <c r="F84" s="5" t="str">
        <f>IF(D84="","",VLOOKUP(D84,Master,4,FALSE))</f>
        <v>Van Der Westhuizen</v>
      </c>
      <c r="G84" s="5" t="str">
        <f>IF(D84="","",VLOOKUP(D84,Master,5,FALSE))</f>
        <v>Men Veteran</v>
      </c>
      <c r="H84" s="5" t="str">
        <f>IF(D84="","",VLOOKUP(D84,Master,2,FALSE))</f>
        <v>Nam Seniors</v>
      </c>
      <c r="I84" s="233"/>
      <c r="J84" s="233" t="s">
        <v>591</v>
      </c>
      <c r="K84" s="233">
        <v>80</v>
      </c>
      <c r="L84" s="234">
        <f>IF(K84="","",IF(I84="",ROUND(HLOOKUP(J84,kgList,K84,FALSE),1),ROUND(HLOOKUP(I84,kgList,K84,FALSE),1)))</f>
        <v>9.4</v>
      </c>
      <c r="M84" s="234">
        <f>IF(L84="","",IF(COUNTA(I84:J84)&gt;1,"Edible or Inedible",IF(COUNTA(I84)=1,L84*1,IF(COUNTA(J84)=1,L84*1,"ERROR"))))</f>
        <v>9.4</v>
      </c>
    </row>
    <row r="85" spans="1:13" x14ac:dyDescent="0.25">
      <c r="A85" s="232" t="str">
        <f>IF(D85="","",A84)</f>
        <v>2021-G-D1</v>
      </c>
      <c r="B85" s="231">
        <f>IF(D85="","",B84)</f>
        <v>44537</v>
      </c>
      <c r="C85" s="232" t="str">
        <f>IF(D85="","",C84)</f>
        <v>Mile 8</v>
      </c>
      <c r="D85" s="6" t="s">
        <v>330</v>
      </c>
      <c r="E85" s="5" t="str">
        <f>IF(D85="","",VLOOKUP(D85,Master,3,FALSE))</f>
        <v>Ettiene</v>
      </c>
      <c r="F85" s="5" t="str">
        <f>IF(D85="","",VLOOKUP(D85,Master,4,FALSE))</f>
        <v>Stipp</v>
      </c>
      <c r="G85" s="5" t="str">
        <f>IF(D85="","",VLOOKUP(D85,Master,5,FALSE))</f>
        <v>Men Master</v>
      </c>
      <c r="H85" s="5" t="str">
        <f>IF(D85="","",VLOOKUP(D85,Master,2,FALSE))</f>
        <v>Nam Masters</v>
      </c>
      <c r="I85" s="233"/>
      <c r="J85" s="233" t="s">
        <v>591</v>
      </c>
      <c r="K85" s="233">
        <v>89</v>
      </c>
      <c r="L85" s="234">
        <f>IF(K85="","",IF(I85="",ROUND(HLOOKUP(J85,kgList,K85,FALSE),1),ROUND(HLOOKUP(I85,kgList,K85,FALSE),1)))</f>
        <v>13</v>
      </c>
      <c r="M85" s="234">
        <f>IF(L85="","",IF(COUNTA(I85:J85)&gt;1,"Edible or Inedible",IF(COUNTA(I85)=1,L85*1,IF(COUNTA(J85)=1,L85*1,"ERROR"))))</f>
        <v>13</v>
      </c>
    </row>
    <row r="86" spans="1:13" x14ac:dyDescent="0.25">
      <c r="A86" s="232" t="str">
        <f>IF(D86="","",A85)</f>
        <v>2021-G-D1</v>
      </c>
      <c r="B86" s="231">
        <f>IF(D86="","",B85)</f>
        <v>44537</v>
      </c>
      <c r="C86" s="232" t="str">
        <f>IF(D86="","",C85)</f>
        <v>Mile 8</v>
      </c>
      <c r="D86" s="6" t="s">
        <v>326</v>
      </c>
      <c r="E86" s="5" t="str">
        <f>IF(D86="","",VLOOKUP(D86,Master,3,FALSE))</f>
        <v>Andrew</v>
      </c>
      <c r="F86" s="5" t="str">
        <f>IF(D86="","",VLOOKUP(D86,Master,4,FALSE))</f>
        <v>Van Der Westhuizen</v>
      </c>
      <c r="G86" s="5" t="str">
        <f>IF(D86="","",VLOOKUP(D86,Master,5,FALSE))</f>
        <v>Men Veteran</v>
      </c>
      <c r="H86" s="5" t="str">
        <f>IF(D86="","",VLOOKUP(D86,Master,2,FALSE))</f>
        <v>Nam Seniors</v>
      </c>
      <c r="I86" s="233"/>
      <c r="J86" s="233" t="s">
        <v>931</v>
      </c>
      <c r="K86" s="233">
        <v>125</v>
      </c>
      <c r="L86" s="234">
        <f>IF(K86="","",IF(I86="",ROUND(HLOOKUP(J86,kgList,K86,FALSE),1),ROUND(HLOOKUP(I86,kgList,K86,FALSE),1)))</f>
        <v>9.3000000000000007</v>
      </c>
      <c r="M86" s="234">
        <f>IF(L86="","",IF(COUNTA(I86:J86)&gt;1,"Edible or Inedible",IF(COUNTA(I86)=1,L86*1,IF(COUNTA(J86)=1,L86*1,"ERROR"))))</f>
        <v>9.3000000000000007</v>
      </c>
    </row>
    <row r="87" spans="1:13" x14ac:dyDescent="0.25">
      <c r="A87" s="232" t="str">
        <f>IF(D87="","",A86)</f>
        <v>2021-G-D1</v>
      </c>
      <c r="B87" s="231">
        <f>IF(D87="","",B86)</f>
        <v>44537</v>
      </c>
      <c r="C87" s="232" t="str">
        <f>IF(D87="","",C86)</f>
        <v>Mile 8</v>
      </c>
      <c r="D87" s="6" t="s">
        <v>899</v>
      </c>
      <c r="E87" s="5" t="str">
        <f>IF(D87="","",VLOOKUP(D87,Master,3,FALSE))</f>
        <v>Prevashan</v>
      </c>
      <c r="F87" s="5" t="str">
        <f>IF(D87="","",VLOOKUP(D87,Master,4,FALSE))</f>
        <v>Moodley</v>
      </c>
      <c r="G87" s="5" t="str">
        <f>IF(D87="","",VLOOKUP(D87,Master,5,FALSE))</f>
        <v>Men Senior</v>
      </c>
      <c r="H87" s="5" t="str">
        <f>IF(D87="","",VLOOKUP(D87,Master,2,FALSE))</f>
        <v>SA Seniors</v>
      </c>
      <c r="I87" s="233"/>
      <c r="J87" s="233" t="s">
        <v>613</v>
      </c>
      <c r="K87" s="233">
        <v>124</v>
      </c>
      <c r="L87" s="234">
        <f>IF(K87="","",IF(I87="",ROUND(HLOOKUP(J87,kgList,K87,FALSE),1),ROUND(HLOOKUP(I87,kgList,K87,FALSE),1)))</f>
        <v>9.1</v>
      </c>
      <c r="M87" s="234">
        <f>IF(L87="","",IF(COUNTA(I87:J87)&gt;1,"Edible or Inedible",IF(COUNTA(I87)=1,L87*1,IF(COUNTA(J87)=1,L87*1,"ERROR"))))</f>
        <v>9.1</v>
      </c>
    </row>
    <row r="88" spans="1:13" x14ac:dyDescent="0.25">
      <c r="A88" s="232" t="str">
        <f>IF(D88="","",A87)</f>
        <v>2021-G-D1</v>
      </c>
      <c r="B88" s="231">
        <f>IF(D88="","",B87)</f>
        <v>44537</v>
      </c>
      <c r="C88" s="232" t="str">
        <f>IF(D88="","",C87)</f>
        <v>Mile 8</v>
      </c>
      <c r="D88" s="6" t="s">
        <v>899</v>
      </c>
      <c r="E88" s="5" t="str">
        <f>IF(D88="","",VLOOKUP(D88,Master,3,FALSE))</f>
        <v>Prevashan</v>
      </c>
      <c r="F88" s="5" t="str">
        <f>IF(D88="","",VLOOKUP(D88,Master,4,FALSE))</f>
        <v>Moodley</v>
      </c>
      <c r="G88" s="5" t="str">
        <f>IF(D88="","",VLOOKUP(D88,Master,5,FALSE))</f>
        <v>Men Senior</v>
      </c>
      <c r="H88" s="5" t="str">
        <f>IF(D88="","",VLOOKUP(D88,Master,2,FALSE))</f>
        <v>SA Seniors</v>
      </c>
      <c r="I88" s="233"/>
      <c r="J88" s="233" t="s">
        <v>613</v>
      </c>
      <c r="K88" s="233">
        <v>124</v>
      </c>
      <c r="L88" s="234">
        <f>IF(K88="","",IF(I88="",ROUND(HLOOKUP(J88,kgList,K88,FALSE),1),ROUND(HLOOKUP(I88,kgList,K88,FALSE),1)))</f>
        <v>9.1</v>
      </c>
      <c r="M88" s="234">
        <f>IF(L88="","",IF(COUNTA(I88:J88)&gt;1,"Edible or Inedible",IF(COUNTA(I88)=1,L88*1,IF(COUNTA(J88)=1,L88*1,"ERROR"))))</f>
        <v>9.1</v>
      </c>
    </row>
    <row r="89" spans="1:13" x14ac:dyDescent="0.25">
      <c r="A89" s="232" t="str">
        <f>IF(D89="","",A88)</f>
        <v>2021-G-D1</v>
      </c>
      <c r="B89" s="231">
        <f>IF(D89="","",B88)</f>
        <v>44537</v>
      </c>
      <c r="C89" s="232" t="str">
        <f>IF(D89="","",C88)</f>
        <v>Mile 8</v>
      </c>
      <c r="D89" s="6" t="s">
        <v>853</v>
      </c>
      <c r="E89" s="5" t="str">
        <f>IF(D89="","",VLOOKUP(D89,Master,3,FALSE))</f>
        <v>Cullen</v>
      </c>
      <c r="F89" s="5" t="str">
        <f>IF(D89="","",VLOOKUP(D89,Master,4,FALSE))</f>
        <v>Opperman</v>
      </c>
      <c r="G89" s="5" t="str">
        <f>IF(D89="","",VLOOKUP(D89,Master,5,FALSE))</f>
        <v>Men U/21</v>
      </c>
      <c r="H89" s="5" t="str">
        <f>IF(D89="","",VLOOKUP(D89,Master,2,FALSE))</f>
        <v>SA Men U/21</v>
      </c>
      <c r="I89" s="233"/>
      <c r="J89" s="233" t="s">
        <v>613</v>
      </c>
      <c r="K89" s="233">
        <v>121</v>
      </c>
      <c r="L89" s="234">
        <f>IF(K89="","",IF(I89="",ROUND(HLOOKUP(J89,kgList,K89,FALSE),1),ROUND(HLOOKUP(I89,kgList,K89,FALSE),1)))</f>
        <v>8.3000000000000007</v>
      </c>
      <c r="M89" s="234">
        <f>IF(L89="","",IF(COUNTA(I89:J89)&gt;1,"Edible or Inedible",IF(COUNTA(I89)=1,L89*1,IF(COUNTA(J89)=1,L89*1,"ERROR"))))</f>
        <v>8.3000000000000007</v>
      </c>
    </row>
    <row r="90" spans="1:13" x14ac:dyDescent="0.25">
      <c r="A90" s="232" t="str">
        <f>IF(D90="","",A89)</f>
        <v>2021-G-D1</v>
      </c>
      <c r="B90" s="231">
        <f>IF(D90="","",B89)</f>
        <v>44537</v>
      </c>
      <c r="C90" s="232" t="str">
        <f>IF(D90="","",C89)</f>
        <v>Mile 8</v>
      </c>
      <c r="D90" s="6" t="s">
        <v>849</v>
      </c>
      <c r="E90" s="5" t="str">
        <f>IF(D90="","",VLOOKUP(D90,Master,3,FALSE))</f>
        <v>Tim</v>
      </c>
      <c r="F90" s="5" t="str">
        <f>IF(D90="","",VLOOKUP(D90,Master,4,FALSE))</f>
        <v>Du Plessis</v>
      </c>
      <c r="G90" s="5" t="str">
        <f>IF(D90="","",VLOOKUP(D90,Master,5,FALSE))</f>
        <v>Men U/21</v>
      </c>
      <c r="H90" s="5" t="str">
        <f>IF(D90="","",VLOOKUP(D90,Master,2,FALSE))</f>
        <v>SA Men U/21</v>
      </c>
      <c r="I90" s="233"/>
      <c r="J90" s="233" t="s">
        <v>612</v>
      </c>
      <c r="K90" s="233">
        <v>121</v>
      </c>
      <c r="L90" s="234">
        <f>IF(K90="","",IF(I90="",ROUND(HLOOKUP(J90,kgList,K90,FALSE),1),ROUND(HLOOKUP(I90,kgList,K90,FALSE),1)))</f>
        <v>22.4</v>
      </c>
      <c r="M90" s="234">
        <f>IF(L90="","",IF(COUNTA(I90:J90)&gt;1,"Edible or Inedible",IF(COUNTA(I90)=1,L90*1,IF(COUNTA(J90)=1,L90*1,"ERROR"))))</f>
        <v>22.4</v>
      </c>
    </row>
    <row r="91" spans="1:13" x14ac:dyDescent="0.25">
      <c r="A91" s="232" t="str">
        <f>IF(D91="","",A90)</f>
        <v>2021-G-D1</v>
      </c>
      <c r="B91" s="231">
        <f>IF(D91="","",B90)</f>
        <v>44537</v>
      </c>
      <c r="C91" s="232" t="str">
        <f>IF(D91="","",C90)</f>
        <v>Mile 8</v>
      </c>
      <c r="D91" s="6" t="s">
        <v>821</v>
      </c>
      <c r="E91" s="5" t="str">
        <f>IF(D91="","",VLOOKUP(D91,Master,3,FALSE))</f>
        <v>Hendrico</v>
      </c>
      <c r="F91" s="5" t="str">
        <f>IF(D91="","",VLOOKUP(D91,Master,4,FALSE))</f>
        <v>Lesch</v>
      </c>
      <c r="G91" s="5" t="str">
        <f>IF(D91="","",VLOOKUP(D91,Master,5,FALSE))</f>
        <v>Men Senior</v>
      </c>
      <c r="H91" s="5" t="str">
        <f>IF(D91="","",VLOOKUP(D91,Master,2,FALSE))</f>
        <v>SA Seniors</v>
      </c>
      <c r="I91" s="233"/>
      <c r="J91" s="233" t="s">
        <v>931</v>
      </c>
      <c r="K91" s="233">
        <v>124</v>
      </c>
      <c r="L91" s="234">
        <f>IF(K91="","",IF(I91="",ROUND(HLOOKUP(J91,kgList,K91,FALSE),1),ROUND(HLOOKUP(I91,kgList,K91,FALSE),1)))</f>
        <v>9.1</v>
      </c>
      <c r="M91" s="234">
        <f>IF(L91="","",IF(COUNTA(I91:J91)&gt;1,"Edible or Inedible",IF(COUNTA(I91)=1,L91*1,IF(COUNTA(J91)=1,L91*1,"ERROR"))))</f>
        <v>9.1</v>
      </c>
    </row>
    <row r="92" spans="1:13" x14ac:dyDescent="0.25">
      <c r="A92" s="232" t="str">
        <f>IF(D92="","",A91)</f>
        <v>2021-G-D1</v>
      </c>
      <c r="B92" s="231">
        <f>IF(D92="","",B91)</f>
        <v>44537</v>
      </c>
      <c r="C92" s="232" t="str">
        <f>IF(D92="","",C91)</f>
        <v>Mile 8</v>
      </c>
      <c r="D92" s="6" t="s">
        <v>385</v>
      </c>
      <c r="E92" s="5" t="str">
        <f>IF(D92="","",VLOOKUP(D92,Master,3,FALSE))</f>
        <v>Lindie</v>
      </c>
      <c r="F92" s="5" t="str">
        <f>IF(D92="","",VLOOKUP(D92,Master,4,FALSE))</f>
        <v>Krauze</v>
      </c>
      <c r="G92" s="5" t="str">
        <f>IF(D92="","",VLOOKUP(D92,Master,5,FALSE))</f>
        <v>Ladies Senior</v>
      </c>
      <c r="H92" s="5" t="str">
        <f>IF(D92="","",VLOOKUP(D92,Master,2,FALSE))</f>
        <v>Nam Ladies</v>
      </c>
      <c r="I92" s="233"/>
      <c r="J92" s="233" t="s">
        <v>591</v>
      </c>
      <c r="K92" s="233">
        <v>79</v>
      </c>
      <c r="L92" s="234">
        <f>IF(K92="","",IF(I92="",ROUND(HLOOKUP(J92,kgList,K92,FALSE),1),ROUND(HLOOKUP(I92,kgList,K92,FALSE),1)))</f>
        <v>9</v>
      </c>
      <c r="M92" s="234">
        <f>IF(L92="","",IF(COUNTA(I92:J92)&gt;1,"Edible or Inedible",IF(COUNTA(I92)=1,L92*1,IF(COUNTA(J92)=1,L92*1,"ERROR"))))</f>
        <v>9</v>
      </c>
    </row>
    <row r="93" spans="1:13" x14ac:dyDescent="0.25">
      <c r="A93" s="232" t="str">
        <f>IF(D93="","",A92)</f>
        <v>2021-G-D1</v>
      </c>
      <c r="B93" s="231">
        <f>IF(D93="","",B92)</f>
        <v>44537</v>
      </c>
      <c r="C93" s="232" t="str">
        <f>IF(D93="","",C92)</f>
        <v>Mile 8</v>
      </c>
      <c r="D93" s="6" t="s">
        <v>382</v>
      </c>
      <c r="E93" s="5" t="str">
        <f>IF(D93="","",VLOOKUP(D93,Master,3,FALSE))</f>
        <v>Danie</v>
      </c>
      <c r="F93" s="5" t="str">
        <f>IF(D93="","",VLOOKUP(D93,Master,4,FALSE))</f>
        <v>Du Toit</v>
      </c>
      <c r="G93" s="5" t="str">
        <f>IF(D93="","",VLOOKUP(D93,Master,5,FALSE))</f>
        <v>Men Grand Masters</v>
      </c>
      <c r="H93" s="5" t="str">
        <f>IF(D93="","",VLOOKUP(D93,Master,2,FALSE))</f>
        <v>Nam Grand Masters</v>
      </c>
      <c r="I93" s="233"/>
      <c r="J93" s="233" t="s">
        <v>613</v>
      </c>
      <c r="K93" s="233">
        <v>123</v>
      </c>
      <c r="L93" s="234">
        <f>IF(K93="","",IF(I93="",ROUND(HLOOKUP(J93,kgList,K93,FALSE),1),ROUND(HLOOKUP(I93,kgList,K93,FALSE),1)))</f>
        <v>8.8000000000000007</v>
      </c>
      <c r="M93" s="234">
        <f>IF(L93="","",IF(COUNTA(I93:J93)&gt;1,"Edible or Inedible",IF(COUNTA(I93)=1,L93*1,IF(COUNTA(J93)=1,L93*1,"ERROR"))))</f>
        <v>8.8000000000000007</v>
      </c>
    </row>
    <row r="94" spans="1:13" x14ac:dyDescent="0.25">
      <c r="A94" s="232" t="str">
        <f>IF(D94="","",A93)</f>
        <v>2021-G-D1</v>
      </c>
      <c r="B94" s="231">
        <f>IF(D94="","",B93)</f>
        <v>44537</v>
      </c>
      <c r="C94" s="232" t="str">
        <f>IF(D94="","",C93)</f>
        <v>Mile 8</v>
      </c>
      <c r="D94" s="6" t="s">
        <v>826</v>
      </c>
      <c r="E94" s="5" t="str">
        <f>IF(D94="","",VLOOKUP(D94,Master,3,FALSE))</f>
        <v>AJ</v>
      </c>
      <c r="F94" s="5" t="str">
        <f>IF(D94="","",VLOOKUP(D94,Master,4,FALSE))</f>
        <v>De Beer</v>
      </c>
      <c r="G94" s="5" t="str">
        <f>IF(D94="","",VLOOKUP(D94,Master,5,FALSE))</f>
        <v>Men Senior</v>
      </c>
      <c r="H94" s="5" t="str">
        <f>IF(D94="","",VLOOKUP(D94,Master,2,FALSE))</f>
        <v>SA Seniors</v>
      </c>
      <c r="I94" s="233"/>
      <c r="J94" s="233" t="s">
        <v>613</v>
      </c>
      <c r="K94" s="233">
        <v>124</v>
      </c>
      <c r="L94" s="234">
        <f>IF(K94="","",IF(I94="",ROUND(HLOOKUP(J94,kgList,K94,FALSE),1),ROUND(HLOOKUP(I94,kgList,K94,FALSE),1)))</f>
        <v>9.1</v>
      </c>
      <c r="M94" s="234">
        <f>IF(L94="","",IF(COUNTA(I94:J94)&gt;1,"Edible or Inedible",IF(COUNTA(I94)=1,L94*1,IF(COUNTA(J94)=1,L94*1,"ERROR"))))</f>
        <v>9.1</v>
      </c>
    </row>
    <row r="95" spans="1:13" x14ac:dyDescent="0.25">
      <c r="A95" s="232" t="str">
        <f>IF(D95="","",A94)</f>
        <v>2021-G-D1</v>
      </c>
      <c r="B95" s="231">
        <f>IF(D95="","",B94)</f>
        <v>44537</v>
      </c>
      <c r="C95" s="232" t="str">
        <f>IF(D95="","",C94)</f>
        <v>Mile 8</v>
      </c>
      <c r="D95" s="6" t="s">
        <v>354</v>
      </c>
      <c r="E95" s="5" t="str">
        <f>IF(D95="","",VLOOKUP(D95,Master,3,FALSE))</f>
        <v>Marina</v>
      </c>
      <c r="F95" s="5" t="str">
        <f>IF(D95="","",VLOOKUP(D95,Master,4,FALSE))</f>
        <v>Kruger</v>
      </c>
      <c r="G95" s="5" t="str">
        <f>IF(D95="","",VLOOKUP(D95,Master,5,FALSE))</f>
        <v>Ladies Senior</v>
      </c>
      <c r="H95" s="5" t="str">
        <f>IF(D95="","",VLOOKUP(D95,Master,2,FALSE))</f>
        <v>Nam Ladies</v>
      </c>
      <c r="I95" s="233"/>
      <c r="J95" s="233" t="s">
        <v>613</v>
      </c>
      <c r="K95" s="233">
        <v>123</v>
      </c>
      <c r="L95" s="234">
        <f>IF(K95="","",IF(I95="",ROUND(HLOOKUP(J95,kgList,K95,FALSE),1),ROUND(HLOOKUP(I95,kgList,K95,FALSE),1)))</f>
        <v>8.8000000000000007</v>
      </c>
      <c r="M95" s="234">
        <f>IF(L95="","",IF(COUNTA(I95:J95)&gt;1,"Edible or Inedible",IF(COUNTA(I95)=1,L95*1,IF(COUNTA(J95)=1,L95*1,"ERROR"))))</f>
        <v>8.8000000000000007</v>
      </c>
    </row>
    <row r="96" spans="1:13" x14ac:dyDescent="0.25">
      <c r="A96" s="232" t="str">
        <f>IF(D96="","",A95)</f>
        <v>2021-G-D1</v>
      </c>
      <c r="B96" s="231">
        <f>IF(D96="","",B95)</f>
        <v>44537</v>
      </c>
      <c r="C96" s="232" t="str">
        <f>IF(D96="","",C95)</f>
        <v>Mile 8</v>
      </c>
      <c r="D96" s="6" t="s">
        <v>904</v>
      </c>
      <c r="E96" s="5" t="str">
        <f>IF(D96="","",VLOOKUP(D96,Master,3,FALSE))</f>
        <v>Mike</v>
      </c>
      <c r="F96" s="5" t="str">
        <f>IF(D96="","",VLOOKUP(D96,Master,4,FALSE))</f>
        <v>Bailey</v>
      </c>
      <c r="G96" s="5" t="str">
        <f>IF(D96="","",VLOOKUP(D96,Master,5,FALSE))</f>
        <v>Men  Master</v>
      </c>
      <c r="H96" s="5" t="str">
        <f>IF(D96="","",VLOOKUP(D96,Master,2,FALSE))</f>
        <v>SA Masters</v>
      </c>
      <c r="I96" s="233"/>
      <c r="J96" s="233" t="s">
        <v>613</v>
      </c>
      <c r="K96" s="233">
        <v>137</v>
      </c>
      <c r="L96" s="234">
        <f>IF(K96="","",IF(I96="",ROUND(HLOOKUP(J96,kgList,K96,FALSE),1),ROUND(HLOOKUP(I96,kgList,K96,FALSE),1)))</f>
        <v>12.8</v>
      </c>
      <c r="M96" s="234">
        <f>IF(L96="","",IF(COUNTA(I96:J96)&gt;1,"Edible or Inedible",IF(COUNTA(I96)=1,L96*1,IF(COUNTA(J96)=1,L96*1,"ERROR"))))</f>
        <v>12.8</v>
      </c>
    </row>
    <row r="97" spans="1:13" x14ac:dyDescent="0.25">
      <c r="A97" s="232" t="str">
        <f>IF(D97="","",A96)</f>
        <v>2021-G-D1</v>
      </c>
      <c r="B97" s="231">
        <f>IF(D97="","",B96)</f>
        <v>44537</v>
      </c>
      <c r="C97" s="232" t="str">
        <f>IF(D97="","",C96)</f>
        <v>Mile 8</v>
      </c>
      <c r="D97" s="6" t="s">
        <v>873</v>
      </c>
      <c r="E97" s="5" t="str">
        <f>IF(D97="","",VLOOKUP(D97,Master,3,FALSE))</f>
        <v>Colin</v>
      </c>
      <c r="F97" s="5" t="str">
        <f>IF(D97="","",VLOOKUP(D97,Master,4,FALSE))</f>
        <v>Dawidowitz</v>
      </c>
      <c r="G97" s="5" t="str">
        <f>IF(D97="","",VLOOKUP(D97,Master,5,FALSE))</f>
        <v>Men Grand Masters</v>
      </c>
      <c r="H97" s="5" t="str">
        <f>IF(D97="","",VLOOKUP(D97,Master,2,FALSE))</f>
        <v>SA Grand Masters</v>
      </c>
      <c r="I97" s="233"/>
      <c r="J97" s="233" t="s">
        <v>613</v>
      </c>
      <c r="K97" s="233">
        <v>123</v>
      </c>
      <c r="L97" s="234">
        <f>IF(K97="","",IF(I97="",ROUND(HLOOKUP(J97,kgList,K97,FALSE),1),ROUND(HLOOKUP(I97,kgList,K97,FALSE),1)))</f>
        <v>8.8000000000000007</v>
      </c>
      <c r="M97" s="234">
        <f>IF(L97="","",IF(COUNTA(I97:J97)&gt;1,"Edible or Inedible",IF(COUNTA(I97)=1,L97*1,IF(COUNTA(J97)=1,L97*1,"ERROR"))))</f>
        <v>8.8000000000000007</v>
      </c>
    </row>
    <row r="98" spans="1:13" x14ac:dyDescent="0.25">
      <c r="A98" s="232" t="str">
        <f>IF(D98="","",A97)</f>
        <v>2021-G-D1</v>
      </c>
      <c r="B98" s="231">
        <f>IF(D98="","",B97)</f>
        <v>44537</v>
      </c>
      <c r="C98" s="232" t="str">
        <f>IF(D98="","",C97)</f>
        <v>Mile 8</v>
      </c>
      <c r="D98" s="6" t="s">
        <v>904</v>
      </c>
      <c r="E98" s="5" t="str">
        <f>IF(D98="","",VLOOKUP(D98,Master,3,FALSE))</f>
        <v>Mike</v>
      </c>
      <c r="F98" s="5" t="str">
        <f>IF(D98="","",VLOOKUP(D98,Master,4,FALSE))</f>
        <v>Bailey</v>
      </c>
      <c r="G98" s="5" t="str">
        <f>IF(D98="","",VLOOKUP(D98,Master,5,FALSE))</f>
        <v>Men  Master</v>
      </c>
      <c r="H98" s="5" t="str">
        <f>IF(D98="","",VLOOKUP(D98,Master,2,FALSE))</f>
        <v>SA Masters</v>
      </c>
      <c r="I98" s="233"/>
      <c r="J98" s="233" t="s">
        <v>613</v>
      </c>
      <c r="K98" s="233">
        <v>136</v>
      </c>
      <c r="L98" s="234">
        <f>IF(K98="","",IF(I98="",ROUND(HLOOKUP(J98,kgList,K98,FALSE),1),ROUND(HLOOKUP(I98,kgList,K98,FALSE),1)))</f>
        <v>12.4</v>
      </c>
      <c r="M98" s="234">
        <f>IF(L98="","",IF(COUNTA(I98:J98)&gt;1,"Edible or Inedible",IF(COUNTA(I98)=1,L98*1,IF(COUNTA(J98)=1,L98*1,"ERROR"))))</f>
        <v>12.4</v>
      </c>
    </row>
    <row r="99" spans="1:13" x14ac:dyDescent="0.25">
      <c r="A99" s="232" t="str">
        <f>IF(D99="","",A98)</f>
        <v>2021-G-D1</v>
      </c>
      <c r="B99" s="231">
        <f>IF(D99="","",B98)</f>
        <v>44537</v>
      </c>
      <c r="C99" s="232" t="str">
        <f>IF(D99="","",C98)</f>
        <v>Mile 8</v>
      </c>
      <c r="D99" s="6" t="s">
        <v>314</v>
      </c>
      <c r="E99" s="5" t="str">
        <f>IF(D99="","",VLOOKUP(D99,Master,3,FALSE))</f>
        <v>Lesley</v>
      </c>
      <c r="F99" s="5" t="str">
        <f>IF(D99="","",VLOOKUP(D99,Master,4,FALSE))</f>
        <v>Page</v>
      </c>
      <c r="G99" s="5" t="str">
        <f>IF(D99="","",VLOOKUP(D99,Master,5,FALSE))</f>
        <v>Men Master</v>
      </c>
      <c r="H99" s="5" t="str">
        <f>IF(D99="","",VLOOKUP(D99,Master,2,FALSE))</f>
        <v>Nam Masters</v>
      </c>
      <c r="I99" s="233"/>
      <c r="J99" s="233" t="s">
        <v>613</v>
      </c>
      <c r="K99" s="233">
        <v>133</v>
      </c>
      <c r="L99" s="234">
        <f>IF(K99="","",IF(I99="",ROUND(HLOOKUP(J99,kgList,K99,FALSE),1),ROUND(HLOOKUP(I99,kgList,K99,FALSE),1)))</f>
        <v>11.5</v>
      </c>
      <c r="M99" s="234">
        <f>IF(L99="","",IF(COUNTA(I99:J99)&gt;1,"Edible or Inedible",IF(COUNTA(I99)=1,L99*1,IF(COUNTA(J99)=1,L99*1,"ERROR"))))</f>
        <v>11.5</v>
      </c>
    </row>
    <row r="100" spans="1:13" x14ac:dyDescent="0.25">
      <c r="A100" s="232" t="str">
        <f>IF(D100="","",A99)</f>
        <v>2021-G-D1</v>
      </c>
      <c r="B100" s="231">
        <f>IF(D100="","",B99)</f>
        <v>44537</v>
      </c>
      <c r="C100" s="232" t="str">
        <f>IF(D100="","",C99)</f>
        <v>Mile 8</v>
      </c>
      <c r="D100" s="6" t="s">
        <v>537</v>
      </c>
      <c r="E100" s="5" t="str">
        <f>IF(D100="","",VLOOKUP(D100,Master,3,FALSE))</f>
        <v>Lourens</v>
      </c>
      <c r="F100" s="5" t="str">
        <f>IF(D100="","",VLOOKUP(D100,Master,4,FALSE))</f>
        <v>Fourie</v>
      </c>
      <c r="G100" s="5" t="str">
        <f>IF(D100="","",VLOOKUP(D100,Master,5,FALSE))</f>
        <v>Men Master</v>
      </c>
      <c r="H100" s="5" t="str">
        <f>IF(D100="","",VLOOKUP(D100,Master,2,FALSE))</f>
        <v>Nam Masters</v>
      </c>
      <c r="I100" s="233"/>
      <c r="J100" s="233" t="s">
        <v>931</v>
      </c>
      <c r="K100" s="233">
        <v>132</v>
      </c>
      <c r="L100" s="234">
        <f>IF(K100="","",IF(I100="",ROUND(HLOOKUP(J100,kgList,K100,FALSE),1),ROUND(HLOOKUP(I100,kgList,K100,FALSE),1)))</f>
        <v>11.2</v>
      </c>
      <c r="M100" s="234">
        <f>IF(L100="","",IF(COUNTA(I100:J100)&gt;1,"Edible or Inedible",IF(COUNTA(I100)=1,L100*1,IF(COUNTA(J100)=1,L100*1,"ERROR"))))</f>
        <v>11.2</v>
      </c>
    </row>
    <row r="101" spans="1:13" x14ac:dyDescent="0.25">
      <c r="A101" s="232" t="str">
        <f>IF(D101="","",A100)</f>
        <v>2021-G-D1</v>
      </c>
      <c r="B101" s="231">
        <f>IF(D101="","",B100)</f>
        <v>44537</v>
      </c>
      <c r="C101" s="232" t="str">
        <f>IF(D101="","",C100)</f>
        <v>Mile 8</v>
      </c>
      <c r="D101" s="6" t="s">
        <v>315</v>
      </c>
      <c r="E101" s="5" t="str">
        <f>IF(D101="","",VLOOKUP(D101,Master,3,FALSE))</f>
        <v>Brian</v>
      </c>
      <c r="F101" s="5" t="str">
        <f>IF(D101="","",VLOOKUP(D101,Master,4,FALSE))</f>
        <v>Curtis</v>
      </c>
      <c r="G101" s="5" t="str">
        <f>IF(D101="","",VLOOKUP(D101,Master,5,FALSE))</f>
        <v>Men Senior</v>
      </c>
      <c r="H101" s="5" t="str">
        <f>IF(D101="","",VLOOKUP(D101,Master,2,FALSE))</f>
        <v>Nam Seniors</v>
      </c>
      <c r="I101" s="233"/>
      <c r="J101" s="233" t="s">
        <v>613</v>
      </c>
      <c r="K101" s="233">
        <v>123</v>
      </c>
      <c r="L101" s="234">
        <f>IF(K101="","",IF(I101="",ROUND(HLOOKUP(J101,kgList,K101,FALSE),1),ROUND(HLOOKUP(I101,kgList,K101,FALSE),1)))</f>
        <v>8.8000000000000007</v>
      </c>
      <c r="M101" s="234">
        <f>IF(L101="","",IF(COUNTA(I101:J101)&gt;1,"Edible or Inedible",IF(COUNTA(I101)=1,L101*1,IF(COUNTA(J101)=1,L101*1,"ERROR"))))</f>
        <v>8.8000000000000007</v>
      </c>
    </row>
    <row r="102" spans="1:13" x14ac:dyDescent="0.25">
      <c r="A102" s="232" t="str">
        <f>IF(D102="","",A101)</f>
        <v>2021-G-D1</v>
      </c>
      <c r="B102" s="231">
        <f>IF(D102="","",B101)</f>
        <v>44537</v>
      </c>
      <c r="C102" s="232" t="str">
        <f>IF(D102="","",C101)</f>
        <v>Mile 8</v>
      </c>
      <c r="D102" s="6" t="s">
        <v>324</v>
      </c>
      <c r="E102" s="5" t="str">
        <f>IF(D102="","",VLOOKUP(D102,Master,3,FALSE))</f>
        <v>Johan</v>
      </c>
      <c r="F102" s="5" t="str">
        <f>IF(D102="","",VLOOKUP(D102,Master,4,FALSE))</f>
        <v>Visser</v>
      </c>
      <c r="G102" s="5" t="str">
        <f>IF(D102="","",VLOOKUP(D102,Master,5,FALSE))</f>
        <v>Men Senior</v>
      </c>
      <c r="H102" s="5" t="str">
        <f>IF(D102="","",VLOOKUP(D102,Master,2,FALSE))</f>
        <v>Nam Seniors</v>
      </c>
      <c r="I102" s="233"/>
      <c r="J102" s="233" t="s">
        <v>613</v>
      </c>
      <c r="K102" s="233">
        <v>122</v>
      </c>
      <c r="L102" s="234">
        <f>IF(K102="","",IF(I102="",ROUND(HLOOKUP(J102,kgList,K102,FALSE),1),ROUND(HLOOKUP(I102,kgList,K102,FALSE),1)))</f>
        <v>8.6</v>
      </c>
      <c r="M102" s="234">
        <f>IF(L102="","",IF(COUNTA(I102:J102)&gt;1,"Edible or Inedible",IF(COUNTA(I102)=1,L102*1,IF(COUNTA(J102)=1,L102*1,"ERROR"))))</f>
        <v>8.6</v>
      </c>
    </row>
    <row r="103" spans="1:13" x14ac:dyDescent="0.25">
      <c r="A103" s="232" t="str">
        <f>IF(D103="","",A102)</f>
        <v>2021-G-D1</v>
      </c>
      <c r="B103" s="231">
        <f>IF(D103="","",B102)</f>
        <v>44537</v>
      </c>
      <c r="C103" s="232" t="str">
        <f>IF(D103="","",C102)</f>
        <v>Mile 8</v>
      </c>
      <c r="D103" s="6" t="s">
        <v>313</v>
      </c>
      <c r="E103" s="5" t="str">
        <f>IF(D103="","",VLOOKUP(D103,Master,3,FALSE))</f>
        <v>Charles</v>
      </c>
      <c r="F103" s="5" t="str">
        <f>IF(D103="","",VLOOKUP(D103,Master,4,FALSE))</f>
        <v>Bothma</v>
      </c>
      <c r="G103" s="5" t="str">
        <f>IF(D103="","",VLOOKUP(D103,Master,5,FALSE))</f>
        <v>Men Grand Masters</v>
      </c>
      <c r="H103" s="5" t="str">
        <f>IF(D103="","",VLOOKUP(D103,Master,2,FALSE))</f>
        <v>Nam Grand Masters</v>
      </c>
      <c r="I103" s="233"/>
      <c r="J103" s="233" t="s">
        <v>613</v>
      </c>
      <c r="K103" s="233">
        <v>123</v>
      </c>
      <c r="L103" s="234">
        <f>IF(K103="","",IF(I103="",ROUND(HLOOKUP(J103,kgList,K103,FALSE),1),ROUND(HLOOKUP(I103,kgList,K103,FALSE),1)))</f>
        <v>8.8000000000000007</v>
      </c>
      <c r="M103" s="234">
        <f>IF(L103="","",IF(COUNTA(I103:J103)&gt;1,"Edible or Inedible",IF(COUNTA(I103)=1,L103*1,IF(COUNTA(J103)=1,L103*1,"ERROR"))))</f>
        <v>8.8000000000000007</v>
      </c>
    </row>
    <row r="104" spans="1:13" x14ac:dyDescent="0.25">
      <c r="A104" s="232" t="str">
        <f>IF(D104="","",A103)</f>
        <v>2021-G-D1</v>
      </c>
      <c r="B104" s="231">
        <f>IF(D104="","",B103)</f>
        <v>44537</v>
      </c>
      <c r="C104" s="232" t="str">
        <f>IF(D104="","",C103)</f>
        <v>Mile 8</v>
      </c>
      <c r="D104" s="6" t="s">
        <v>849</v>
      </c>
      <c r="E104" s="5" t="str">
        <f>IF(D104="","",VLOOKUP(D104,Master,3,FALSE))</f>
        <v>Tim</v>
      </c>
      <c r="F104" s="5" t="str">
        <f>IF(D104="","",VLOOKUP(D104,Master,4,FALSE))</f>
        <v>Du Plessis</v>
      </c>
      <c r="G104" s="5" t="str">
        <f>IF(D104="","",VLOOKUP(D104,Master,5,FALSE))</f>
        <v>Men U/21</v>
      </c>
      <c r="H104" s="5" t="str">
        <f>IF(D104="","",VLOOKUP(D104,Master,2,FALSE))</f>
        <v>SA Men U/21</v>
      </c>
      <c r="I104" s="233"/>
      <c r="J104" s="233" t="s">
        <v>629</v>
      </c>
      <c r="K104" s="233">
        <v>119</v>
      </c>
      <c r="L104" s="234">
        <f>IF(K104="","",IF(I104="",ROUND(HLOOKUP(J104,kgList,K104,FALSE),1),ROUND(HLOOKUP(I104,kgList,K104,FALSE),1)))</f>
        <v>15.4</v>
      </c>
      <c r="M104" s="234">
        <f>IF(L104="","",IF(COUNTA(I104:J104)&gt;1,"Edible or Inedible",IF(COUNTA(I104)=1,L104*1,IF(COUNTA(J104)=1,L104*1,"ERROR"))))</f>
        <v>15.4</v>
      </c>
    </row>
    <row r="105" spans="1:13" x14ac:dyDescent="0.25">
      <c r="A105" s="232" t="str">
        <f>IF(D105="","",A104)</f>
        <v>2021-G-D1</v>
      </c>
      <c r="B105" s="231">
        <f>IF(D105="","",B104)</f>
        <v>44537</v>
      </c>
      <c r="C105" s="232" t="str">
        <f>IF(D105="","",C104)</f>
        <v>Mile 8</v>
      </c>
      <c r="D105" s="6" t="s">
        <v>902</v>
      </c>
      <c r="E105" s="5" t="str">
        <f>IF(D105="","",VLOOKUP(D105,Master,3,FALSE))</f>
        <v>Wimpie</v>
      </c>
      <c r="F105" s="5" t="str">
        <f>IF(D105="","",VLOOKUP(D105,Master,4,FALSE))</f>
        <v>Barnard</v>
      </c>
      <c r="G105" s="5" t="str">
        <f>IF(D105="","",VLOOKUP(D105,Master,5,FALSE))</f>
        <v>Men  Master</v>
      </c>
      <c r="H105" s="5" t="str">
        <f>IF(D105="","",VLOOKUP(D105,Master,2,FALSE))</f>
        <v>SA Masters</v>
      </c>
      <c r="I105" s="233"/>
      <c r="J105" s="233" t="s">
        <v>613</v>
      </c>
      <c r="K105" s="233">
        <v>129</v>
      </c>
      <c r="L105" s="234">
        <f>IF(K105="","",IF(I105="",ROUND(HLOOKUP(J105,kgList,K105,FALSE),1),ROUND(HLOOKUP(I105,kgList,K105,FALSE),1)))</f>
        <v>10.4</v>
      </c>
      <c r="M105" s="234">
        <f>IF(L105="","",IF(COUNTA(I105:J105)&gt;1,"Edible or Inedible",IF(COUNTA(I105)=1,L105*1,IF(COUNTA(J105)=1,L105*1,"ERROR"))))</f>
        <v>10.4</v>
      </c>
    </row>
    <row r="106" spans="1:13" x14ac:dyDescent="0.25">
      <c r="A106" s="232" t="str">
        <f>IF(D106="","",A105)</f>
        <v>2021-G-D1</v>
      </c>
      <c r="B106" s="231">
        <f>IF(D106="","",B105)</f>
        <v>44537</v>
      </c>
      <c r="C106" s="232" t="str">
        <f>IF(D106="","",C105)</f>
        <v>Mile 8</v>
      </c>
      <c r="D106" s="6" t="s">
        <v>903</v>
      </c>
      <c r="E106" s="5" t="str">
        <f>IF(D106="","",VLOOKUP(D106,Master,3,FALSE))</f>
        <v>Hein</v>
      </c>
      <c r="F106" s="5" t="str">
        <f>IF(D106="","",VLOOKUP(D106,Master,4,FALSE))</f>
        <v>Engelbrecht</v>
      </c>
      <c r="G106" s="5" t="str">
        <f>IF(D106="","",VLOOKUP(D106,Master,5,FALSE))</f>
        <v>Men  Master</v>
      </c>
      <c r="H106" s="5" t="str">
        <f>IF(D106="","",VLOOKUP(D106,Master,2,FALSE))</f>
        <v>SA Masters</v>
      </c>
      <c r="I106" s="233"/>
      <c r="J106" s="233" t="s">
        <v>614</v>
      </c>
      <c r="K106" s="233">
        <v>133</v>
      </c>
      <c r="L106" s="234">
        <f>IF(K106="","",IF(I106="",ROUND(HLOOKUP(J106,kgList,K106,FALSE),1),ROUND(HLOOKUP(I106,kgList,K106,FALSE),1)))</f>
        <v>10</v>
      </c>
      <c r="M106" s="234">
        <f>IF(L106="","",IF(COUNTA(I106:J106)&gt;1,"Edible or Inedible",IF(COUNTA(I106)=1,L106*1,IF(COUNTA(J106)=1,L106*1,"ERROR"))))</f>
        <v>10</v>
      </c>
    </row>
    <row r="107" spans="1:13" x14ac:dyDescent="0.25">
      <c r="A107" s="232" t="str">
        <f>IF(D107="","",A106)</f>
        <v>2021-G-D1</v>
      </c>
      <c r="B107" s="231">
        <f>IF(D107="","",B106)</f>
        <v>44537</v>
      </c>
      <c r="C107" s="232" t="str">
        <f>IF(D107="","",C106)</f>
        <v>Mile 8</v>
      </c>
      <c r="D107" s="6" t="s">
        <v>314</v>
      </c>
      <c r="E107" s="5" t="str">
        <f>IF(D107="","",VLOOKUP(D107,Master,3,FALSE))</f>
        <v>Lesley</v>
      </c>
      <c r="F107" s="5" t="str">
        <f>IF(D107="","",VLOOKUP(D107,Master,4,FALSE))</f>
        <v>Page</v>
      </c>
      <c r="G107" s="5" t="str">
        <f>IF(D107="","",VLOOKUP(D107,Master,5,FALSE))</f>
        <v>Men Master</v>
      </c>
      <c r="H107" s="5" t="str">
        <f>IF(D107="","",VLOOKUP(D107,Master,2,FALSE))</f>
        <v>Nam Masters</v>
      </c>
      <c r="I107" s="233"/>
      <c r="J107" s="233" t="s">
        <v>613</v>
      </c>
      <c r="K107" s="233">
        <v>126</v>
      </c>
      <c r="L107" s="234">
        <f>IF(K107="","",IF(I107="",ROUND(HLOOKUP(J107,kgList,K107,FALSE),1),ROUND(HLOOKUP(I107,kgList,K107,FALSE),1)))</f>
        <v>9.6</v>
      </c>
      <c r="M107" s="234">
        <f>IF(L107="","",IF(COUNTA(I107:J107)&gt;1,"Edible or Inedible",IF(COUNTA(I107)=1,L107*1,IF(COUNTA(J107)=1,L107*1,"ERROR"))))</f>
        <v>9.6</v>
      </c>
    </row>
    <row r="108" spans="1:13" x14ac:dyDescent="0.25">
      <c r="A108" s="232" t="str">
        <f>IF(D108="","",A107)</f>
        <v>2021-G-D1</v>
      </c>
      <c r="B108" s="231">
        <f>IF(D108="","",B107)</f>
        <v>44537</v>
      </c>
      <c r="C108" s="232" t="str">
        <f>IF(D108="","",C107)</f>
        <v>Mile 8</v>
      </c>
      <c r="D108" s="6" t="s">
        <v>759</v>
      </c>
      <c r="E108" s="5" t="str">
        <f>IF(D108="","",VLOOKUP(D108,Master,3,FALSE))</f>
        <v>Brandon</v>
      </c>
      <c r="F108" s="5" t="str">
        <f>IF(D108="","",VLOOKUP(D108,Master,4,FALSE))</f>
        <v>Grane</v>
      </c>
      <c r="G108" s="5" t="str">
        <f>IF(D108="","",VLOOKUP(D108,Master,5,FALSE))</f>
        <v>Men U/21</v>
      </c>
      <c r="H108" s="5" t="str">
        <f>IF(D108="","",VLOOKUP(D108,Master,2,FALSE))</f>
        <v>Nam Men U/21</v>
      </c>
      <c r="I108" s="233"/>
      <c r="J108" s="233" t="s">
        <v>612</v>
      </c>
      <c r="K108" s="233">
        <v>119</v>
      </c>
      <c r="L108" s="234">
        <f>IF(K108="","",IF(I108="",ROUND(HLOOKUP(J108,kgList,K108,FALSE),1),ROUND(HLOOKUP(I108,kgList,K108,FALSE),1)))</f>
        <v>21.2</v>
      </c>
      <c r="M108" s="234">
        <f>IF(L108="","",IF(COUNTA(I108:J108)&gt;1,"Edible or Inedible",IF(COUNTA(I108)=1,L108*1,IF(COUNTA(J108)=1,L108*1,"ERROR"))))</f>
        <v>21.2</v>
      </c>
    </row>
    <row r="109" spans="1:13" x14ac:dyDescent="0.25">
      <c r="A109" s="232" t="str">
        <f>IF(D109="","",A108)</f>
        <v>2021-G-D1</v>
      </c>
      <c r="B109" s="231">
        <f>IF(D109="","",B108)</f>
        <v>44537</v>
      </c>
      <c r="C109" s="232" t="str">
        <f>IF(D109="","",C108)</f>
        <v>Mile 8</v>
      </c>
      <c r="D109" s="6" t="s">
        <v>871</v>
      </c>
      <c r="E109" s="5" t="str">
        <f>IF(D109="","",VLOOKUP(D109,Master,3,FALSE))</f>
        <v>Julian</v>
      </c>
      <c r="F109" s="5" t="str">
        <f>IF(D109="","",VLOOKUP(D109,Master,4,FALSE))</f>
        <v>Pybus</v>
      </c>
      <c r="G109" s="5" t="str">
        <f>IF(D109="","",VLOOKUP(D109,Master,5,FALSE))</f>
        <v>Men Grand Masters</v>
      </c>
      <c r="H109" s="5" t="str">
        <f>IF(D109="","",VLOOKUP(D109,Master,2,FALSE))</f>
        <v>SA Grand Masters</v>
      </c>
      <c r="I109" s="233"/>
      <c r="J109" s="233" t="s">
        <v>591</v>
      </c>
      <c r="K109" s="233">
        <v>78</v>
      </c>
      <c r="L109" s="234">
        <f>IF(K109="","",IF(I109="",ROUND(HLOOKUP(J109,kgList,K109,FALSE),1),ROUND(HLOOKUP(I109,kgList,K109,FALSE),1)))</f>
        <v>8.6999999999999993</v>
      </c>
      <c r="M109" s="234">
        <f>IF(L109="","",IF(COUNTA(I109:J109)&gt;1,"Edible or Inedible",IF(COUNTA(I109)=1,L109*1,IF(COUNTA(J109)=1,L109*1,"ERROR"))))</f>
        <v>8.6999999999999993</v>
      </c>
    </row>
    <row r="110" spans="1:13" x14ac:dyDescent="0.25">
      <c r="A110" s="232" t="str">
        <f>IF(D110="","",A109)</f>
        <v>2021-G-D1</v>
      </c>
      <c r="B110" s="231">
        <f>IF(D110="","",B109)</f>
        <v>44537</v>
      </c>
      <c r="C110" s="232" t="str">
        <f>IF(D110="","",C109)</f>
        <v>Mile 8</v>
      </c>
      <c r="D110" s="6" t="s">
        <v>896</v>
      </c>
      <c r="E110" s="5" t="str">
        <f>IF(D110="","",VLOOKUP(D110,Master,3,FALSE))</f>
        <v>Mariette</v>
      </c>
      <c r="F110" s="5" t="str">
        <f>IF(D110="","",VLOOKUP(D110,Master,4,FALSE))</f>
        <v>Westraad</v>
      </c>
      <c r="G110" s="5" t="str">
        <f>IF(D110="","",VLOOKUP(D110,Master,5,FALSE))</f>
        <v>Ladies Senior</v>
      </c>
      <c r="H110" s="5" t="str">
        <f>IF(D110="","",VLOOKUP(D110,Master,2,FALSE))</f>
        <v>SA Ladies</v>
      </c>
      <c r="I110" s="233"/>
      <c r="J110" s="233" t="s">
        <v>613</v>
      </c>
      <c r="K110" s="233">
        <v>123</v>
      </c>
      <c r="L110" s="234">
        <f>IF(K110="","",IF(I110="",ROUND(HLOOKUP(J110,kgList,K110,FALSE),1),ROUND(HLOOKUP(I110,kgList,K110,FALSE),1)))</f>
        <v>8.8000000000000007</v>
      </c>
      <c r="M110" s="234">
        <f>IF(L110="","",IF(COUNTA(I110:J110)&gt;1,"Edible or Inedible",IF(COUNTA(I110)=1,L110*1,IF(COUNTA(J110)=1,L110*1,"ERROR"))))</f>
        <v>8.8000000000000007</v>
      </c>
    </row>
    <row r="111" spans="1:13" x14ac:dyDescent="0.25">
      <c r="A111" s="232" t="str">
        <f>IF(D111="","",A110)</f>
        <v>2021-G-D1</v>
      </c>
      <c r="B111" s="231">
        <f>IF(D111="","",B110)</f>
        <v>44537</v>
      </c>
      <c r="C111" s="232" t="str">
        <f>IF(D111="","",C110)</f>
        <v>Mile 8</v>
      </c>
      <c r="D111" s="6" t="s">
        <v>826</v>
      </c>
      <c r="E111" s="5" t="str">
        <f>IF(D111="","",VLOOKUP(D111,Master,3,FALSE))</f>
        <v>AJ</v>
      </c>
      <c r="F111" s="5" t="str">
        <f>IF(D111="","",VLOOKUP(D111,Master,4,FALSE))</f>
        <v>De Beer</v>
      </c>
      <c r="G111" s="5" t="str">
        <f>IF(D111="","",VLOOKUP(D111,Master,5,FALSE))</f>
        <v>Men Senior</v>
      </c>
      <c r="H111" s="5" t="str">
        <f>IF(D111="","",VLOOKUP(D111,Master,2,FALSE))</f>
        <v>SA Seniors</v>
      </c>
      <c r="I111" s="233"/>
      <c r="J111" s="233" t="s">
        <v>613</v>
      </c>
      <c r="K111" s="233">
        <v>122</v>
      </c>
      <c r="L111" s="234">
        <f>IF(K111="","",IF(I111="",ROUND(HLOOKUP(J111,kgList,K111,FALSE),1),ROUND(HLOOKUP(I111,kgList,K111,FALSE),1)))</f>
        <v>8.6</v>
      </c>
      <c r="M111" s="234">
        <f>IF(L111="","",IF(COUNTA(I111:J111)&gt;1,"Edible or Inedible",IF(COUNTA(I111)=1,L111*1,IF(COUNTA(J111)=1,L111*1,"ERROR"))))</f>
        <v>8.6</v>
      </c>
    </row>
    <row r="112" spans="1:13" x14ac:dyDescent="0.25">
      <c r="A112" s="232" t="str">
        <f>IF(D112="","",A111)</f>
        <v>2021-G-D1</v>
      </c>
      <c r="B112" s="231">
        <f>IF(D112="","",B111)</f>
        <v>44537</v>
      </c>
      <c r="C112" s="232" t="str">
        <f>IF(D112="","",C111)</f>
        <v>Mile 8</v>
      </c>
      <c r="D112" s="6" t="s">
        <v>326</v>
      </c>
      <c r="E112" s="5" t="str">
        <f>IF(D112="","",VLOOKUP(D112,Master,3,FALSE))</f>
        <v>Andrew</v>
      </c>
      <c r="F112" s="5" t="str">
        <f>IF(D112="","",VLOOKUP(D112,Master,4,FALSE))</f>
        <v>Van Der Westhuizen</v>
      </c>
      <c r="G112" s="5" t="str">
        <f>IF(D112="","",VLOOKUP(D112,Master,5,FALSE))</f>
        <v>Men Veteran</v>
      </c>
      <c r="H112" s="5" t="str">
        <f>IF(D112="","",VLOOKUP(D112,Master,2,FALSE))</f>
        <v>Nam Seniors</v>
      </c>
      <c r="I112" s="233"/>
      <c r="J112" s="233" t="s">
        <v>614</v>
      </c>
      <c r="K112" s="233">
        <v>127</v>
      </c>
      <c r="L112" s="234">
        <f>IF(K112="","",IF(I112="",ROUND(HLOOKUP(J112,kgList,K112,FALSE),1),ROUND(HLOOKUP(I112,kgList,K112,FALSE),1)))</f>
        <v>8.5</v>
      </c>
      <c r="M112" s="234">
        <f>IF(L112="","",IF(COUNTA(I112:J112)&gt;1,"Edible or Inedible",IF(COUNTA(I112)=1,L112*1,IF(COUNTA(J112)=1,L112*1,"ERROR"))))</f>
        <v>8.5</v>
      </c>
    </row>
    <row r="113" spans="1:13" x14ac:dyDescent="0.25">
      <c r="A113" s="232" t="str">
        <f>IF(D113="","",A112)</f>
        <v>2021-G-D1</v>
      </c>
      <c r="B113" s="231">
        <f>IF(D113="","",B112)</f>
        <v>44537</v>
      </c>
      <c r="C113" s="232" t="str">
        <f>IF(D113="","",C112)</f>
        <v>Mile 8</v>
      </c>
      <c r="D113" s="6" t="s">
        <v>825</v>
      </c>
      <c r="E113" s="5" t="str">
        <f>IF(D113="","",VLOOKUP(D113,Master,3,FALSE))</f>
        <v>Robert</v>
      </c>
      <c r="F113" s="5" t="str">
        <f>IF(D113="","",VLOOKUP(D113,Master,4,FALSE))</f>
        <v>Kyle</v>
      </c>
      <c r="G113" s="5" t="str">
        <f>IF(D113="","",VLOOKUP(D113,Master,5,FALSE))</f>
        <v>Men Senior</v>
      </c>
      <c r="H113" s="5" t="str">
        <f>IF(D113="","",VLOOKUP(D113,Master,2,FALSE))</f>
        <v>SA Seniors</v>
      </c>
      <c r="I113" s="233"/>
      <c r="J113" s="233" t="s">
        <v>613</v>
      </c>
      <c r="K113" s="233">
        <v>121</v>
      </c>
      <c r="L113" s="234">
        <f>IF(K113="","",IF(I113="",ROUND(HLOOKUP(J113,kgList,K113,FALSE),1),ROUND(HLOOKUP(I113,kgList,K113,FALSE),1)))</f>
        <v>8.3000000000000007</v>
      </c>
      <c r="M113" s="234">
        <f>IF(L113="","",IF(COUNTA(I113:J113)&gt;1,"Edible or Inedible",IF(COUNTA(I113)=1,L113*1,IF(COUNTA(J113)=1,L113*1,"ERROR"))))</f>
        <v>8.3000000000000007</v>
      </c>
    </row>
    <row r="114" spans="1:13" x14ac:dyDescent="0.25">
      <c r="A114" s="232" t="str">
        <f>IF(D114="","",A113)</f>
        <v>2021-G-D1</v>
      </c>
      <c r="B114" s="231">
        <f>IF(D114="","",B113)</f>
        <v>44537</v>
      </c>
      <c r="C114" s="232" t="str">
        <f>IF(D114="","",C113)</f>
        <v>Mile 8</v>
      </c>
      <c r="D114" s="6" t="s">
        <v>828</v>
      </c>
      <c r="E114" s="5" t="str">
        <f>IF(D114="","",VLOOKUP(D114,Master,3,FALSE))</f>
        <v>Raldo</v>
      </c>
      <c r="F114" s="5" t="str">
        <f>IF(D114="","",VLOOKUP(D114,Master,4,FALSE))</f>
        <v>Potgieter</v>
      </c>
      <c r="G114" s="5" t="str">
        <f>IF(D114="","",VLOOKUP(D114,Master,5,FALSE))</f>
        <v>Men Senior</v>
      </c>
      <c r="H114" s="5" t="str">
        <f>IF(D114="","",VLOOKUP(D114,Master,2,FALSE))</f>
        <v>SA Seniors</v>
      </c>
      <c r="I114" s="233"/>
      <c r="J114" s="233" t="s">
        <v>613</v>
      </c>
      <c r="K114" s="233">
        <v>121</v>
      </c>
      <c r="L114" s="234">
        <f>IF(K114="","",IF(I114="",ROUND(HLOOKUP(J114,kgList,K114,FALSE),1),ROUND(HLOOKUP(I114,kgList,K114,FALSE),1)))</f>
        <v>8.3000000000000007</v>
      </c>
      <c r="M114" s="234">
        <f>IF(L114="","",IF(COUNTA(I114:J114)&gt;1,"Edible or Inedible",IF(COUNTA(I114)=1,L114*1,IF(COUNTA(J114)=1,L114*1,"ERROR"))))</f>
        <v>8.3000000000000007</v>
      </c>
    </row>
    <row r="115" spans="1:13" x14ac:dyDescent="0.25">
      <c r="A115" s="232" t="str">
        <f>IF(D115="","",A114)</f>
        <v>2021-G-D1</v>
      </c>
      <c r="B115" s="231">
        <f>IF(D115="","",B114)</f>
        <v>44537</v>
      </c>
      <c r="C115" s="232" t="str">
        <f>IF(D115="","",C114)</f>
        <v>Mile 8</v>
      </c>
      <c r="D115" s="6" t="s">
        <v>683</v>
      </c>
      <c r="E115" s="5" t="str">
        <f>IF(D115="","",VLOOKUP(D115,Master,3,FALSE))</f>
        <v>Barren</v>
      </c>
      <c r="F115" s="5" t="str">
        <f>IF(D115="","",VLOOKUP(D115,Master,4,FALSE))</f>
        <v>Van Es</v>
      </c>
      <c r="G115" s="5" t="str">
        <f>IF(D115="","",VLOOKUP(D115,Master,5,FALSE))</f>
        <v>Men Senior</v>
      </c>
      <c r="H115" s="5" t="str">
        <f>IF(D115="","",VLOOKUP(D115,Master,2,FALSE))</f>
        <v>Nam Men U/21</v>
      </c>
      <c r="I115" s="233"/>
      <c r="J115" s="233" t="s">
        <v>613</v>
      </c>
      <c r="K115" s="233">
        <v>118</v>
      </c>
      <c r="L115" s="234">
        <f>IF(K115="","",IF(I115="",ROUND(HLOOKUP(J115,kgList,K115,FALSE),1),ROUND(HLOOKUP(I115,kgList,K115,FALSE),1)))</f>
        <v>7.6</v>
      </c>
      <c r="M115" s="234">
        <f>IF(L115="","",IF(COUNTA(I115:J115)&gt;1,"Edible or Inedible",IF(COUNTA(I115)=1,L115*1,IF(COUNTA(J115)=1,L115*1,"ERROR"))))</f>
        <v>7.6</v>
      </c>
    </row>
    <row r="116" spans="1:13" x14ac:dyDescent="0.25">
      <c r="A116" s="232" t="str">
        <f>IF(D116="","",A115)</f>
        <v>2021-G-D1</v>
      </c>
      <c r="B116" s="231">
        <f>IF(D116="","",B115)</f>
        <v>44537</v>
      </c>
      <c r="C116" s="232" t="str">
        <f>IF(D116="","",C115)</f>
        <v>Mile 8</v>
      </c>
      <c r="D116" s="6" t="s">
        <v>843</v>
      </c>
      <c r="E116" s="5" t="str">
        <f>IF(D116="","",VLOOKUP(D116,Master,3,FALSE))</f>
        <v>Chantel</v>
      </c>
      <c r="F116" s="5" t="str">
        <f>IF(D116="","",VLOOKUP(D116,Master,4,FALSE))</f>
        <v>Carstens</v>
      </c>
      <c r="G116" s="5" t="str">
        <f>IF(D116="","",VLOOKUP(D116,Master,5,FALSE))</f>
        <v>Ladies Senior</v>
      </c>
      <c r="H116" s="5" t="str">
        <f>IF(D116="","",VLOOKUP(D116,Master,2,FALSE))</f>
        <v>SA Ladies</v>
      </c>
      <c r="I116" s="233"/>
      <c r="J116" s="233" t="s">
        <v>591</v>
      </c>
      <c r="K116" s="233">
        <v>78</v>
      </c>
      <c r="L116" s="234">
        <f>IF(K116="","",IF(I116="",ROUND(HLOOKUP(J116,kgList,K116,FALSE),1),ROUND(HLOOKUP(I116,kgList,K116,FALSE),1)))</f>
        <v>8.6999999999999993</v>
      </c>
      <c r="M116" s="234">
        <f>IF(L116="","",IF(COUNTA(I116:J116)&gt;1,"Edible or Inedible",IF(COUNTA(I116)=1,L116*1,IF(COUNTA(J116)=1,L116*1,"ERROR"))))</f>
        <v>8.6999999999999993</v>
      </c>
    </row>
    <row r="117" spans="1:13" x14ac:dyDescent="0.25">
      <c r="A117" s="232" t="str">
        <f>IF(D117="","",A116)</f>
        <v>2021-G-D1</v>
      </c>
      <c r="B117" s="231">
        <f>IF(D117="","",B116)</f>
        <v>44537</v>
      </c>
      <c r="C117" s="232" t="str">
        <f>IF(D117="","",C116)</f>
        <v>Mile 8</v>
      </c>
      <c r="D117" s="6" t="s">
        <v>868</v>
      </c>
      <c r="E117" s="5" t="str">
        <f>IF(D117="","",VLOOKUP(D117,Master,3,FALSE))</f>
        <v>Paul</v>
      </c>
      <c r="F117" s="5" t="str">
        <f>IF(D117="","",VLOOKUP(D117,Master,4,FALSE))</f>
        <v>Nel</v>
      </c>
      <c r="G117" s="5" t="str">
        <f>IF(D117="","",VLOOKUP(D117,Master,5,FALSE))</f>
        <v>Men Grand Masters</v>
      </c>
      <c r="H117" s="5" t="str">
        <f>IF(D117="","",VLOOKUP(D117,Master,2,FALSE))</f>
        <v>SA Grand Masters</v>
      </c>
      <c r="I117" s="233"/>
      <c r="J117" s="233" t="s">
        <v>613</v>
      </c>
      <c r="K117" s="233">
        <v>122</v>
      </c>
      <c r="L117" s="234">
        <f>IF(K117="","",IF(I117="",ROUND(HLOOKUP(J117,kgList,K117,FALSE),1),ROUND(HLOOKUP(I117,kgList,K117,FALSE),1)))</f>
        <v>8.6</v>
      </c>
      <c r="M117" s="234">
        <f>IF(L117="","",IF(COUNTA(I117:J117)&gt;1,"Edible or Inedible",IF(COUNTA(I117)=1,L117*1,IF(COUNTA(J117)=1,L117*1,"ERROR"))))</f>
        <v>8.6</v>
      </c>
    </row>
    <row r="118" spans="1:13" x14ac:dyDescent="0.25">
      <c r="A118" s="232" t="str">
        <f>IF(D118="","",A117)</f>
        <v>2021-G-D1</v>
      </c>
      <c r="B118" s="231">
        <f>IF(D118="","",B117)</f>
        <v>44537</v>
      </c>
      <c r="C118" s="232" t="str">
        <f>IF(D118="","",C117)</f>
        <v>Mile 8</v>
      </c>
      <c r="D118" s="6" t="s">
        <v>888</v>
      </c>
      <c r="E118" s="5" t="str">
        <f>IF(D118="","",VLOOKUP(D118,Master,3,FALSE))</f>
        <v>Gareth</v>
      </c>
      <c r="F118" s="5" t="str">
        <f>IF(D118="","",VLOOKUP(D118,Master,4,FALSE))</f>
        <v>Dahl</v>
      </c>
      <c r="G118" s="5" t="str">
        <f>IF(D118="","",VLOOKUP(D118,Master,5,FALSE))</f>
        <v>Men U/21</v>
      </c>
      <c r="H118" s="5" t="str">
        <f>IF(D118="","",VLOOKUP(D118,Master,2,FALSE))</f>
        <v>SA Men U/21</v>
      </c>
      <c r="I118" s="233" t="s">
        <v>19</v>
      </c>
      <c r="J118" s="233"/>
      <c r="K118" s="233">
        <v>64</v>
      </c>
      <c r="L118" s="234">
        <f>IF(K118="","",IF(I118="",ROUND(HLOOKUP(J118,kgList,K118,FALSE),1),ROUND(HLOOKUP(I118,kgList,K118,FALSE),1)))</f>
        <v>2.7</v>
      </c>
      <c r="M118" s="234">
        <f>IF(L118="","",IF(COUNTA(I118:J118)&gt;1,"Edible or Inedible",IF(COUNTA(I118)=1,L118*1,IF(COUNTA(J118)=1,L118*1,"ERROR"))))</f>
        <v>2.7</v>
      </c>
    </row>
    <row r="119" spans="1:13" x14ac:dyDescent="0.25">
      <c r="A119" s="232" t="str">
        <f>IF(D119="","",A118)</f>
        <v>2021-G-D1</v>
      </c>
      <c r="B119" s="231">
        <f>IF(D119="","",B118)</f>
        <v>44537</v>
      </c>
      <c r="C119" s="232" t="str">
        <f>IF(D119="","",C118)</f>
        <v>Mile 8</v>
      </c>
      <c r="D119" s="6" t="s">
        <v>759</v>
      </c>
      <c r="E119" s="5" t="str">
        <f>IF(D119="","",VLOOKUP(D119,Master,3,FALSE))</f>
        <v>Brandon</v>
      </c>
      <c r="F119" s="5" t="str">
        <f>IF(D119="","",VLOOKUP(D119,Master,4,FALSE))</f>
        <v>Grane</v>
      </c>
      <c r="G119" s="5" t="str">
        <f>IF(D119="","",VLOOKUP(D119,Master,5,FALSE))</f>
        <v>Men U/21</v>
      </c>
      <c r="H119" s="5" t="str">
        <f>IF(D119="","",VLOOKUP(D119,Master,2,FALSE))</f>
        <v>Nam Men U/21</v>
      </c>
      <c r="I119" s="233" t="s">
        <v>19</v>
      </c>
      <c r="J119" s="233"/>
      <c r="K119" s="233">
        <v>59</v>
      </c>
      <c r="L119" s="234">
        <f>IF(K119="","",IF(I119="",ROUND(HLOOKUP(J119,kgList,K119,FALSE),1),ROUND(HLOOKUP(I119,kgList,K119,FALSE),1)))</f>
        <v>2.1</v>
      </c>
      <c r="M119" s="234">
        <f>IF(L119="","",IF(COUNTA(I119:J119)&gt;1,"Edible or Inedible",IF(COUNTA(I119)=1,L119*1,IF(COUNTA(J119)=1,L119*1,"ERROR"))))</f>
        <v>2.1</v>
      </c>
    </row>
    <row r="120" spans="1:13" x14ac:dyDescent="0.25">
      <c r="A120" s="232" t="str">
        <f>IF(D120="","",A119)</f>
        <v>2021-G-D1</v>
      </c>
      <c r="B120" s="231">
        <f>IF(D120="","",B119)</f>
        <v>44537</v>
      </c>
      <c r="C120" s="232" t="str">
        <f>IF(D120="","",C119)</f>
        <v>Mile 8</v>
      </c>
      <c r="D120" s="6" t="s">
        <v>321</v>
      </c>
      <c r="E120" s="5" t="str">
        <f>IF(D120="","",VLOOKUP(D120,Master,3,FALSE))</f>
        <v>Herman</v>
      </c>
      <c r="F120" s="5" t="str">
        <f>IF(D120="","",VLOOKUP(D120,Master,4,FALSE))</f>
        <v>Fourie</v>
      </c>
      <c r="G120" s="5" t="str">
        <f>IF(D120="","",VLOOKUP(D120,Master,5,FALSE))</f>
        <v>Men Grand Masters</v>
      </c>
      <c r="H120" s="5" t="str">
        <f>IF(D120="","",VLOOKUP(D120,Master,2,FALSE))</f>
        <v>Nam Grand Masters</v>
      </c>
      <c r="I120" s="233"/>
      <c r="J120" s="233" t="s">
        <v>613</v>
      </c>
      <c r="K120" s="233">
        <v>122</v>
      </c>
      <c r="L120" s="234">
        <f>IF(K120="","",IF(I120="",ROUND(HLOOKUP(J120,kgList,K120,FALSE),1),ROUND(HLOOKUP(I120,kgList,K120,FALSE),1)))</f>
        <v>8.6</v>
      </c>
      <c r="M120" s="234">
        <f>IF(L120="","",IF(COUNTA(I120:J120)&gt;1,"Edible or Inedible",IF(COUNTA(I120)=1,L120*1,IF(COUNTA(J120)=1,L120*1,"ERROR"))))</f>
        <v>8.6</v>
      </c>
    </row>
    <row r="121" spans="1:13" x14ac:dyDescent="0.25">
      <c r="A121" s="232" t="str">
        <f>IF(D121="","",A120)</f>
        <v>2021-G-D1</v>
      </c>
      <c r="B121" s="231">
        <f>IF(D121="","",B120)</f>
        <v>44537</v>
      </c>
      <c r="C121" s="232" t="str">
        <f>IF(D121="","",C120)</f>
        <v>Mile 8</v>
      </c>
      <c r="D121" s="6" t="s">
        <v>853</v>
      </c>
      <c r="E121" s="5" t="str">
        <f>IF(D121="","",VLOOKUP(D121,Master,3,FALSE))</f>
        <v>Cullen</v>
      </c>
      <c r="F121" s="5" t="str">
        <f>IF(D121="","",VLOOKUP(D121,Master,4,FALSE))</f>
        <v>Opperman</v>
      </c>
      <c r="G121" s="5" t="str">
        <f>IF(D121="","",VLOOKUP(D121,Master,5,FALSE))</f>
        <v>Men U/21</v>
      </c>
      <c r="H121" s="5" t="str">
        <f>IF(D121="","",VLOOKUP(D121,Master,2,FALSE))</f>
        <v>SA Men U/21</v>
      </c>
      <c r="I121" s="233"/>
      <c r="J121" s="233" t="s">
        <v>614</v>
      </c>
      <c r="K121" s="233">
        <v>118</v>
      </c>
      <c r="L121" s="234">
        <f>IF(K121="","",IF(I121="",ROUND(HLOOKUP(J121,kgList,K121,FALSE),1),ROUND(HLOOKUP(I121,kgList,K121,FALSE),1)))</f>
        <v>6.6</v>
      </c>
      <c r="M121" s="234">
        <f>IF(L121="","",IF(COUNTA(I121:J121)&gt;1,"Edible or Inedible",IF(COUNTA(I121)=1,L121*1,IF(COUNTA(J121)=1,L121*1,"ERROR"))))</f>
        <v>6.6</v>
      </c>
    </row>
    <row r="122" spans="1:13" x14ac:dyDescent="0.25">
      <c r="A122" s="232" t="str">
        <f>IF(D122="","",A121)</f>
        <v>2021-G-D1</v>
      </c>
      <c r="B122" s="231">
        <f>IF(D122="","",B121)</f>
        <v>44537</v>
      </c>
      <c r="C122" s="232" t="str">
        <f>IF(D122="","",C121)</f>
        <v>Mile 8</v>
      </c>
      <c r="D122" s="6" t="s">
        <v>853</v>
      </c>
      <c r="E122" s="5" t="str">
        <f>IF(D122="","",VLOOKUP(D122,Master,3,FALSE))</f>
        <v>Cullen</v>
      </c>
      <c r="F122" s="5" t="str">
        <f>IF(D122="","",VLOOKUP(D122,Master,4,FALSE))</f>
        <v>Opperman</v>
      </c>
      <c r="G122" s="5" t="str">
        <f>IF(D122="","",VLOOKUP(D122,Master,5,FALSE))</f>
        <v>Men U/21</v>
      </c>
      <c r="H122" s="5" t="str">
        <f>IF(D122="","",VLOOKUP(D122,Master,2,FALSE))</f>
        <v>SA Men U/21</v>
      </c>
      <c r="I122" s="233"/>
      <c r="J122" s="233" t="s">
        <v>614</v>
      </c>
      <c r="K122" s="233">
        <v>118</v>
      </c>
      <c r="L122" s="234">
        <f>IF(K122="","",IF(I122="",ROUND(HLOOKUP(J122,kgList,K122,FALSE),1),ROUND(HLOOKUP(I122,kgList,K122,FALSE),1)))</f>
        <v>6.6</v>
      </c>
      <c r="M122" s="234">
        <f>IF(L122="","",IF(COUNTA(I122:J122)&gt;1,"Edible or Inedible",IF(COUNTA(I122)=1,L122*1,IF(COUNTA(J122)=1,L122*1,"ERROR"))))</f>
        <v>6.6</v>
      </c>
    </row>
    <row r="123" spans="1:13" x14ac:dyDescent="0.25">
      <c r="A123" s="232" t="str">
        <f>IF(D123="","",A122)</f>
        <v>2021-G-D1</v>
      </c>
      <c r="B123" s="231">
        <f>IF(D123="","",B122)</f>
        <v>44537</v>
      </c>
      <c r="C123" s="232" t="str">
        <f>IF(D123="","",C122)</f>
        <v>Mile 8</v>
      </c>
      <c r="D123" s="6" t="s">
        <v>888</v>
      </c>
      <c r="E123" s="5" t="str">
        <f>IF(D123="","",VLOOKUP(D123,Master,3,FALSE))</f>
        <v>Gareth</v>
      </c>
      <c r="F123" s="5" t="str">
        <f>IF(D123="","",VLOOKUP(D123,Master,4,FALSE))</f>
        <v>Dahl</v>
      </c>
      <c r="G123" s="5" t="str">
        <f>IF(D123="","",VLOOKUP(D123,Master,5,FALSE))</f>
        <v>Men U/21</v>
      </c>
      <c r="H123" s="5" t="str">
        <f>IF(D123="","",VLOOKUP(D123,Master,2,FALSE))</f>
        <v>SA Men U/21</v>
      </c>
      <c r="I123" s="233"/>
      <c r="J123" s="233" t="s">
        <v>613</v>
      </c>
      <c r="K123" s="233">
        <v>118</v>
      </c>
      <c r="L123" s="234">
        <f>IF(K123="","",IF(I123="",ROUND(HLOOKUP(J123,kgList,K123,FALSE),1),ROUND(HLOOKUP(I123,kgList,K123,FALSE),1)))</f>
        <v>7.6</v>
      </c>
      <c r="M123" s="234">
        <f>IF(L123="","",IF(COUNTA(I123:J123)&gt;1,"Edible or Inedible",IF(COUNTA(I123)=1,L123*1,IF(COUNTA(J123)=1,L123*1,"ERROR"))))</f>
        <v>7.6</v>
      </c>
    </row>
    <row r="124" spans="1:13" x14ac:dyDescent="0.25">
      <c r="A124" s="232" t="str">
        <f>IF(D124="","",A123)</f>
        <v>2021-G-D1</v>
      </c>
      <c r="B124" s="231">
        <f>IF(D124="","",B123)</f>
        <v>44537</v>
      </c>
      <c r="C124" s="232" t="str">
        <f>IF(D124="","",C123)</f>
        <v>Mile 8</v>
      </c>
      <c r="D124" s="6" t="s">
        <v>683</v>
      </c>
      <c r="E124" s="5" t="str">
        <f>IF(D124="","",VLOOKUP(D124,Master,3,FALSE))</f>
        <v>Barren</v>
      </c>
      <c r="F124" s="5" t="str">
        <f>IF(D124="","",VLOOKUP(D124,Master,4,FALSE))</f>
        <v>Van Es</v>
      </c>
      <c r="G124" s="5" t="str">
        <f>IF(D124="","",VLOOKUP(D124,Master,5,FALSE))</f>
        <v>Men Senior</v>
      </c>
      <c r="H124" s="5" t="str">
        <f>IF(D124="","",VLOOKUP(D124,Master,2,FALSE))</f>
        <v>Nam Men U/21</v>
      </c>
      <c r="I124" s="233"/>
      <c r="J124" s="233" t="s">
        <v>613</v>
      </c>
      <c r="K124" s="233">
        <v>118</v>
      </c>
      <c r="L124" s="234">
        <f>IF(K124="","",IF(I124="",ROUND(HLOOKUP(J124,kgList,K124,FALSE),1),ROUND(HLOOKUP(I124,kgList,K124,FALSE),1)))</f>
        <v>7.6</v>
      </c>
      <c r="M124" s="234">
        <f>IF(L124="","",IF(COUNTA(I124:J124)&gt;1,"Edible or Inedible",IF(COUNTA(I124)=1,L124*1,IF(COUNTA(J124)=1,L124*1,"ERROR"))))</f>
        <v>7.6</v>
      </c>
    </row>
    <row r="125" spans="1:13" x14ac:dyDescent="0.25">
      <c r="A125" s="232" t="str">
        <f>IF(D125="","",A124)</f>
        <v>2021-G-D1</v>
      </c>
      <c r="B125" s="231">
        <f>IF(D125="","",B124)</f>
        <v>44537</v>
      </c>
      <c r="C125" s="232" t="str">
        <f>IF(D125="","",C124)</f>
        <v>Mile 8</v>
      </c>
      <c r="D125" s="6" t="s">
        <v>903</v>
      </c>
      <c r="E125" s="5" t="str">
        <f>IF(D125="","",VLOOKUP(D125,Master,3,FALSE))</f>
        <v>Hein</v>
      </c>
      <c r="F125" s="5" t="str">
        <f>IF(D125="","",VLOOKUP(D125,Master,4,FALSE))</f>
        <v>Engelbrecht</v>
      </c>
      <c r="G125" s="5" t="str">
        <f>IF(D125="","",VLOOKUP(D125,Master,5,FALSE))</f>
        <v>Men  Master</v>
      </c>
      <c r="H125" s="5" t="str">
        <f>IF(D125="","",VLOOKUP(D125,Master,2,FALSE))</f>
        <v>SA Masters</v>
      </c>
      <c r="I125" s="233"/>
      <c r="J125" s="233" t="s">
        <v>613</v>
      </c>
      <c r="K125" s="233">
        <v>124</v>
      </c>
      <c r="L125" s="234">
        <f>IF(K125="","",IF(I125="",ROUND(HLOOKUP(J125,kgList,K125,FALSE),1),ROUND(HLOOKUP(I125,kgList,K125,FALSE),1)))</f>
        <v>9.1</v>
      </c>
      <c r="M125" s="234">
        <f>IF(L125="","",IF(COUNTA(I125:J125)&gt;1,"Edible or Inedible",IF(COUNTA(I125)=1,L125*1,IF(COUNTA(J125)=1,L125*1,"ERROR"))))</f>
        <v>9.1</v>
      </c>
    </row>
    <row r="126" spans="1:13" x14ac:dyDescent="0.25">
      <c r="A126" s="232" t="str">
        <f>IF(D126="","",A125)</f>
        <v>2021-G-D1</v>
      </c>
      <c r="B126" s="231">
        <f>IF(D126="","",B125)</f>
        <v>44537</v>
      </c>
      <c r="C126" s="232" t="str">
        <f>IF(D126="","",C125)</f>
        <v>Mile 8</v>
      </c>
      <c r="D126" s="6" t="s">
        <v>335</v>
      </c>
      <c r="E126" s="5" t="str">
        <f>IF(D126="","",VLOOKUP(D126,Master,3,FALSE))</f>
        <v>Terence</v>
      </c>
      <c r="F126" s="5" t="str">
        <f>IF(D126="","",VLOOKUP(D126,Master,4,FALSE))</f>
        <v>Clark</v>
      </c>
      <c r="G126" s="5" t="str">
        <f>IF(D126="","",VLOOKUP(D126,Master,5,FALSE))</f>
        <v>Men Master</v>
      </c>
      <c r="H126" s="5" t="str">
        <f>IF(D126="","",VLOOKUP(D126,Master,2,FALSE))</f>
        <v>Nam Masters</v>
      </c>
      <c r="I126" s="233"/>
      <c r="J126" s="233" t="s">
        <v>613</v>
      </c>
      <c r="K126" s="233">
        <v>122</v>
      </c>
      <c r="L126" s="234">
        <f>IF(K126="","",IF(I126="",ROUND(HLOOKUP(J126,kgList,K126,FALSE),1),ROUND(HLOOKUP(I126,kgList,K126,FALSE),1)))</f>
        <v>8.6</v>
      </c>
      <c r="M126" s="234">
        <f>IF(L126="","",IF(COUNTA(I126:J126)&gt;1,"Edible or Inedible",IF(COUNTA(I126)=1,L126*1,IF(COUNTA(J126)=1,L126*1,"ERROR"))))</f>
        <v>8.6</v>
      </c>
    </row>
    <row r="127" spans="1:13" x14ac:dyDescent="0.25">
      <c r="A127" s="232" t="str">
        <f>IF(D127="","",A126)</f>
        <v>2021-G-D1</v>
      </c>
      <c r="B127" s="231">
        <f>IF(D127="","",B126)</f>
        <v>44537</v>
      </c>
      <c r="C127" s="232" t="str">
        <f>IF(D127="","",C126)</f>
        <v>Mile 8</v>
      </c>
      <c r="D127" s="6" t="s">
        <v>904</v>
      </c>
      <c r="E127" s="5" t="str">
        <f>IF(D127="","",VLOOKUP(D127,Master,3,FALSE))</f>
        <v>Mike</v>
      </c>
      <c r="F127" s="5" t="str">
        <f>IF(D127="","",VLOOKUP(D127,Master,4,FALSE))</f>
        <v>Bailey</v>
      </c>
      <c r="G127" s="5" t="str">
        <f>IF(D127="","",VLOOKUP(D127,Master,5,FALSE))</f>
        <v>Men  Master</v>
      </c>
      <c r="H127" s="5" t="str">
        <f>IF(D127="","",VLOOKUP(D127,Master,2,FALSE))</f>
        <v>SA Masters</v>
      </c>
      <c r="I127" s="233"/>
      <c r="J127" s="233" t="s">
        <v>613</v>
      </c>
      <c r="K127" s="233">
        <v>121</v>
      </c>
      <c r="L127" s="234">
        <f>IF(K127="","",IF(I127="",ROUND(HLOOKUP(J127,kgList,K127,FALSE),1),ROUND(HLOOKUP(I127,kgList,K127,FALSE),1)))</f>
        <v>8.3000000000000007</v>
      </c>
      <c r="M127" s="234">
        <f>IF(L127="","",IF(COUNTA(I127:J127)&gt;1,"Edible or Inedible",IF(COUNTA(I127)=1,L127*1,IF(COUNTA(J127)=1,L127*1,"ERROR"))))</f>
        <v>8.3000000000000007</v>
      </c>
    </row>
    <row r="128" spans="1:13" x14ac:dyDescent="0.25">
      <c r="A128" s="232" t="str">
        <f>IF(D128="","",A127)</f>
        <v>2021-G-D1</v>
      </c>
      <c r="B128" s="231">
        <f>IF(D128="","",B127)</f>
        <v>44537</v>
      </c>
      <c r="C128" s="232" t="str">
        <f>IF(D128="","",C127)</f>
        <v>Mile 8</v>
      </c>
      <c r="D128" s="6" t="s">
        <v>904</v>
      </c>
      <c r="E128" s="5" t="str">
        <f>IF(D128="","",VLOOKUP(D128,Master,3,FALSE))</f>
        <v>Mike</v>
      </c>
      <c r="F128" s="5" t="str">
        <f>IF(D128="","",VLOOKUP(D128,Master,4,FALSE))</f>
        <v>Bailey</v>
      </c>
      <c r="G128" s="5" t="str">
        <f>IF(D128="","",VLOOKUP(D128,Master,5,FALSE))</f>
        <v>Men  Master</v>
      </c>
      <c r="H128" s="5" t="str">
        <f>IF(D128="","",VLOOKUP(D128,Master,2,FALSE))</f>
        <v>SA Masters</v>
      </c>
      <c r="I128" s="233"/>
      <c r="J128" s="233" t="s">
        <v>613</v>
      </c>
      <c r="K128" s="233">
        <v>120</v>
      </c>
      <c r="L128" s="234">
        <f>IF(K128="","",IF(I128="",ROUND(HLOOKUP(J128,kgList,K128,FALSE),1),ROUND(HLOOKUP(I128,kgList,K128,FALSE),1)))</f>
        <v>8.1</v>
      </c>
      <c r="M128" s="234">
        <f>IF(L128="","",IF(COUNTA(I128:J128)&gt;1,"Edible or Inedible",IF(COUNTA(I128)=1,L128*1,IF(COUNTA(J128)=1,L128*1,"ERROR"))))</f>
        <v>8.1</v>
      </c>
    </row>
    <row r="129" spans="1:13" x14ac:dyDescent="0.25">
      <c r="A129" s="232" t="str">
        <f>IF(D129="","",A128)</f>
        <v>2021-G-D1</v>
      </c>
      <c r="B129" s="231">
        <f>IF(D129="","",B128)</f>
        <v>44537</v>
      </c>
      <c r="C129" s="232" t="str">
        <f>IF(D129="","",C128)</f>
        <v>Mile 8</v>
      </c>
      <c r="D129" s="6" t="s">
        <v>899</v>
      </c>
      <c r="E129" s="5" t="str">
        <f>IF(D129="","",VLOOKUP(D129,Master,3,FALSE))</f>
        <v>Prevashan</v>
      </c>
      <c r="F129" s="5" t="str">
        <f>IF(D129="","",VLOOKUP(D129,Master,4,FALSE))</f>
        <v>Moodley</v>
      </c>
      <c r="G129" s="5" t="str">
        <f>IF(D129="","",VLOOKUP(D129,Master,5,FALSE))</f>
        <v>Men Senior</v>
      </c>
      <c r="H129" s="5" t="str">
        <f>IF(D129="","",VLOOKUP(D129,Master,2,FALSE))</f>
        <v>SA Seniors</v>
      </c>
      <c r="I129" s="233"/>
      <c r="J129" s="233" t="s">
        <v>613</v>
      </c>
      <c r="K129" s="233">
        <v>120</v>
      </c>
      <c r="L129" s="234">
        <f>IF(K129="","",IF(I129="",ROUND(HLOOKUP(J129,kgList,K129,FALSE),1),ROUND(HLOOKUP(I129,kgList,K129,FALSE),1)))</f>
        <v>8.1</v>
      </c>
      <c r="M129" s="234">
        <f>IF(L129="","",IF(COUNTA(I129:J129)&gt;1,"Edible or Inedible",IF(COUNTA(I129)=1,L129*1,IF(COUNTA(J129)=1,L129*1,"ERROR"))))</f>
        <v>8.1</v>
      </c>
    </row>
    <row r="130" spans="1:13" x14ac:dyDescent="0.25">
      <c r="A130" s="232" t="str">
        <f>IF(D130="","",A129)</f>
        <v>2021-G-D1</v>
      </c>
      <c r="B130" s="231">
        <f>IF(D130="","",B129)</f>
        <v>44537</v>
      </c>
      <c r="C130" s="232" t="str">
        <f>IF(D130="","",C129)</f>
        <v>Mile 8</v>
      </c>
      <c r="D130" s="6" t="s">
        <v>826</v>
      </c>
      <c r="E130" s="5" t="str">
        <f>IF(D130="","",VLOOKUP(D130,Master,3,FALSE))</f>
        <v>AJ</v>
      </c>
      <c r="F130" s="5" t="str">
        <f>IF(D130="","",VLOOKUP(D130,Master,4,FALSE))</f>
        <v>De Beer</v>
      </c>
      <c r="G130" s="5" t="str">
        <f>IF(D130="","",VLOOKUP(D130,Master,5,FALSE))</f>
        <v>Men Senior</v>
      </c>
      <c r="H130" s="5" t="str">
        <f>IF(D130="","",VLOOKUP(D130,Master,2,FALSE))</f>
        <v>SA Seniors</v>
      </c>
      <c r="I130" s="233"/>
      <c r="J130" s="233" t="s">
        <v>613</v>
      </c>
      <c r="K130" s="233">
        <v>120</v>
      </c>
      <c r="L130" s="234">
        <f>IF(K130="","",IF(I130="",ROUND(HLOOKUP(J130,kgList,K130,FALSE),1),ROUND(HLOOKUP(I130,kgList,K130,FALSE),1)))</f>
        <v>8.1</v>
      </c>
      <c r="M130" s="234">
        <f>IF(L130="","",IF(COUNTA(I130:J130)&gt;1,"Edible or Inedible",IF(COUNTA(I130)=1,L130*1,IF(COUNTA(J130)=1,L130*1,"ERROR"))))</f>
        <v>8.1</v>
      </c>
    </row>
    <row r="131" spans="1:13" x14ac:dyDescent="0.25">
      <c r="A131" s="232" t="str">
        <f>IF(D131="","",A130)</f>
        <v>2021-G-D1</v>
      </c>
      <c r="B131" s="231">
        <f>IF(D131="","",B130)</f>
        <v>44537</v>
      </c>
      <c r="C131" s="232" t="str">
        <f>IF(D131="","",C130)</f>
        <v>Mile 8</v>
      </c>
      <c r="D131" s="6" t="s">
        <v>929</v>
      </c>
      <c r="E131" s="5" t="str">
        <f>IF(D131="","",VLOOKUP(D131,Master,3,FALSE))</f>
        <v xml:space="preserve">Elzanne </v>
      </c>
      <c r="F131" s="5" t="str">
        <f>IF(D131="","",VLOOKUP(D131,Master,4,FALSE))</f>
        <v>Cronje</v>
      </c>
      <c r="G131" s="5" t="str">
        <f>IF(D131="","",VLOOKUP(D131,Master,5,FALSE))</f>
        <v>Ladies Senior</v>
      </c>
      <c r="H131" s="5" t="str">
        <f>IF(D131="","",VLOOKUP(D131,Master,2,FALSE))</f>
        <v>SA Ladies</v>
      </c>
      <c r="I131" s="233"/>
      <c r="J131" s="233" t="s">
        <v>613</v>
      </c>
      <c r="K131" s="233">
        <v>122</v>
      </c>
      <c r="L131" s="234">
        <f>IF(K131="","",IF(I131="",ROUND(HLOOKUP(J131,kgList,K131,FALSE),1),ROUND(HLOOKUP(I131,kgList,K131,FALSE),1)))</f>
        <v>8.6</v>
      </c>
      <c r="M131" s="234">
        <f>IF(L131="","",IF(COUNTA(I131:J131)&gt;1,"Edible or Inedible",IF(COUNTA(I131)=1,L131*1,IF(COUNTA(J131)=1,L131*1,"ERROR"))))</f>
        <v>8.6</v>
      </c>
    </row>
    <row r="132" spans="1:13" x14ac:dyDescent="0.25">
      <c r="A132" s="232" t="str">
        <f>IF(D132="","",A131)</f>
        <v>2021-G-D1</v>
      </c>
      <c r="B132" s="231">
        <f>IF(D132="","",B131)</f>
        <v>44537</v>
      </c>
      <c r="C132" s="232" t="str">
        <f>IF(D132="","",C131)</f>
        <v>Mile 8</v>
      </c>
      <c r="D132" s="6" t="s">
        <v>736</v>
      </c>
      <c r="E132" s="5" t="str">
        <f>IF(D132="","",VLOOKUP(D132,Master,3,FALSE))</f>
        <v>Maryna</v>
      </c>
      <c r="F132" s="5" t="str">
        <f>IF(D132="","",VLOOKUP(D132,Master,4,FALSE))</f>
        <v>Viljoen</v>
      </c>
      <c r="G132" s="5" t="str">
        <f>IF(D132="","",VLOOKUP(D132,Master,5,FALSE))</f>
        <v>Ladies Senior</v>
      </c>
      <c r="H132" s="5" t="str">
        <f>IF(D132="","",VLOOKUP(D132,Master,2,FALSE))</f>
        <v>Nam Ladies</v>
      </c>
      <c r="I132" s="233"/>
      <c r="J132" s="233" t="s">
        <v>613</v>
      </c>
      <c r="K132" s="233">
        <v>122</v>
      </c>
      <c r="L132" s="234">
        <f>IF(K132="","",IF(I132="",ROUND(HLOOKUP(J132,kgList,K132,FALSE),1),ROUND(HLOOKUP(I132,kgList,K132,FALSE),1)))</f>
        <v>8.6</v>
      </c>
      <c r="M132" s="234">
        <f>IF(L132="","",IF(COUNTA(I132:J132)&gt;1,"Edible or Inedible",IF(COUNTA(I132)=1,L132*1,IF(COUNTA(J132)=1,L132*1,"ERROR"))))</f>
        <v>8.6</v>
      </c>
    </row>
    <row r="133" spans="1:13" x14ac:dyDescent="0.25">
      <c r="A133" s="232" t="str">
        <f>IF(D133="","",A132)</f>
        <v>2021-G-D1</v>
      </c>
      <c r="B133" s="231">
        <f>IF(D133="","",B132)</f>
        <v>44537</v>
      </c>
      <c r="C133" s="232" t="str">
        <f>IF(D133="","",C132)</f>
        <v>Mile 8</v>
      </c>
      <c r="D133" s="6" t="s">
        <v>316</v>
      </c>
      <c r="E133" s="5" t="str">
        <f>IF(D133="","",VLOOKUP(D133,Master,3,FALSE))</f>
        <v>Andre</v>
      </c>
      <c r="F133" s="5" t="str">
        <f>IF(D133="","",VLOOKUP(D133,Master,4,FALSE))</f>
        <v>Coetzee</v>
      </c>
      <c r="G133" s="5" t="str">
        <f>IF(D133="","",VLOOKUP(D133,Master,5,FALSE))</f>
        <v>Men Grand Masters</v>
      </c>
      <c r="H133" s="5" t="str">
        <f>IF(D133="","",VLOOKUP(D133,Master,2,FALSE))</f>
        <v>Nam Grand Masters</v>
      </c>
      <c r="I133" s="233"/>
      <c r="J133" s="233" t="s">
        <v>613</v>
      </c>
      <c r="K133" s="233">
        <v>121</v>
      </c>
      <c r="L133" s="234">
        <f>IF(K133="","",IF(I133="",ROUND(HLOOKUP(J133,kgList,K133,FALSE),1),ROUND(HLOOKUP(I133,kgList,K133,FALSE),1)))</f>
        <v>8.3000000000000007</v>
      </c>
      <c r="M133" s="234">
        <f>IF(L133="","",IF(COUNTA(I133:J133)&gt;1,"Edible or Inedible",IF(COUNTA(I133)=1,L133*1,IF(COUNTA(J133)=1,L133*1,"ERROR"))))</f>
        <v>8.3000000000000007</v>
      </c>
    </row>
    <row r="134" spans="1:13" x14ac:dyDescent="0.25">
      <c r="A134" s="232" t="str">
        <f>IF(D134="","",A133)</f>
        <v>2021-G-D1</v>
      </c>
      <c r="B134" s="231">
        <f>IF(D134="","",B133)</f>
        <v>44537</v>
      </c>
      <c r="C134" s="232" t="str">
        <f>IF(D134="","",C133)</f>
        <v>Mile 8</v>
      </c>
      <c r="D134" s="6" t="s">
        <v>325</v>
      </c>
      <c r="E134" s="5" t="str">
        <f>IF(D134="","",VLOOKUP(D134,Master,3,FALSE))</f>
        <v>Jörg</v>
      </c>
      <c r="F134" s="5" t="str">
        <f>IF(D134="","",VLOOKUP(D134,Master,4,FALSE))</f>
        <v>Walter</v>
      </c>
      <c r="G134" s="5" t="str">
        <f>IF(D134="","",VLOOKUP(D134,Master,5,FALSE))</f>
        <v>Men Grand Masters</v>
      </c>
      <c r="H134" s="5" t="str">
        <f>IF(D134="","",VLOOKUP(D134,Master,2,FALSE))</f>
        <v>Nam Grand Masters</v>
      </c>
      <c r="I134" s="233"/>
      <c r="J134" s="233" t="s">
        <v>613</v>
      </c>
      <c r="K134" s="233">
        <v>121</v>
      </c>
      <c r="L134" s="234">
        <f>IF(K134="","",IF(I134="",ROUND(HLOOKUP(J134,kgList,K134,FALSE),1),ROUND(HLOOKUP(I134,kgList,K134,FALSE),1)))</f>
        <v>8.3000000000000007</v>
      </c>
      <c r="M134" s="234">
        <f>IF(L134="","",IF(COUNTA(I134:J134)&gt;1,"Edible or Inedible",IF(COUNTA(I134)=1,L134*1,IF(COUNTA(J134)=1,L134*1,"ERROR"))))</f>
        <v>8.3000000000000007</v>
      </c>
    </row>
    <row r="135" spans="1:13" x14ac:dyDescent="0.25">
      <c r="A135" s="232" t="str">
        <f>IF(D135="","",A134)</f>
        <v>2021-G-D1</v>
      </c>
      <c r="B135" s="231">
        <f>IF(D135="","",B134)</f>
        <v>44537</v>
      </c>
      <c r="C135" s="232" t="str">
        <f>IF(D135="","",C134)</f>
        <v>Mile 8</v>
      </c>
      <c r="D135" s="6" t="s">
        <v>321</v>
      </c>
      <c r="E135" s="5" t="str">
        <f>IF(D135="","",VLOOKUP(D135,Master,3,FALSE))</f>
        <v>Herman</v>
      </c>
      <c r="F135" s="5" t="str">
        <f>IF(D135="","",VLOOKUP(D135,Master,4,FALSE))</f>
        <v>Fourie</v>
      </c>
      <c r="G135" s="5" t="str">
        <f>IF(D135="","",VLOOKUP(D135,Master,5,FALSE))</f>
        <v>Men Grand Masters</v>
      </c>
      <c r="H135" s="5" t="str">
        <f>IF(D135="","",VLOOKUP(D135,Master,2,FALSE))</f>
        <v>Nam Grand Masters</v>
      </c>
      <c r="I135" s="233"/>
      <c r="J135" s="233" t="s">
        <v>931</v>
      </c>
      <c r="K135" s="233">
        <v>121</v>
      </c>
      <c r="L135" s="234">
        <f>IF(K135="","",IF(I135="",ROUND(HLOOKUP(J135,kgList,K135,FALSE),1),ROUND(HLOOKUP(I135,kgList,K135,FALSE),1)))</f>
        <v>8.3000000000000007</v>
      </c>
      <c r="M135" s="234">
        <f>IF(L135="","",IF(COUNTA(I135:J135)&gt;1,"Edible or Inedible",IF(COUNTA(I135)=1,L135*1,IF(COUNTA(J135)=1,L135*1,"ERROR"))))</f>
        <v>8.3000000000000007</v>
      </c>
    </row>
    <row r="136" spans="1:13" x14ac:dyDescent="0.25">
      <c r="A136" s="232" t="str">
        <f>IF(D136="","",A135)</f>
        <v>2021-G-D1</v>
      </c>
      <c r="B136" s="231">
        <f>IF(D136="","",B135)</f>
        <v>44537</v>
      </c>
      <c r="C136" s="232" t="str">
        <f>IF(D136="","",C135)</f>
        <v>Mile 8</v>
      </c>
      <c r="D136" s="6" t="s">
        <v>869</v>
      </c>
      <c r="E136" s="5" t="str">
        <f>IF(D136="","",VLOOKUP(D136,Master,3,FALSE))</f>
        <v>Alan</v>
      </c>
      <c r="F136" s="5" t="str">
        <f>IF(D136="","",VLOOKUP(D136,Master,4,FALSE))</f>
        <v>Prinsloo</v>
      </c>
      <c r="G136" s="5" t="str">
        <f>IF(D136="","",VLOOKUP(D136,Master,5,FALSE))</f>
        <v>Men Grand Masters</v>
      </c>
      <c r="H136" s="5" t="str">
        <f>IF(D136="","",VLOOKUP(D136,Master,2,FALSE))</f>
        <v>SA Grand Masters</v>
      </c>
      <c r="I136" s="233"/>
      <c r="J136" s="233" t="s">
        <v>614</v>
      </c>
      <c r="K136" s="233">
        <v>125</v>
      </c>
      <c r="L136" s="234">
        <f>IF(K136="","",IF(I136="",ROUND(HLOOKUP(J136,kgList,K136,FALSE),1),ROUND(HLOOKUP(I136,kgList,K136,FALSE),1)))</f>
        <v>8.1</v>
      </c>
      <c r="M136" s="234">
        <f>IF(L136="","",IF(COUNTA(I136:J136)&gt;1,"Edible or Inedible",IF(COUNTA(I136)=1,L136*1,IF(COUNTA(J136)=1,L136*1,"ERROR"))))</f>
        <v>8.1</v>
      </c>
    </row>
    <row r="137" spans="1:13" x14ac:dyDescent="0.25">
      <c r="A137" s="232" t="str">
        <f>IF(D137="","",A136)</f>
        <v>2021-G-D1</v>
      </c>
      <c r="B137" s="231">
        <f>IF(D137="","",B136)</f>
        <v>44537</v>
      </c>
      <c r="C137" s="232" t="str">
        <f>IF(D137="","",C136)</f>
        <v>Mile 8</v>
      </c>
      <c r="D137" s="6" t="s">
        <v>333</v>
      </c>
      <c r="E137" s="5" t="str">
        <f>IF(D137="","",VLOOKUP(D137,Master,3,FALSE))</f>
        <v>Johan</v>
      </c>
      <c r="F137" s="5" t="str">
        <f>IF(D137="","",VLOOKUP(D137,Master,4,FALSE))</f>
        <v>Van Wyk</v>
      </c>
      <c r="G137" s="5" t="str">
        <f>IF(D137="","",VLOOKUP(D137,Master,5,FALSE))</f>
        <v>Men Veteran</v>
      </c>
      <c r="H137" s="5" t="str">
        <f>IF(D137="","",VLOOKUP(D137,Master,2,FALSE))</f>
        <v>Nam Seniors</v>
      </c>
      <c r="I137" s="233"/>
      <c r="J137" s="233" t="s">
        <v>614</v>
      </c>
      <c r="K137" s="233">
        <v>124</v>
      </c>
      <c r="L137" s="234">
        <f>IF(K137="","",IF(I137="",ROUND(HLOOKUP(J137,kgList,K137,FALSE),1),ROUND(HLOOKUP(I137,kgList,K137,FALSE),1)))</f>
        <v>7.9</v>
      </c>
      <c r="M137" s="234">
        <f>IF(L137="","",IF(COUNTA(I137:J137)&gt;1,"Edible or Inedible",IF(COUNTA(I137)=1,L137*1,IF(COUNTA(J137)=1,L137*1,"ERROR"))))</f>
        <v>7.9</v>
      </c>
    </row>
    <row r="138" spans="1:13" x14ac:dyDescent="0.25">
      <c r="A138" s="232" t="str">
        <f>IF(D138="","",A137)</f>
        <v>2021-G-D1</v>
      </c>
      <c r="B138" s="231">
        <f>IF(D138="","",B137)</f>
        <v>44537</v>
      </c>
      <c r="C138" s="232" t="str">
        <f>IF(D138="","",C137)</f>
        <v>Mile 8</v>
      </c>
      <c r="D138" s="6" t="s">
        <v>826</v>
      </c>
      <c r="E138" s="5" t="str">
        <f>IF(D138="","",VLOOKUP(D138,Master,3,FALSE))</f>
        <v>AJ</v>
      </c>
      <c r="F138" s="5" t="str">
        <f>IF(D138="","",VLOOKUP(D138,Master,4,FALSE))</f>
        <v>De Beer</v>
      </c>
      <c r="G138" s="5" t="str">
        <f>IF(D138="","",VLOOKUP(D138,Master,5,FALSE))</f>
        <v>Men Senior</v>
      </c>
      <c r="H138" s="5" t="str">
        <f>IF(D138="","",VLOOKUP(D138,Master,2,FALSE))</f>
        <v>SA Seniors</v>
      </c>
      <c r="I138" s="233"/>
      <c r="J138" s="233" t="s">
        <v>614</v>
      </c>
      <c r="K138" s="233">
        <v>123</v>
      </c>
      <c r="L138" s="234">
        <f>IF(K138="","",IF(I138="",ROUND(HLOOKUP(J138,kgList,K138,FALSE),1),ROUND(HLOOKUP(I138,kgList,K138,FALSE),1)))</f>
        <v>7.6</v>
      </c>
      <c r="M138" s="234">
        <f>IF(L138="","",IF(COUNTA(I138:J138)&gt;1,"Edible or Inedible",IF(COUNTA(I138)=1,L138*1,IF(COUNTA(J138)=1,L138*1,"ERROR"))))</f>
        <v>7.6</v>
      </c>
    </row>
    <row r="139" spans="1:13" x14ac:dyDescent="0.25">
      <c r="A139" s="232" t="str">
        <f>IF(D139="","",A138)</f>
        <v>2021-G-D1</v>
      </c>
      <c r="B139" s="231">
        <f>IF(D139="","",B138)</f>
        <v>44537</v>
      </c>
      <c r="C139" s="232" t="str">
        <f>IF(D139="","",C138)</f>
        <v>Mile 8</v>
      </c>
      <c r="D139" s="6" t="s">
        <v>899</v>
      </c>
      <c r="E139" s="5" t="str">
        <f>IF(D139="","",VLOOKUP(D139,Master,3,FALSE))</f>
        <v>Prevashan</v>
      </c>
      <c r="F139" s="5" t="str">
        <f>IF(D139="","",VLOOKUP(D139,Master,4,FALSE))</f>
        <v>Moodley</v>
      </c>
      <c r="G139" s="5" t="str">
        <f>IF(D139="","",VLOOKUP(D139,Master,5,FALSE))</f>
        <v>Men Senior</v>
      </c>
      <c r="H139" s="5" t="str">
        <f>IF(D139="","",VLOOKUP(D139,Master,2,FALSE))</f>
        <v>SA Seniors</v>
      </c>
      <c r="I139" s="233"/>
      <c r="J139" s="233" t="s">
        <v>613</v>
      </c>
      <c r="K139" s="233">
        <v>118</v>
      </c>
      <c r="L139" s="234">
        <f>IF(K139="","",IF(I139="",ROUND(HLOOKUP(J139,kgList,K139,FALSE),1),ROUND(HLOOKUP(I139,kgList,K139,FALSE),1)))</f>
        <v>7.6</v>
      </c>
      <c r="M139" s="234">
        <f>IF(L139="","",IF(COUNTA(I139:J139)&gt;1,"Edible or Inedible",IF(COUNTA(I139)=1,L139*1,IF(COUNTA(J139)=1,L139*1,"ERROR"))))</f>
        <v>7.6</v>
      </c>
    </row>
    <row r="140" spans="1:13" x14ac:dyDescent="0.25">
      <c r="A140" s="232" t="str">
        <f>IF(D140="","",A139)</f>
        <v>2021-G-D1</v>
      </c>
      <c r="B140" s="231">
        <f>IF(D140="","",B139)</f>
        <v>44537</v>
      </c>
      <c r="C140" s="232" t="str">
        <f>IF(D140="","",C139)</f>
        <v>Mile 8</v>
      </c>
      <c r="D140" s="6" t="s">
        <v>683</v>
      </c>
      <c r="E140" s="5" t="str">
        <f>IF(D140="","",VLOOKUP(D140,Master,3,FALSE))</f>
        <v>Barren</v>
      </c>
      <c r="F140" s="5" t="str">
        <f>IF(D140="","",VLOOKUP(D140,Master,4,FALSE))</f>
        <v>Van Es</v>
      </c>
      <c r="G140" s="5" t="str">
        <f>IF(D140="","",VLOOKUP(D140,Master,5,FALSE))</f>
        <v>Men Senior</v>
      </c>
      <c r="H140" s="5" t="str">
        <f>IF(D140="","",VLOOKUP(D140,Master,2,FALSE))</f>
        <v>Nam Men U/21</v>
      </c>
      <c r="I140" s="233"/>
      <c r="J140" s="233" t="s">
        <v>613</v>
      </c>
      <c r="K140" s="233">
        <v>117</v>
      </c>
      <c r="L140" s="234">
        <f>IF(K140="","",IF(I140="",ROUND(HLOOKUP(J140,kgList,K140,FALSE),1),ROUND(HLOOKUP(I140,kgList,K140,FALSE),1)))</f>
        <v>7.4</v>
      </c>
      <c r="M140" s="234">
        <f>IF(L140="","",IF(COUNTA(I140:J140)&gt;1,"Edible or Inedible",IF(COUNTA(I140)=1,L140*1,IF(COUNTA(J140)=1,L140*1,"ERROR"))))</f>
        <v>7.4</v>
      </c>
    </row>
    <row r="141" spans="1:13" x14ac:dyDescent="0.25">
      <c r="A141" s="232" t="str">
        <f>IF(D141="","",A140)</f>
        <v>2021-G-D1</v>
      </c>
      <c r="B141" s="231">
        <f>IF(D141="","",B140)</f>
        <v>44537</v>
      </c>
      <c r="C141" s="232" t="str">
        <f>IF(D141="","",C140)</f>
        <v>Mile 8</v>
      </c>
      <c r="D141" s="6" t="s">
        <v>407</v>
      </c>
      <c r="E141" s="5" t="str">
        <f>IF(D141="","",VLOOKUP(D141,Master,3,FALSE))</f>
        <v>Adri</v>
      </c>
      <c r="F141" s="5" t="str">
        <f>IF(D141="","",VLOOKUP(D141,Master,4,FALSE))</f>
        <v>Roets</v>
      </c>
      <c r="G141" s="5" t="str">
        <f>IF(D141="","",VLOOKUP(D141,Master,5,FALSE))</f>
        <v>Men Master</v>
      </c>
      <c r="H141" s="5" t="str">
        <f>IF(D141="","",VLOOKUP(D141,Master,2,FALSE))</f>
        <v>Nam Masters</v>
      </c>
      <c r="I141" s="233"/>
      <c r="J141" s="233" t="s">
        <v>613</v>
      </c>
      <c r="K141" s="233">
        <v>120</v>
      </c>
      <c r="L141" s="234">
        <f>IF(K141="","",IF(I141="",ROUND(HLOOKUP(J141,kgList,K141,FALSE),1),ROUND(HLOOKUP(I141,kgList,K141,FALSE),1)))</f>
        <v>8.1</v>
      </c>
      <c r="M141" s="234">
        <f>IF(L141="","",IF(COUNTA(I141:J141)&gt;1,"Edible or Inedible",IF(COUNTA(I141)=1,L141*1,IF(COUNTA(J141)=1,L141*1,"ERROR"))))</f>
        <v>8.1</v>
      </c>
    </row>
    <row r="142" spans="1:13" x14ac:dyDescent="0.25">
      <c r="A142" s="232" t="str">
        <f>IF(D142="","",A141)</f>
        <v>2021-G-D1</v>
      </c>
      <c r="B142" s="231">
        <f>IF(D142="","",B141)</f>
        <v>44537</v>
      </c>
      <c r="C142" s="232" t="str">
        <f>IF(D142="","",C141)</f>
        <v>Mile 8</v>
      </c>
      <c r="D142" s="6" t="s">
        <v>321</v>
      </c>
      <c r="E142" s="5" t="str">
        <f>IF(D142="","",VLOOKUP(D142,Master,3,FALSE))</f>
        <v>Herman</v>
      </c>
      <c r="F142" s="5" t="str">
        <f>IF(D142="","",VLOOKUP(D142,Master,4,FALSE))</f>
        <v>Fourie</v>
      </c>
      <c r="G142" s="5" t="str">
        <f>IF(D142="","",VLOOKUP(D142,Master,5,FALSE))</f>
        <v>Men Grand Masters</v>
      </c>
      <c r="H142" s="5" t="str">
        <f>IF(D142="","",VLOOKUP(D142,Master,2,FALSE))</f>
        <v>Nam Grand Masters</v>
      </c>
      <c r="I142" s="233"/>
      <c r="J142" s="233" t="s">
        <v>613</v>
      </c>
      <c r="K142" s="233">
        <v>120</v>
      </c>
      <c r="L142" s="234">
        <f>IF(K142="","",IF(I142="",ROUND(HLOOKUP(J142,kgList,K142,FALSE),1),ROUND(HLOOKUP(I142,kgList,K142,FALSE),1)))</f>
        <v>8.1</v>
      </c>
      <c r="M142" s="234">
        <f>IF(L142="","",IF(COUNTA(I142:J142)&gt;1,"Edible or Inedible",IF(COUNTA(I142)=1,L142*1,IF(COUNTA(J142)=1,L142*1,"ERROR"))))</f>
        <v>8.1</v>
      </c>
    </row>
    <row r="143" spans="1:13" x14ac:dyDescent="0.25">
      <c r="A143" s="232" t="str">
        <f>IF(D143="","",A142)</f>
        <v>2021-G-D1</v>
      </c>
      <c r="B143" s="231">
        <f>IF(D143="","",B142)</f>
        <v>44537</v>
      </c>
      <c r="C143" s="232" t="str">
        <f>IF(D143="","",C142)</f>
        <v>Mile 8</v>
      </c>
      <c r="D143" s="6" t="s">
        <v>313</v>
      </c>
      <c r="E143" s="5" t="str">
        <f>IF(D143="","",VLOOKUP(D143,Master,3,FALSE))</f>
        <v>Charles</v>
      </c>
      <c r="F143" s="5" t="str">
        <f>IF(D143="","",VLOOKUP(D143,Master,4,FALSE))</f>
        <v>Bothma</v>
      </c>
      <c r="G143" s="5" t="str">
        <f>IF(D143="","",VLOOKUP(D143,Master,5,FALSE))</f>
        <v>Men Grand Masters</v>
      </c>
      <c r="H143" s="5" t="str">
        <f>IF(D143="","",VLOOKUP(D143,Master,2,FALSE))</f>
        <v>Nam Grand Masters</v>
      </c>
      <c r="I143" s="233"/>
      <c r="J143" s="233" t="s">
        <v>613</v>
      </c>
      <c r="K143" s="233">
        <v>120</v>
      </c>
      <c r="L143" s="234">
        <f>IF(K143="","",IF(I143="",ROUND(HLOOKUP(J143,kgList,K143,FALSE),1),ROUND(HLOOKUP(I143,kgList,K143,FALSE),1)))</f>
        <v>8.1</v>
      </c>
      <c r="M143" s="234">
        <f>IF(L143="","",IF(COUNTA(I143:J143)&gt;1,"Edible or Inedible",IF(COUNTA(I143)=1,L143*1,IF(COUNTA(J143)=1,L143*1,"ERROR"))))</f>
        <v>8.1</v>
      </c>
    </row>
    <row r="144" spans="1:13" x14ac:dyDescent="0.25">
      <c r="A144" s="232" t="str">
        <f>IF(D144="","",A143)</f>
        <v>2021-G-D1</v>
      </c>
      <c r="B144" s="231">
        <f>IF(D144="","",B143)</f>
        <v>44537</v>
      </c>
      <c r="C144" s="232" t="str">
        <f>IF(D144="","",C143)</f>
        <v>Mile 8</v>
      </c>
      <c r="D144" s="6" t="s">
        <v>902</v>
      </c>
      <c r="E144" s="5" t="str">
        <f>IF(D144="","",VLOOKUP(D144,Master,3,FALSE))</f>
        <v>Wimpie</v>
      </c>
      <c r="F144" s="5" t="str">
        <f>IF(D144="","",VLOOKUP(D144,Master,4,FALSE))</f>
        <v>Barnard</v>
      </c>
      <c r="G144" s="5" t="str">
        <f>IF(D144="","",VLOOKUP(D144,Master,5,FALSE))</f>
        <v>Men  Master</v>
      </c>
      <c r="H144" s="5" t="str">
        <f>IF(D144="","",VLOOKUP(D144,Master,2,FALSE))</f>
        <v>SA Masters</v>
      </c>
      <c r="I144" s="233"/>
      <c r="J144" s="233" t="s">
        <v>613</v>
      </c>
      <c r="K144" s="233">
        <v>120</v>
      </c>
      <c r="L144" s="234">
        <f>IF(K144="","",IF(I144="",ROUND(HLOOKUP(J144,kgList,K144,FALSE),1),ROUND(HLOOKUP(I144,kgList,K144,FALSE),1)))</f>
        <v>8.1</v>
      </c>
      <c r="M144" s="234">
        <f>IF(L144="","",IF(COUNTA(I144:J144)&gt;1,"Edible or Inedible",IF(COUNTA(I144)=1,L144*1,IF(COUNTA(J144)=1,L144*1,"ERROR"))))</f>
        <v>8.1</v>
      </c>
    </row>
    <row r="145" spans="1:13" x14ac:dyDescent="0.25">
      <c r="A145" s="232" t="str">
        <f>IF(D145="","",A144)</f>
        <v>2021-G-D1</v>
      </c>
      <c r="B145" s="231">
        <f>IF(D145="","",B144)</f>
        <v>44537</v>
      </c>
      <c r="C145" s="232" t="str">
        <f>IF(D145="","",C144)</f>
        <v>Mile 8</v>
      </c>
      <c r="D145" s="6" t="s">
        <v>862</v>
      </c>
      <c r="E145" s="5" t="str">
        <f>IF(D145="","",VLOOKUP(D145,Master,3,FALSE))</f>
        <v>Gus</v>
      </c>
      <c r="F145" s="5" t="str">
        <f>IF(D145="","",VLOOKUP(D145,Master,4,FALSE))</f>
        <v>Kaltenbrun</v>
      </c>
      <c r="G145" s="5" t="str">
        <f>IF(D145="","",VLOOKUP(D145,Master,5,FALSE))</f>
        <v>Men  Master</v>
      </c>
      <c r="H145" s="5" t="str">
        <f>IF(D145="","",VLOOKUP(D145,Master,2,FALSE))</f>
        <v>SA Masters</v>
      </c>
      <c r="I145" s="233"/>
      <c r="J145" s="233" t="s">
        <v>613</v>
      </c>
      <c r="K145" s="233">
        <v>119</v>
      </c>
      <c r="L145" s="234">
        <f>IF(K145="","",IF(I145="",ROUND(HLOOKUP(J145,kgList,K145,FALSE),1),ROUND(HLOOKUP(I145,kgList,K145,FALSE),1)))</f>
        <v>7.9</v>
      </c>
      <c r="M145" s="234">
        <f>IF(L145="","",IF(COUNTA(I145:J145)&gt;1,"Edible or Inedible",IF(COUNTA(I145)=1,L145*1,IF(COUNTA(J145)=1,L145*1,"ERROR"))))</f>
        <v>7.9</v>
      </c>
    </row>
    <row r="146" spans="1:13" x14ac:dyDescent="0.25">
      <c r="A146" s="232" t="str">
        <f>IF(D146="","",A145)</f>
        <v>2021-G-D1</v>
      </c>
      <c r="B146" s="231">
        <f>IF(D146="","",B145)</f>
        <v>44537</v>
      </c>
      <c r="C146" s="232" t="str">
        <f>IF(D146="","",C145)</f>
        <v>Mile 8</v>
      </c>
      <c r="D146" s="6" t="s">
        <v>845</v>
      </c>
      <c r="E146" s="5" t="str">
        <f>IF(D146="","",VLOOKUP(D146,Master,3,FALSE))</f>
        <v>Corbin</v>
      </c>
      <c r="F146" s="5" t="str">
        <f>IF(D146="","",VLOOKUP(D146,Master,4,FALSE))</f>
        <v>Morris</v>
      </c>
      <c r="G146" s="5" t="str">
        <f>IF(D146="","",VLOOKUP(D146,Master,5,FALSE))</f>
        <v>Men U/21</v>
      </c>
      <c r="H146" s="5" t="str">
        <f>IF(D146="","",VLOOKUP(D146,Master,2,FALSE))</f>
        <v>SA Men U/21</v>
      </c>
      <c r="I146" s="233"/>
      <c r="J146" s="233" t="s">
        <v>612</v>
      </c>
      <c r="K146" s="233">
        <v>117</v>
      </c>
      <c r="L146" s="234">
        <f>IF(K146="","",IF(I146="",ROUND(HLOOKUP(J146,kgList,K146,FALSE),1),ROUND(HLOOKUP(I146,kgList,K146,FALSE),1)))</f>
        <v>20.100000000000001</v>
      </c>
      <c r="M146" s="234">
        <f>IF(L146="","",IF(COUNTA(I146:J146)&gt;1,"Edible or Inedible",IF(COUNTA(I146)=1,L146*1,IF(COUNTA(J146)=1,L146*1,"ERROR"))))</f>
        <v>20.100000000000001</v>
      </c>
    </row>
    <row r="147" spans="1:13" x14ac:dyDescent="0.25">
      <c r="A147" s="232" t="str">
        <f>IF(D147="","",A146)</f>
        <v>2021-G-D1</v>
      </c>
      <c r="B147" s="231">
        <f>IF(D147="","",B146)</f>
        <v>44537</v>
      </c>
      <c r="C147" s="232" t="str">
        <f>IF(D147="","",C146)</f>
        <v>Mile 8</v>
      </c>
      <c r="D147" s="6" t="s">
        <v>821</v>
      </c>
      <c r="E147" s="5" t="str">
        <f>IF(D147="","",VLOOKUP(D147,Master,3,FALSE))</f>
        <v>Hendrico</v>
      </c>
      <c r="F147" s="5" t="str">
        <f>IF(D147="","",VLOOKUP(D147,Master,4,FALSE))</f>
        <v>Lesch</v>
      </c>
      <c r="G147" s="5" t="str">
        <f>IF(D147="","",VLOOKUP(D147,Master,5,FALSE))</f>
        <v>Men Senior</v>
      </c>
      <c r="H147" s="5" t="str">
        <f>IF(D147="","",VLOOKUP(D147,Master,2,FALSE))</f>
        <v>SA Seniors</v>
      </c>
      <c r="I147" s="233"/>
      <c r="J147" s="233" t="s">
        <v>613</v>
      </c>
      <c r="K147" s="233">
        <v>118</v>
      </c>
      <c r="L147" s="234">
        <f>IF(K147="","",IF(I147="",ROUND(HLOOKUP(J147,kgList,K147,FALSE),1),ROUND(HLOOKUP(I147,kgList,K147,FALSE),1)))</f>
        <v>7.6</v>
      </c>
      <c r="M147" s="234">
        <f>IF(L147="","",IF(COUNTA(I147:J147)&gt;1,"Edible or Inedible",IF(COUNTA(I147)=1,L147*1,IF(COUNTA(J147)=1,L147*1,"ERROR"))))</f>
        <v>7.6</v>
      </c>
    </row>
    <row r="148" spans="1:13" x14ac:dyDescent="0.25">
      <c r="A148" s="232" t="str">
        <f>IF(D148="","",A147)</f>
        <v>2021-G-D1</v>
      </c>
      <c r="B148" s="231">
        <f>IF(D148="","",B147)</f>
        <v>44537</v>
      </c>
      <c r="C148" s="232" t="str">
        <f>IF(D148="","",C147)</f>
        <v>Mile 8</v>
      </c>
      <c r="D148" s="6" t="s">
        <v>843</v>
      </c>
      <c r="E148" s="5" t="str">
        <f>IF(D148="","",VLOOKUP(D148,Master,3,FALSE))</f>
        <v>Chantel</v>
      </c>
      <c r="F148" s="5" t="str">
        <f>IF(D148="","",VLOOKUP(D148,Master,4,FALSE))</f>
        <v>Carstens</v>
      </c>
      <c r="G148" s="5" t="str">
        <f>IF(D148="","",VLOOKUP(D148,Master,5,FALSE))</f>
        <v>Ladies Senior</v>
      </c>
      <c r="H148" s="5" t="str">
        <f>IF(D148="","",VLOOKUP(D148,Master,2,FALSE))</f>
        <v>SA Ladies</v>
      </c>
      <c r="I148" s="233"/>
      <c r="J148" s="233" t="s">
        <v>613</v>
      </c>
      <c r="K148" s="233">
        <v>122</v>
      </c>
      <c r="L148" s="234">
        <f>IF(K148="","",IF(I148="",ROUND(HLOOKUP(J148,kgList,K148,FALSE),1),ROUND(HLOOKUP(I148,kgList,K148,FALSE),1)))</f>
        <v>8.6</v>
      </c>
      <c r="M148" s="234">
        <f>IF(L148="","",IF(COUNTA(I148:J148)&gt;1,"Edible or Inedible",IF(COUNTA(I148)=1,L148*1,IF(COUNTA(J148)=1,L148*1,"ERROR"))))</f>
        <v>8.6</v>
      </c>
    </row>
    <row r="149" spans="1:13" x14ac:dyDescent="0.25">
      <c r="A149" s="232" t="str">
        <f>IF(D149="","",A148)</f>
        <v>2021-G-D1</v>
      </c>
      <c r="B149" s="231">
        <f>IF(D149="","",B148)</f>
        <v>44537</v>
      </c>
      <c r="C149" s="232" t="str">
        <f>IF(D149="","",C148)</f>
        <v>Mile 8</v>
      </c>
      <c r="D149" s="6" t="s">
        <v>862</v>
      </c>
      <c r="E149" s="5" t="str">
        <f>IF(D149="","",VLOOKUP(D149,Master,3,FALSE))</f>
        <v>Gus</v>
      </c>
      <c r="F149" s="5" t="str">
        <f>IF(D149="","",VLOOKUP(D149,Master,4,FALSE))</f>
        <v>Kaltenbrun</v>
      </c>
      <c r="G149" s="5" t="str">
        <f>IF(D149="","",VLOOKUP(D149,Master,5,FALSE))</f>
        <v>Men  Master</v>
      </c>
      <c r="H149" s="5" t="str">
        <f>IF(D149="","",VLOOKUP(D149,Master,2,FALSE))</f>
        <v>SA Masters</v>
      </c>
      <c r="I149" s="233"/>
      <c r="J149" s="233" t="s">
        <v>591</v>
      </c>
      <c r="K149" s="233">
        <v>75</v>
      </c>
      <c r="L149" s="234">
        <f>IF(K149="","",IF(I149="",ROUND(HLOOKUP(J149,kgList,K149,FALSE),1),ROUND(HLOOKUP(I149,kgList,K149,FALSE),1)))</f>
        <v>7.7</v>
      </c>
      <c r="M149" s="234">
        <f>IF(L149="","",IF(COUNTA(I149:J149)&gt;1,"Edible or Inedible",IF(COUNTA(I149)=1,L149*1,IF(COUNTA(J149)=1,L149*1,"ERROR"))))</f>
        <v>7.7</v>
      </c>
    </row>
    <row r="150" spans="1:13" x14ac:dyDescent="0.25">
      <c r="A150" s="232" t="str">
        <f>IF(D150="","",A149)</f>
        <v>2021-G-D1</v>
      </c>
      <c r="B150" s="231">
        <f>IF(D150="","",B149)</f>
        <v>44537</v>
      </c>
      <c r="C150" s="232" t="str">
        <f>IF(D150="","",C149)</f>
        <v>Mile 8</v>
      </c>
      <c r="D150" s="6" t="s">
        <v>907</v>
      </c>
      <c r="E150" s="5" t="str">
        <f>IF(D150="","",VLOOKUP(D150,Master,3,FALSE))</f>
        <v>Barry</v>
      </c>
      <c r="F150" s="5" t="str">
        <f>IF(D150="","",VLOOKUP(D150,Master,4,FALSE))</f>
        <v>Wareham</v>
      </c>
      <c r="G150" s="5" t="str">
        <f>IF(D150="","",VLOOKUP(D150,Master,5,FALSE))</f>
        <v>Men  Master</v>
      </c>
      <c r="H150" s="5" t="str">
        <f>IF(D150="","",VLOOKUP(D150,Master,2,FALSE))</f>
        <v>SA Masters</v>
      </c>
      <c r="I150" s="233"/>
      <c r="J150" s="233" t="s">
        <v>613</v>
      </c>
      <c r="K150" s="233">
        <v>118</v>
      </c>
      <c r="L150" s="234">
        <f>IF(K150="","",IF(I150="",ROUND(HLOOKUP(J150,kgList,K150,FALSE),1),ROUND(HLOOKUP(I150,kgList,K150,FALSE),1)))</f>
        <v>7.6</v>
      </c>
      <c r="M150" s="234">
        <f>IF(L150="","",IF(COUNTA(I150:J150)&gt;1,"Edible or Inedible",IF(COUNTA(I150)=1,L150*1,IF(COUNTA(J150)=1,L150*1,"ERROR"))))</f>
        <v>7.6</v>
      </c>
    </row>
    <row r="151" spans="1:13" x14ac:dyDescent="0.25">
      <c r="A151" s="232" t="str">
        <f>IF(D151="","",A150)</f>
        <v>2021-G-D1</v>
      </c>
      <c r="B151" s="231">
        <f>IF(D151="","",B150)</f>
        <v>44537</v>
      </c>
      <c r="C151" s="232" t="str">
        <f>IF(D151="","",C150)</f>
        <v>Mile 8</v>
      </c>
      <c r="D151" s="6" t="s">
        <v>832</v>
      </c>
      <c r="E151" s="5" t="str">
        <f>IF(D151="","",VLOOKUP(D151,Master,3,FALSE))</f>
        <v>Louis</v>
      </c>
      <c r="F151" s="5" t="str">
        <f>IF(D151="","",VLOOKUP(D151,Master,4,FALSE))</f>
        <v>Allison</v>
      </c>
      <c r="G151" s="5" t="str">
        <f>IF(D151="","",VLOOKUP(D151,Master,5,FALSE))</f>
        <v>Men Senior</v>
      </c>
      <c r="H151" s="5" t="str">
        <f>IF(D151="","",VLOOKUP(D151,Master,2,FALSE))</f>
        <v>SA Seniors</v>
      </c>
      <c r="I151" s="233"/>
      <c r="J151" s="233" t="s">
        <v>613</v>
      </c>
      <c r="K151" s="233">
        <v>118</v>
      </c>
      <c r="L151" s="234">
        <f>IF(K151="","",IF(I151="",ROUND(HLOOKUP(J151,kgList,K151,FALSE),1),ROUND(HLOOKUP(I151,kgList,K151,FALSE),1)))</f>
        <v>7.6</v>
      </c>
      <c r="M151" s="234">
        <f>IF(L151="","",IF(COUNTA(I151:J151)&gt;1,"Edible or Inedible",IF(COUNTA(I151)=1,L151*1,IF(COUNTA(J151)=1,L151*1,"ERROR"))))</f>
        <v>7.6</v>
      </c>
    </row>
    <row r="152" spans="1:13" x14ac:dyDescent="0.25">
      <c r="A152" s="232" t="str">
        <f>IF(D152="","",A151)</f>
        <v>2021-G-D1</v>
      </c>
      <c r="B152" s="231">
        <f>IF(D152="","",B151)</f>
        <v>44537</v>
      </c>
      <c r="C152" s="232" t="str">
        <f>IF(D152="","",C151)</f>
        <v>Mile 8</v>
      </c>
      <c r="D152" s="6" t="s">
        <v>849</v>
      </c>
      <c r="E152" s="5" t="str">
        <f>IF(D152="","",VLOOKUP(D152,Master,3,FALSE))</f>
        <v>Tim</v>
      </c>
      <c r="F152" s="5" t="str">
        <f>IF(D152="","",VLOOKUP(D152,Master,4,FALSE))</f>
        <v>Du Plessis</v>
      </c>
      <c r="G152" s="5" t="str">
        <f>IF(D152="","",VLOOKUP(D152,Master,5,FALSE))</f>
        <v>Men U/21</v>
      </c>
      <c r="H152" s="5" t="str">
        <f>IF(D152="","",VLOOKUP(D152,Master,2,FALSE))</f>
        <v>SA Men U/21</v>
      </c>
      <c r="I152" s="233"/>
      <c r="J152" s="233" t="s">
        <v>614</v>
      </c>
      <c r="K152" s="233">
        <v>116</v>
      </c>
      <c r="L152" s="234">
        <f>IF(K152="","",IF(I152="",ROUND(HLOOKUP(J152,kgList,K152,FALSE),1),ROUND(HLOOKUP(I152,kgList,K152,FALSE),1)))</f>
        <v>6.2</v>
      </c>
      <c r="M152" s="234">
        <f>IF(L152="","",IF(COUNTA(I152:J152)&gt;1,"Edible or Inedible",IF(COUNTA(I152)=1,L152*1,IF(COUNTA(J152)=1,L152*1,"ERROR"))))</f>
        <v>6.2</v>
      </c>
    </row>
    <row r="153" spans="1:13" x14ac:dyDescent="0.25">
      <c r="A153" s="232" t="str">
        <f>IF(D153="","",A152)</f>
        <v>2021-G-D1</v>
      </c>
      <c r="B153" s="231">
        <f>IF(D153="","",B152)</f>
        <v>44537</v>
      </c>
      <c r="C153" s="232" t="str">
        <f>IF(D153="","",C152)</f>
        <v>Mile 8</v>
      </c>
      <c r="D153" s="6" t="s">
        <v>335</v>
      </c>
      <c r="E153" s="5" t="str">
        <f>IF(D153="","",VLOOKUP(D153,Master,3,FALSE))</f>
        <v>Terence</v>
      </c>
      <c r="F153" s="5" t="str">
        <f>IF(D153="","",VLOOKUP(D153,Master,4,FALSE))</f>
        <v>Clark</v>
      </c>
      <c r="G153" s="5" t="str">
        <f>IF(D153="","",VLOOKUP(D153,Master,5,FALSE))</f>
        <v>Men Master</v>
      </c>
      <c r="H153" s="5" t="str">
        <f>IF(D153="","",VLOOKUP(D153,Master,2,FALSE))</f>
        <v>Nam Masters</v>
      </c>
      <c r="I153" s="233"/>
      <c r="J153" s="233" t="s">
        <v>613</v>
      </c>
      <c r="K153" s="233">
        <v>118</v>
      </c>
      <c r="L153" s="234">
        <f>IF(K153="","",IF(I153="",ROUND(HLOOKUP(J153,kgList,K153,FALSE),1),ROUND(HLOOKUP(I153,kgList,K153,FALSE),1)))</f>
        <v>7.6</v>
      </c>
      <c r="M153" s="234">
        <f>IF(L153="","",IF(COUNTA(I153:J153)&gt;1,"Edible or Inedible",IF(COUNTA(I153)=1,L153*1,IF(COUNTA(J153)=1,L153*1,"ERROR"))))</f>
        <v>7.6</v>
      </c>
    </row>
    <row r="154" spans="1:13" x14ac:dyDescent="0.25">
      <c r="A154" s="232" t="str">
        <f>IF(D154="","",A153)</f>
        <v>2021-G-D1</v>
      </c>
      <c r="B154" s="231">
        <f>IF(D154="","",B153)</f>
        <v>44537</v>
      </c>
      <c r="C154" s="232" t="str">
        <f>IF(D154="","",C153)</f>
        <v>Mile 8</v>
      </c>
      <c r="D154" s="6" t="s">
        <v>326</v>
      </c>
      <c r="E154" s="5" t="str">
        <f>IF(D154="","",VLOOKUP(D154,Master,3,FALSE))</f>
        <v>Andrew</v>
      </c>
      <c r="F154" s="5" t="str">
        <f>IF(D154="","",VLOOKUP(D154,Master,4,FALSE))</f>
        <v>Van Der Westhuizen</v>
      </c>
      <c r="G154" s="5" t="str">
        <f>IF(D154="","",VLOOKUP(D154,Master,5,FALSE))</f>
        <v>Men Veteran</v>
      </c>
      <c r="H154" s="5" t="str">
        <f>IF(D154="","",VLOOKUP(D154,Master,2,FALSE))</f>
        <v>Nam Seniors</v>
      </c>
      <c r="I154" s="233"/>
      <c r="J154" s="233" t="s">
        <v>613</v>
      </c>
      <c r="K154" s="233">
        <v>118</v>
      </c>
      <c r="L154" s="234">
        <f>IF(K154="","",IF(I154="",ROUND(HLOOKUP(J154,kgList,K154,FALSE),1),ROUND(HLOOKUP(I154,kgList,K154,FALSE),1)))</f>
        <v>7.6</v>
      </c>
      <c r="M154" s="234">
        <f>IF(L154="","",IF(COUNTA(I154:J154)&gt;1,"Edible or Inedible",IF(COUNTA(I154)=1,L154*1,IF(COUNTA(J154)=1,L154*1,"ERROR"))))</f>
        <v>7.6</v>
      </c>
    </row>
    <row r="155" spans="1:13" x14ac:dyDescent="0.25">
      <c r="A155" s="232" t="str">
        <f>IF(D155="","",A154)</f>
        <v>2021-G-D1</v>
      </c>
      <c r="B155" s="231">
        <f>IF(D155="","",B154)</f>
        <v>44537</v>
      </c>
      <c r="C155" s="232" t="str">
        <f>IF(D155="","",C154)</f>
        <v>Mile 8</v>
      </c>
      <c r="D155" s="6" t="s">
        <v>840</v>
      </c>
      <c r="E155" s="5" t="str">
        <f>IF(D155="","",VLOOKUP(D155,Master,3,FALSE))</f>
        <v>Cara</v>
      </c>
      <c r="F155" s="5" t="str">
        <f>IF(D155="","",VLOOKUP(D155,Master,4,FALSE))</f>
        <v>Cowan</v>
      </c>
      <c r="G155" s="5" t="str">
        <f>IF(D155="","",VLOOKUP(D155,Master,5,FALSE))</f>
        <v>Ladies Senior</v>
      </c>
      <c r="H155" s="5" t="str">
        <f>IF(D155="","",VLOOKUP(D155,Master,2,FALSE))</f>
        <v>SA Ladies</v>
      </c>
      <c r="I155" s="233"/>
      <c r="J155" s="233" t="s">
        <v>640</v>
      </c>
      <c r="K155" s="233">
        <v>90</v>
      </c>
      <c r="L155" s="234">
        <f>IF(K155="","",IF(I155="",ROUND(HLOOKUP(J155,kgList,K155,FALSE),1),ROUND(HLOOKUP(I155,kgList,K155,FALSE),1)))</f>
        <v>8.4</v>
      </c>
      <c r="M155" s="234">
        <f>IF(L155="","",IF(COUNTA(I155:J155)&gt;1,"Edible or Inedible",IF(COUNTA(I155)=1,L155*1,IF(COUNTA(J155)=1,L155*1,"ERROR"))))</f>
        <v>8.4</v>
      </c>
    </row>
    <row r="156" spans="1:13" x14ac:dyDescent="0.25">
      <c r="A156" s="232" t="str">
        <f>IF(D156="","",A155)</f>
        <v>2021-G-D1</v>
      </c>
      <c r="B156" s="231">
        <f>IF(D156="","",B155)</f>
        <v>44537</v>
      </c>
      <c r="C156" s="232" t="str">
        <f>IF(D156="","",C155)</f>
        <v>Mile 8</v>
      </c>
      <c r="D156" s="6" t="s">
        <v>354</v>
      </c>
      <c r="E156" s="5" t="str">
        <f>IF(D156="","",VLOOKUP(D156,Master,3,FALSE))</f>
        <v>Marina</v>
      </c>
      <c r="F156" s="5" t="str">
        <f>IF(D156="","",VLOOKUP(D156,Master,4,FALSE))</f>
        <v>Kruger</v>
      </c>
      <c r="G156" s="5" t="str">
        <f>IF(D156="","",VLOOKUP(D156,Master,5,FALSE))</f>
        <v>Ladies Senior</v>
      </c>
      <c r="H156" s="5" t="str">
        <f>IF(D156="","",VLOOKUP(D156,Master,2,FALSE))</f>
        <v>Nam Ladies</v>
      </c>
      <c r="I156" s="233"/>
      <c r="J156" s="233" t="s">
        <v>613</v>
      </c>
      <c r="K156" s="233">
        <v>121</v>
      </c>
      <c r="L156" s="234">
        <f>IF(K156="","",IF(I156="",ROUND(HLOOKUP(J156,kgList,K156,FALSE),1),ROUND(HLOOKUP(I156,kgList,K156,FALSE),1)))</f>
        <v>8.3000000000000007</v>
      </c>
      <c r="M156" s="234">
        <f>IF(L156="","",IF(COUNTA(I156:J156)&gt;1,"Edible or Inedible",IF(COUNTA(I156)=1,L156*1,IF(COUNTA(J156)=1,L156*1,"ERROR"))))</f>
        <v>8.3000000000000007</v>
      </c>
    </row>
    <row r="157" spans="1:13" x14ac:dyDescent="0.25">
      <c r="A157" s="232" t="str">
        <f>IF(D157="","",A156)</f>
        <v>2021-G-D1</v>
      </c>
      <c r="B157" s="231">
        <f>IF(D157="","",B156)</f>
        <v>44537</v>
      </c>
      <c r="C157" s="232" t="str">
        <f>IF(D157="","",C156)</f>
        <v>Mile 8</v>
      </c>
      <c r="D157" s="6" t="s">
        <v>315</v>
      </c>
      <c r="E157" s="5" t="str">
        <f>IF(D157="","",VLOOKUP(D157,Master,3,FALSE))</f>
        <v>Brian</v>
      </c>
      <c r="F157" s="5" t="str">
        <f>IF(D157="","",VLOOKUP(D157,Master,4,FALSE))</f>
        <v>Curtis</v>
      </c>
      <c r="G157" s="5" t="str">
        <f>IF(D157="","",VLOOKUP(D157,Master,5,FALSE))</f>
        <v>Men Senior</v>
      </c>
      <c r="H157" s="5" t="str">
        <f>IF(D157="","",VLOOKUP(D157,Master,2,FALSE))</f>
        <v>Nam Seniors</v>
      </c>
      <c r="I157" s="233"/>
      <c r="J157" s="233" t="s">
        <v>613</v>
      </c>
      <c r="K157" s="233">
        <v>118</v>
      </c>
      <c r="L157" s="234">
        <f>IF(K157="","",IF(I157="",ROUND(HLOOKUP(J157,kgList,K157,FALSE),1),ROUND(HLOOKUP(I157,kgList,K157,FALSE),1)))</f>
        <v>7.6</v>
      </c>
      <c r="M157" s="234">
        <f>IF(L157="","",IF(COUNTA(I157:J157)&gt;1,"Edible or Inedible",IF(COUNTA(I157)=1,L157*1,IF(COUNTA(J157)=1,L157*1,"ERROR"))))</f>
        <v>7.6</v>
      </c>
    </row>
    <row r="158" spans="1:13" x14ac:dyDescent="0.25">
      <c r="A158" s="232" t="str">
        <f>IF(D158="","",A157)</f>
        <v>2021-G-D1</v>
      </c>
      <c r="B158" s="231">
        <f>IF(D158="","",B157)</f>
        <v>44537</v>
      </c>
      <c r="C158" s="232" t="str">
        <f>IF(D158="","",C157)</f>
        <v>Mile 8</v>
      </c>
      <c r="D158" s="6" t="s">
        <v>888</v>
      </c>
      <c r="E158" s="5" t="str">
        <f>IF(D158="","",VLOOKUP(D158,Master,3,FALSE))</f>
        <v>Gareth</v>
      </c>
      <c r="F158" s="5" t="str">
        <f>IF(D158="","",VLOOKUP(D158,Master,4,FALSE))</f>
        <v>Dahl</v>
      </c>
      <c r="G158" s="5" t="str">
        <f>IF(D158="","",VLOOKUP(D158,Master,5,FALSE))</f>
        <v>Men U/21</v>
      </c>
      <c r="H158" s="5" t="str">
        <f>IF(D158="","",VLOOKUP(D158,Master,2,FALSE))</f>
        <v>SA Men U/21</v>
      </c>
      <c r="I158" s="233"/>
      <c r="J158" s="233" t="s">
        <v>612</v>
      </c>
      <c r="K158" s="233">
        <v>116</v>
      </c>
      <c r="L158" s="234">
        <f>IF(K158="","",IF(I158="",ROUND(HLOOKUP(J158,kgList,K158,FALSE),1),ROUND(HLOOKUP(I158,kgList,K158,FALSE),1)))</f>
        <v>19.5</v>
      </c>
      <c r="M158" s="234">
        <f>IF(L158="","",IF(COUNTA(I158:J158)&gt;1,"Edible or Inedible",IF(COUNTA(I158)=1,L158*1,IF(COUNTA(J158)=1,L158*1,"ERROR"))))</f>
        <v>19.5</v>
      </c>
    </row>
    <row r="159" spans="1:13" x14ac:dyDescent="0.25">
      <c r="A159" s="232" t="str">
        <f>IF(D159="","",A158)</f>
        <v>2021-G-D1</v>
      </c>
      <c r="B159" s="231">
        <f>IF(D159="","",B158)</f>
        <v>44537</v>
      </c>
      <c r="C159" s="232" t="str">
        <f>IF(D159="","",C158)</f>
        <v>Mile 8</v>
      </c>
      <c r="D159" s="6" t="s">
        <v>321</v>
      </c>
      <c r="E159" s="5" t="str">
        <f>IF(D159="","",VLOOKUP(D159,Master,3,FALSE))</f>
        <v>Herman</v>
      </c>
      <c r="F159" s="5" t="str">
        <f>IF(D159="","",VLOOKUP(D159,Master,4,FALSE))</f>
        <v>Fourie</v>
      </c>
      <c r="G159" s="5" t="str">
        <f>IF(D159="","",VLOOKUP(D159,Master,5,FALSE))</f>
        <v>Men Grand Masters</v>
      </c>
      <c r="H159" s="5" t="str">
        <f>IF(D159="","",VLOOKUP(D159,Master,2,FALSE))</f>
        <v>Nam Grand Masters</v>
      </c>
      <c r="I159" s="233"/>
      <c r="J159" s="233" t="s">
        <v>613</v>
      </c>
      <c r="K159" s="233">
        <v>120</v>
      </c>
      <c r="L159" s="234">
        <f>IF(K159="","",IF(I159="",ROUND(HLOOKUP(J159,kgList,K159,FALSE),1),ROUND(HLOOKUP(I159,kgList,K159,FALSE),1)))</f>
        <v>8.1</v>
      </c>
      <c r="M159" s="234">
        <f>IF(L159="","",IF(COUNTA(I159:J159)&gt;1,"Edible or Inedible",IF(COUNTA(I159)=1,L159*1,IF(COUNTA(J159)=1,L159*1,"ERROR"))))</f>
        <v>8.1</v>
      </c>
    </row>
    <row r="160" spans="1:13" x14ac:dyDescent="0.25">
      <c r="A160" s="232" t="str">
        <f>IF(D160="","",A159)</f>
        <v>2021-G-D1</v>
      </c>
      <c r="B160" s="231">
        <f>IF(D160="","",B159)</f>
        <v>44537</v>
      </c>
      <c r="C160" s="232" t="str">
        <f>IF(D160="","",C159)</f>
        <v>Mile 8</v>
      </c>
      <c r="D160" s="6" t="s">
        <v>828</v>
      </c>
      <c r="E160" s="5" t="str">
        <f>IF(D160="","",VLOOKUP(D160,Master,3,FALSE))</f>
        <v>Raldo</v>
      </c>
      <c r="F160" s="5" t="str">
        <f>IF(D160="","",VLOOKUP(D160,Master,4,FALSE))</f>
        <v>Potgieter</v>
      </c>
      <c r="G160" s="5" t="str">
        <f>IF(D160="","",VLOOKUP(D160,Master,5,FALSE))</f>
        <v>Men Senior</v>
      </c>
      <c r="H160" s="5" t="str">
        <f>IF(D160="","",VLOOKUP(D160,Master,2,FALSE))</f>
        <v>SA Seniors</v>
      </c>
      <c r="I160" s="233"/>
      <c r="J160" s="233" t="s">
        <v>613</v>
      </c>
      <c r="K160" s="233">
        <v>117</v>
      </c>
      <c r="L160" s="234">
        <f>IF(K160="","",IF(I160="",ROUND(HLOOKUP(J160,kgList,K160,FALSE),1),ROUND(HLOOKUP(I160,kgList,K160,FALSE),1)))</f>
        <v>7.4</v>
      </c>
      <c r="M160" s="234">
        <f>IF(L160="","",IF(COUNTA(I160:J160)&gt;1,"Edible or Inedible",IF(COUNTA(I160)=1,L160*1,IF(COUNTA(J160)=1,L160*1,"ERROR"))))</f>
        <v>7.4</v>
      </c>
    </row>
    <row r="161" spans="1:13" x14ac:dyDescent="0.25">
      <c r="A161" s="232" t="str">
        <f>IF(D161="","",A160)</f>
        <v>2021-G-D1</v>
      </c>
      <c r="B161" s="231">
        <f>IF(D161="","",B160)</f>
        <v>44537</v>
      </c>
      <c r="C161" s="232" t="str">
        <f>IF(D161="","",C160)</f>
        <v>Mile 8</v>
      </c>
      <c r="D161" s="6" t="s">
        <v>736</v>
      </c>
      <c r="E161" s="5" t="str">
        <f>IF(D161="","",VLOOKUP(D161,Master,3,FALSE))</f>
        <v>Maryna</v>
      </c>
      <c r="F161" s="5" t="str">
        <f>IF(D161="","",VLOOKUP(D161,Master,4,FALSE))</f>
        <v>Viljoen</v>
      </c>
      <c r="G161" s="5" t="str">
        <f>IF(D161="","",VLOOKUP(D161,Master,5,FALSE))</f>
        <v>Ladies Senior</v>
      </c>
      <c r="H161" s="5" t="str">
        <f>IF(D161="","",VLOOKUP(D161,Master,2,FALSE))</f>
        <v>Nam Ladies</v>
      </c>
      <c r="I161" s="233"/>
      <c r="J161" s="233" t="s">
        <v>613</v>
      </c>
      <c r="K161" s="233">
        <v>121</v>
      </c>
      <c r="L161" s="234">
        <f>IF(K161="","",IF(I161="",ROUND(HLOOKUP(J161,kgList,K161,FALSE),1),ROUND(HLOOKUP(I161,kgList,K161,FALSE),1)))</f>
        <v>8.3000000000000007</v>
      </c>
      <c r="M161" s="234">
        <f>IF(L161="","",IF(COUNTA(I161:J161)&gt;1,"Edible or Inedible",IF(COUNTA(I161)=1,L161*1,IF(COUNTA(J161)=1,L161*1,"ERROR"))))</f>
        <v>8.3000000000000007</v>
      </c>
    </row>
    <row r="162" spans="1:13" x14ac:dyDescent="0.25">
      <c r="A162" s="232" t="str">
        <f>IF(D162="","",A161)</f>
        <v>2021-G-D1</v>
      </c>
      <c r="B162" s="231">
        <f>IF(D162="","",B161)</f>
        <v>44537</v>
      </c>
      <c r="C162" s="232" t="str">
        <f>IF(D162="","",C161)</f>
        <v>Mile 8</v>
      </c>
      <c r="D162" s="6" t="s">
        <v>851</v>
      </c>
      <c r="E162" s="5" t="str">
        <f>IF(D162="","",VLOOKUP(D162,Master,3,FALSE))</f>
        <v>Lance</v>
      </c>
      <c r="F162" s="5" t="str">
        <f>IF(D162="","",VLOOKUP(D162,Master,4,FALSE))</f>
        <v>Daniel</v>
      </c>
      <c r="G162" s="5" t="str">
        <f>IF(D162="","",VLOOKUP(D162,Master,5,FALSE))</f>
        <v>Men U/21</v>
      </c>
      <c r="H162" s="5" t="str">
        <f>IF(D162="","",VLOOKUP(D162,Master,2,FALSE))</f>
        <v>SA Men U/21</v>
      </c>
      <c r="I162" s="233"/>
      <c r="J162" s="233" t="s">
        <v>613</v>
      </c>
      <c r="K162" s="233">
        <v>115</v>
      </c>
      <c r="L162" s="234">
        <f>IF(K162="","",IF(I162="",ROUND(HLOOKUP(J162,kgList,K162,FALSE),1),ROUND(HLOOKUP(I162,kgList,K162,FALSE),1)))</f>
        <v>7</v>
      </c>
      <c r="M162" s="234">
        <f>IF(L162="","",IF(COUNTA(I162:J162)&gt;1,"Edible or Inedible",IF(COUNTA(I162)=1,L162*1,IF(COUNTA(J162)=1,L162*1,"ERROR"))))</f>
        <v>7</v>
      </c>
    </row>
    <row r="163" spans="1:13" x14ac:dyDescent="0.25">
      <c r="A163" s="232" t="str">
        <f>IF(D163="","",A162)</f>
        <v>2021-G-D1</v>
      </c>
      <c r="B163" s="231">
        <f>IF(D163="","",B162)</f>
        <v>44537</v>
      </c>
      <c r="C163" s="232" t="str">
        <f>IF(D163="","",C162)</f>
        <v>Mile 8</v>
      </c>
      <c r="D163" s="6" t="s">
        <v>736</v>
      </c>
      <c r="E163" s="5" t="str">
        <f>IF(D163="","",VLOOKUP(D163,Master,3,FALSE))</f>
        <v>Maryna</v>
      </c>
      <c r="F163" s="5" t="str">
        <f>IF(D163="","",VLOOKUP(D163,Master,4,FALSE))</f>
        <v>Viljoen</v>
      </c>
      <c r="G163" s="5" t="str">
        <f>IF(D163="","",VLOOKUP(D163,Master,5,FALSE))</f>
        <v>Ladies Senior</v>
      </c>
      <c r="H163" s="5" t="str">
        <f>IF(D163="","",VLOOKUP(D163,Master,2,FALSE))</f>
        <v>Nam Ladies</v>
      </c>
      <c r="I163" s="233"/>
      <c r="J163" s="233" t="s">
        <v>613</v>
      </c>
      <c r="K163" s="233">
        <v>120</v>
      </c>
      <c r="L163" s="234">
        <f>IF(K163="","",IF(I163="",ROUND(HLOOKUP(J163,kgList,K163,FALSE),1),ROUND(HLOOKUP(I163,kgList,K163,FALSE),1)))</f>
        <v>8.1</v>
      </c>
      <c r="M163" s="234">
        <f>IF(L163="","",IF(COUNTA(I163:J163)&gt;1,"Edible or Inedible",IF(COUNTA(I163)=1,L163*1,IF(COUNTA(J163)=1,L163*1,"ERROR"))))</f>
        <v>8.1</v>
      </c>
    </row>
    <row r="164" spans="1:13" x14ac:dyDescent="0.25">
      <c r="A164" s="232" t="str">
        <f>IF(D164="","",A163)</f>
        <v>2021-G-D1</v>
      </c>
      <c r="B164" s="231">
        <f>IF(D164="","",B163)</f>
        <v>44537</v>
      </c>
      <c r="C164" s="232" t="str">
        <f>IF(D164="","",C163)</f>
        <v>Mile 8</v>
      </c>
      <c r="D164" s="6" t="s">
        <v>893</v>
      </c>
      <c r="E164" s="5" t="str">
        <f>IF(D164="","",VLOOKUP(D164,Master,3,FALSE))</f>
        <v>Antoi</v>
      </c>
      <c r="F164" s="5" t="str">
        <f>IF(D164="","",VLOOKUP(D164,Master,4,FALSE))</f>
        <v>Forbes</v>
      </c>
      <c r="G164" s="5" t="str">
        <f>IF(D164="","",VLOOKUP(D164,Master,5,FALSE))</f>
        <v>Ladies Senior</v>
      </c>
      <c r="H164" s="5" t="str">
        <f>IF(D164="","",VLOOKUP(D164,Master,2,FALSE))</f>
        <v>SA Ladies</v>
      </c>
      <c r="I164" s="233"/>
      <c r="J164" s="233" t="s">
        <v>591</v>
      </c>
      <c r="K164" s="233">
        <v>76</v>
      </c>
      <c r="L164" s="234">
        <f>IF(K164="","",IF(I164="",ROUND(HLOOKUP(J164,kgList,K164,FALSE),1),ROUND(HLOOKUP(I164,kgList,K164,FALSE),1)))</f>
        <v>8</v>
      </c>
      <c r="M164" s="234">
        <f>IF(L164="","",IF(COUNTA(I164:J164)&gt;1,"Edible or Inedible",IF(COUNTA(I164)=1,L164*1,IF(COUNTA(J164)=1,L164*1,"ERROR"))))</f>
        <v>8</v>
      </c>
    </row>
    <row r="165" spans="1:13" x14ac:dyDescent="0.25">
      <c r="A165" s="232" t="str">
        <f>IF(D165="","",A164)</f>
        <v>2021-G-D1</v>
      </c>
      <c r="B165" s="231">
        <f>IF(D165="","",B164)</f>
        <v>44537</v>
      </c>
      <c r="C165" s="232" t="str">
        <f>IF(D165="","",C164)</f>
        <v>Mile 8</v>
      </c>
      <c r="D165" s="6" t="s">
        <v>821</v>
      </c>
      <c r="E165" s="5" t="str">
        <f>IF(D165="","",VLOOKUP(D165,Master,3,FALSE))</f>
        <v>Hendrico</v>
      </c>
      <c r="F165" s="5" t="str">
        <f>IF(D165="","",VLOOKUP(D165,Master,4,FALSE))</f>
        <v>Lesch</v>
      </c>
      <c r="G165" s="5" t="str">
        <f>IF(D165="","",VLOOKUP(D165,Master,5,FALSE))</f>
        <v>Men Senior</v>
      </c>
      <c r="H165" s="5" t="str">
        <f>IF(D165="","",VLOOKUP(D165,Master,2,FALSE))</f>
        <v>SA Seniors</v>
      </c>
      <c r="I165" s="233"/>
      <c r="J165" s="233" t="s">
        <v>613</v>
      </c>
      <c r="K165" s="233">
        <v>117</v>
      </c>
      <c r="L165" s="234">
        <f>IF(K165="","",IF(I165="",ROUND(HLOOKUP(J165,kgList,K165,FALSE),1),ROUND(HLOOKUP(I165,kgList,K165,FALSE),1)))</f>
        <v>7.4</v>
      </c>
      <c r="M165" s="234">
        <f>IF(L165="","",IF(COUNTA(I165:J165)&gt;1,"Edible or Inedible",IF(COUNTA(I165)=1,L165*1,IF(COUNTA(J165)=1,L165*1,"ERROR"))))</f>
        <v>7.4</v>
      </c>
    </row>
    <row r="166" spans="1:13" x14ac:dyDescent="0.25">
      <c r="A166" s="232" t="str">
        <f>IF(D166="","",A165)</f>
        <v>2021-G-D1</v>
      </c>
      <c r="B166" s="231">
        <f>IF(D166="","",B165)</f>
        <v>44537</v>
      </c>
      <c r="C166" s="232" t="str">
        <f>IF(D166="","",C165)</f>
        <v>Mile 8</v>
      </c>
      <c r="D166" s="6" t="s">
        <v>826</v>
      </c>
      <c r="E166" s="5" t="str">
        <f>IF(D166="","",VLOOKUP(D166,Master,3,FALSE))</f>
        <v>AJ</v>
      </c>
      <c r="F166" s="5" t="str">
        <f>IF(D166="","",VLOOKUP(D166,Master,4,FALSE))</f>
        <v>De Beer</v>
      </c>
      <c r="G166" s="5" t="str">
        <f>IF(D166="","",VLOOKUP(D166,Master,5,FALSE))</f>
        <v>Men Senior</v>
      </c>
      <c r="H166" s="5" t="str">
        <f>IF(D166="","",VLOOKUP(D166,Master,2,FALSE))</f>
        <v>SA Seniors</v>
      </c>
      <c r="I166" s="233"/>
      <c r="J166" s="233" t="s">
        <v>613</v>
      </c>
      <c r="K166" s="233">
        <v>116</v>
      </c>
      <c r="L166" s="234">
        <f>IF(K166="","",IF(I166="",ROUND(HLOOKUP(J166,kgList,K166,FALSE),1),ROUND(HLOOKUP(I166,kgList,K166,FALSE),1)))</f>
        <v>7.2</v>
      </c>
      <c r="M166" s="234">
        <f>IF(L166="","",IF(COUNTA(I166:J166)&gt;1,"Edible or Inedible",IF(COUNTA(I166)=1,L166*1,IF(COUNTA(J166)=1,L166*1,"ERROR"))))</f>
        <v>7.2</v>
      </c>
    </row>
    <row r="167" spans="1:13" x14ac:dyDescent="0.25">
      <c r="A167" s="232" t="str">
        <f>IF(D167="","",A166)</f>
        <v>2021-G-D1</v>
      </c>
      <c r="B167" s="231">
        <f>IF(D167="","",B166)</f>
        <v>44537</v>
      </c>
      <c r="C167" s="232" t="str">
        <f>IF(D167="","",C166)</f>
        <v>Mile 8</v>
      </c>
      <c r="D167" s="6" t="s">
        <v>315</v>
      </c>
      <c r="E167" s="5" t="str">
        <f>IF(D167="","",VLOOKUP(D167,Master,3,FALSE))</f>
        <v>Brian</v>
      </c>
      <c r="F167" s="5" t="str">
        <f>IF(D167="","",VLOOKUP(D167,Master,4,FALSE))</f>
        <v>Curtis</v>
      </c>
      <c r="G167" s="5" t="str">
        <f>IF(D167="","",VLOOKUP(D167,Master,5,FALSE))</f>
        <v>Men Senior</v>
      </c>
      <c r="H167" s="5" t="str">
        <f>IF(D167="","",VLOOKUP(D167,Master,2,FALSE))</f>
        <v>Nam Seniors</v>
      </c>
      <c r="I167" s="233"/>
      <c r="J167" s="233" t="s">
        <v>613</v>
      </c>
      <c r="K167" s="233">
        <v>116</v>
      </c>
      <c r="L167" s="234">
        <f>IF(K167="","",IF(I167="",ROUND(HLOOKUP(J167,kgList,K167,FALSE),1),ROUND(HLOOKUP(I167,kgList,K167,FALSE),1)))</f>
        <v>7.2</v>
      </c>
      <c r="M167" s="234">
        <f>IF(L167="","",IF(COUNTA(I167:J167)&gt;1,"Edible or Inedible",IF(COUNTA(I167)=1,L167*1,IF(COUNTA(J167)=1,L167*1,"ERROR"))))</f>
        <v>7.2</v>
      </c>
    </row>
    <row r="168" spans="1:13" x14ac:dyDescent="0.25">
      <c r="A168" s="232" t="str">
        <f>IF(D168="","",A167)</f>
        <v>2021-G-D1</v>
      </c>
      <c r="B168" s="231">
        <f>IF(D168="","",B167)</f>
        <v>44537</v>
      </c>
      <c r="C168" s="232" t="str">
        <f>IF(D168="","",C167)</f>
        <v>Mile 8</v>
      </c>
      <c r="D168" s="6" t="s">
        <v>736</v>
      </c>
      <c r="E168" s="5" t="str">
        <f>IF(D168="","",VLOOKUP(D168,Master,3,FALSE))</f>
        <v>Maryna</v>
      </c>
      <c r="F168" s="5" t="str">
        <f>IF(D168="","",VLOOKUP(D168,Master,4,FALSE))</f>
        <v>Viljoen</v>
      </c>
      <c r="G168" s="5" t="str">
        <f>IF(D168="","",VLOOKUP(D168,Master,5,FALSE))</f>
        <v>Ladies Senior</v>
      </c>
      <c r="H168" s="5" t="str">
        <f>IF(D168="","",VLOOKUP(D168,Master,2,FALSE))</f>
        <v>Nam Ladies</v>
      </c>
      <c r="I168" s="233"/>
      <c r="J168" s="233" t="s">
        <v>613</v>
      </c>
      <c r="K168" s="233">
        <v>119</v>
      </c>
      <c r="L168" s="234">
        <f>IF(K168="","",IF(I168="",ROUND(HLOOKUP(J168,kgList,K168,FALSE),1),ROUND(HLOOKUP(I168,kgList,K168,FALSE),1)))</f>
        <v>7.9</v>
      </c>
      <c r="M168" s="234">
        <f>IF(L168="","",IF(COUNTA(I168:J168)&gt;1,"Edible or Inedible",IF(COUNTA(I168)=1,L168*1,IF(COUNTA(J168)=1,L168*1,"ERROR"))))</f>
        <v>7.9</v>
      </c>
    </row>
    <row r="169" spans="1:13" x14ac:dyDescent="0.25">
      <c r="A169" s="232" t="str">
        <f>IF(D169="","",A168)</f>
        <v>2021-G-D1</v>
      </c>
      <c r="B169" s="231">
        <f>IF(D169="","",B168)</f>
        <v>44537</v>
      </c>
      <c r="C169" s="232" t="str">
        <f>IF(D169="","",C168)</f>
        <v>Mile 8</v>
      </c>
      <c r="D169" s="6" t="s">
        <v>904</v>
      </c>
      <c r="E169" s="5" t="str">
        <f>IF(D169="","",VLOOKUP(D169,Master,3,FALSE))</f>
        <v>Mike</v>
      </c>
      <c r="F169" s="5" t="str">
        <f>IF(D169="","",VLOOKUP(D169,Master,4,FALSE))</f>
        <v>Bailey</v>
      </c>
      <c r="G169" s="5" t="str">
        <f>IF(D169="","",VLOOKUP(D169,Master,5,FALSE))</f>
        <v>Men  Master</v>
      </c>
      <c r="H169" s="5" t="str">
        <f>IF(D169="","",VLOOKUP(D169,Master,2,FALSE))</f>
        <v>SA Masters</v>
      </c>
      <c r="I169" s="233"/>
      <c r="J169" s="233" t="s">
        <v>613</v>
      </c>
      <c r="K169" s="233">
        <v>117</v>
      </c>
      <c r="L169" s="234">
        <f>IF(K169="","",IF(I169="",ROUND(HLOOKUP(J169,kgList,K169,FALSE),1),ROUND(HLOOKUP(I169,kgList,K169,FALSE),1)))</f>
        <v>7.4</v>
      </c>
      <c r="M169" s="234">
        <f>IF(L169="","",IF(COUNTA(I169:J169)&gt;1,"Edible or Inedible",IF(COUNTA(I169)=1,L169*1,IF(COUNTA(J169)=1,L169*1,"ERROR"))))</f>
        <v>7.4</v>
      </c>
    </row>
    <row r="170" spans="1:13" x14ac:dyDescent="0.25">
      <c r="A170" s="232" t="str">
        <f>IF(D170="","",A169)</f>
        <v>2021-G-D1</v>
      </c>
      <c r="B170" s="231">
        <f>IF(D170="","",B169)</f>
        <v>44537</v>
      </c>
      <c r="C170" s="232" t="str">
        <f>IF(D170="","",C169)</f>
        <v>Mile 8</v>
      </c>
      <c r="D170" s="6" t="s">
        <v>838</v>
      </c>
      <c r="E170" s="5" t="str">
        <f>IF(D170="","",VLOOKUP(D170,Master,3,FALSE))</f>
        <v xml:space="preserve">Kabous </v>
      </c>
      <c r="F170" s="5" t="str">
        <f>IF(D170="","",VLOOKUP(D170,Master,4,FALSE))</f>
        <v>Louw</v>
      </c>
      <c r="G170" s="5" t="str">
        <f>IF(D170="","",VLOOKUP(D170,Master,5,FALSE))</f>
        <v>Ladies Senior</v>
      </c>
      <c r="H170" s="5" t="str">
        <f>IF(D170="","",VLOOKUP(D170,Master,2,FALSE))</f>
        <v>SA Ladies</v>
      </c>
      <c r="I170" s="233"/>
      <c r="J170" s="233" t="s">
        <v>591</v>
      </c>
      <c r="K170" s="233">
        <v>75</v>
      </c>
      <c r="L170" s="234">
        <f>IF(K170="","",IF(I170="",ROUND(HLOOKUP(J170,kgList,K170,FALSE),1),ROUND(HLOOKUP(I170,kgList,K170,FALSE),1)))</f>
        <v>7.7</v>
      </c>
      <c r="M170" s="234">
        <f>IF(L170="","",IF(COUNTA(I170:J170)&gt;1,"Edible or Inedible",IF(COUNTA(I170)=1,L170*1,IF(COUNTA(J170)=1,L170*1,"ERROR"))))</f>
        <v>7.7</v>
      </c>
    </row>
    <row r="171" spans="1:13" x14ac:dyDescent="0.25">
      <c r="A171" s="232" t="str">
        <f>IF(D171="","",A170)</f>
        <v>2021-G-D1</v>
      </c>
      <c r="B171" s="231">
        <f>IF(D171="","",B170)</f>
        <v>44537</v>
      </c>
      <c r="C171" s="232" t="str">
        <f>IF(D171="","",C170)</f>
        <v>Mile 8</v>
      </c>
      <c r="D171" s="6" t="s">
        <v>314</v>
      </c>
      <c r="E171" s="5" t="str">
        <f>IF(D171="","",VLOOKUP(D171,Master,3,FALSE))</f>
        <v>Lesley</v>
      </c>
      <c r="F171" s="5" t="str">
        <f>IF(D171="","",VLOOKUP(D171,Master,4,FALSE))</f>
        <v>Page</v>
      </c>
      <c r="G171" s="5" t="str">
        <f>IF(D171="","",VLOOKUP(D171,Master,5,FALSE))</f>
        <v>Men Master</v>
      </c>
      <c r="H171" s="5" t="str">
        <f>IF(D171="","",VLOOKUP(D171,Master,2,FALSE))</f>
        <v>Nam Masters</v>
      </c>
      <c r="I171" s="233"/>
      <c r="J171" s="233" t="s">
        <v>613</v>
      </c>
      <c r="K171" s="233">
        <v>117</v>
      </c>
      <c r="L171" s="234">
        <f>IF(K171="","",IF(I171="",ROUND(HLOOKUP(J171,kgList,K171,FALSE),1),ROUND(HLOOKUP(I171,kgList,K171,FALSE),1)))</f>
        <v>7.4</v>
      </c>
      <c r="M171" s="234">
        <f>IF(L171="","",IF(COUNTA(I171:J171)&gt;1,"Edible or Inedible",IF(COUNTA(I171)=1,L171*1,IF(COUNTA(J171)=1,L171*1,"ERROR"))))</f>
        <v>7.4</v>
      </c>
    </row>
    <row r="172" spans="1:13" x14ac:dyDescent="0.25">
      <c r="A172" s="232" t="str">
        <f>IF(D172="","",A171)</f>
        <v>2021-G-D1</v>
      </c>
      <c r="B172" s="231">
        <f>IF(D172="","",B171)</f>
        <v>44537</v>
      </c>
      <c r="C172" s="232" t="str">
        <f>IF(D172="","",C171)</f>
        <v>Mile 8</v>
      </c>
      <c r="D172" s="6" t="s">
        <v>736</v>
      </c>
      <c r="E172" s="5" t="str">
        <f>IF(D172="","",VLOOKUP(D172,Master,3,FALSE))</f>
        <v>Maryna</v>
      </c>
      <c r="F172" s="5" t="str">
        <f>IF(D172="","",VLOOKUP(D172,Master,4,FALSE))</f>
        <v>Viljoen</v>
      </c>
      <c r="G172" s="5" t="str">
        <f>IF(D172="","",VLOOKUP(D172,Master,5,FALSE))</f>
        <v>Ladies Senior</v>
      </c>
      <c r="H172" s="5" t="str">
        <f>IF(D172="","",VLOOKUP(D172,Master,2,FALSE))</f>
        <v>Nam Ladies</v>
      </c>
      <c r="I172" s="233"/>
      <c r="J172" s="233" t="s">
        <v>613</v>
      </c>
      <c r="K172" s="233">
        <v>118</v>
      </c>
      <c r="L172" s="234">
        <f>IF(K172="","",IF(I172="",ROUND(HLOOKUP(J172,kgList,K172,FALSE),1),ROUND(HLOOKUP(I172,kgList,K172,FALSE),1)))</f>
        <v>7.6</v>
      </c>
      <c r="M172" s="234">
        <f>IF(L172="","",IF(COUNTA(I172:J172)&gt;1,"Edible or Inedible",IF(COUNTA(I172)=1,L172*1,IF(COUNTA(J172)=1,L172*1,"ERROR"))))</f>
        <v>7.6</v>
      </c>
    </row>
    <row r="173" spans="1:13" x14ac:dyDescent="0.25">
      <c r="A173" s="232" t="str">
        <f>IF(D173="","",A172)</f>
        <v>2021-G-D1</v>
      </c>
      <c r="B173" s="231">
        <f>IF(D173="","",B172)</f>
        <v>44537</v>
      </c>
      <c r="C173" s="232" t="str">
        <f>IF(D173="","",C172)</f>
        <v>Mile 8</v>
      </c>
      <c r="D173" s="6" t="s">
        <v>736</v>
      </c>
      <c r="E173" s="5" t="str">
        <f>IF(D173="","",VLOOKUP(D173,Master,3,FALSE))</f>
        <v>Maryna</v>
      </c>
      <c r="F173" s="5" t="str">
        <f>IF(D173="","",VLOOKUP(D173,Master,4,FALSE))</f>
        <v>Viljoen</v>
      </c>
      <c r="G173" s="5" t="str">
        <f>IF(D173="","",VLOOKUP(D173,Master,5,FALSE))</f>
        <v>Ladies Senior</v>
      </c>
      <c r="H173" s="5" t="str">
        <f>IF(D173="","",VLOOKUP(D173,Master,2,FALSE))</f>
        <v>Nam Ladies</v>
      </c>
      <c r="I173" s="233"/>
      <c r="J173" s="233" t="s">
        <v>613</v>
      </c>
      <c r="K173" s="233">
        <v>117</v>
      </c>
      <c r="L173" s="234">
        <f>IF(K173="","",IF(I173="",ROUND(HLOOKUP(J173,kgList,K173,FALSE),1),ROUND(HLOOKUP(I173,kgList,K173,FALSE),1)))</f>
        <v>7.4</v>
      </c>
      <c r="M173" s="234">
        <f>IF(L173="","",IF(COUNTA(I173:J173)&gt;1,"Edible or Inedible",IF(COUNTA(I173)=1,L173*1,IF(COUNTA(J173)=1,L173*1,"ERROR"))))</f>
        <v>7.4</v>
      </c>
    </row>
    <row r="174" spans="1:13" x14ac:dyDescent="0.25">
      <c r="A174" s="232" t="str">
        <f>IF(D174="","",A173)</f>
        <v>2021-G-D1</v>
      </c>
      <c r="B174" s="231">
        <f>IF(D174="","",B173)</f>
        <v>44537</v>
      </c>
      <c r="C174" s="232" t="str">
        <f>IF(D174="","",C173)</f>
        <v>Mile 8</v>
      </c>
      <c r="D174" s="6" t="s">
        <v>902</v>
      </c>
      <c r="E174" s="5" t="str">
        <f>IF(D174="","",VLOOKUP(D174,Master,3,FALSE))</f>
        <v>Wimpie</v>
      </c>
      <c r="F174" s="5" t="str">
        <f>IF(D174="","",VLOOKUP(D174,Master,4,FALSE))</f>
        <v>Barnard</v>
      </c>
      <c r="G174" s="5" t="str">
        <f>IF(D174="","",VLOOKUP(D174,Master,5,FALSE))</f>
        <v>Men  Master</v>
      </c>
      <c r="H174" s="5" t="str">
        <f>IF(D174="","",VLOOKUP(D174,Master,2,FALSE))</f>
        <v>SA Masters</v>
      </c>
      <c r="I174" s="233"/>
      <c r="J174" s="233" t="s">
        <v>613</v>
      </c>
      <c r="K174" s="233">
        <v>116</v>
      </c>
      <c r="L174" s="234">
        <f>IF(K174="","",IF(I174="",ROUND(HLOOKUP(J174,kgList,K174,FALSE),1),ROUND(HLOOKUP(I174,kgList,K174,FALSE),1)))</f>
        <v>7.2</v>
      </c>
      <c r="M174" s="234">
        <f>IF(L174="","",IF(COUNTA(I174:J174)&gt;1,"Edible or Inedible",IF(COUNTA(I174)=1,L174*1,IF(COUNTA(J174)=1,L174*1,"ERROR"))))</f>
        <v>7.2</v>
      </c>
    </row>
    <row r="175" spans="1:13" x14ac:dyDescent="0.25">
      <c r="A175" s="232" t="str">
        <f>IF(D175="","",A174)</f>
        <v>2021-G-D1</v>
      </c>
      <c r="B175" s="231">
        <f>IF(D175="","",B174)</f>
        <v>44537</v>
      </c>
      <c r="C175" s="232" t="str">
        <f>IF(D175="","",C174)</f>
        <v>Mile 8</v>
      </c>
      <c r="D175" s="6" t="s">
        <v>415</v>
      </c>
      <c r="E175" s="5" t="str">
        <f>IF(D175="","",VLOOKUP(D175,Master,3,FALSE))</f>
        <v>Grant</v>
      </c>
      <c r="F175" s="5" t="str">
        <f>IF(D175="","",VLOOKUP(D175,Master,4,FALSE))</f>
        <v>Knight</v>
      </c>
      <c r="G175" s="5" t="str">
        <f>IF(D175="","",VLOOKUP(D175,Master,5,FALSE))</f>
        <v>Men Veteran</v>
      </c>
      <c r="H175" s="5" t="str">
        <f>IF(D175="","",VLOOKUP(D175,Master,2,FALSE))</f>
        <v>Nam Seniors</v>
      </c>
      <c r="I175" s="233"/>
      <c r="J175" s="233" t="s">
        <v>614</v>
      </c>
      <c r="K175" s="233">
        <v>120</v>
      </c>
      <c r="L175" s="234">
        <f>IF(K175="","",IF(I175="",ROUND(HLOOKUP(J175,kgList,K175,FALSE),1),ROUND(HLOOKUP(I175,kgList,K175,FALSE),1)))</f>
        <v>7</v>
      </c>
      <c r="M175" s="234">
        <f>IF(L175="","",IF(COUNTA(I175:J175)&gt;1,"Edible or Inedible",IF(COUNTA(I175)=1,L175*1,IF(COUNTA(J175)=1,L175*1,"ERROR"))))</f>
        <v>7</v>
      </c>
    </row>
    <row r="176" spans="1:13" x14ac:dyDescent="0.25">
      <c r="A176" s="232" t="str">
        <f>IF(D176="","",A175)</f>
        <v>2021-G-D1</v>
      </c>
      <c r="B176" s="231">
        <f>IF(D176="","",B175)</f>
        <v>44537</v>
      </c>
      <c r="C176" s="232" t="str">
        <f>IF(D176="","",C175)</f>
        <v>Mile 8</v>
      </c>
      <c r="D176" s="6" t="s">
        <v>385</v>
      </c>
      <c r="E176" s="5" t="str">
        <f>IF(D176="","",VLOOKUP(D176,Master,3,FALSE))</f>
        <v>Lindie</v>
      </c>
      <c r="F176" s="5" t="str">
        <f>IF(D176="","",VLOOKUP(D176,Master,4,FALSE))</f>
        <v>Krauze</v>
      </c>
      <c r="G176" s="5" t="str">
        <f>IF(D176="","",VLOOKUP(D176,Master,5,FALSE))</f>
        <v>Ladies Senior</v>
      </c>
      <c r="H176" s="5" t="str">
        <f>IF(D176="","",VLOOKUP(D176,Master,2,FALSE))</f>
        <v>Nam Ladies</v>
      </c>
      <c r="I176" s="233"/>
      <c r="J176" s="233" t="s">
        <v>613</v>
      </c>
      <c r="K176" s="233">
        <v>117</v>
      </c>
      <c r="L176" s="234">
        <f>IF(K176="","",IF(I176="",ROUND(HLOOKUP(J176,kgList,K176,FALSE),1),ROUND(HLOOKUP(I176,kgList,K176,FALSE),1)))</f>
        <v>7.4</v>
      </c>
      <c r="M176" s="234">
        <f>IF(L176="","",IF(COUNTA(I176:J176)&gt;1,"Edible or Inedible",IF(COUNTA(I176)=1,L176*1,IF(COUNTA(J176)=1,L176*1,"ERROR"))))</f>
        <v>7.4</v>
      </c>
    </row>
    <row r="177" spans="1:13" x14ac:dyDescent="0.25">
      <c r="A177" s="232" t="str">
        <f>IF(D177="","",A176)</f>
        <v>2021-G-D1</v>
      </c>
      <c r="B177" s="231">
        <f>IF(D177="","",B176)</f>
        <v>44537</v>
      </c>
      <c r="C177" s="232" t="str">
        <f>IF(D177="","",C176)</f>
        <v>Mile 8</v>
      </c>
      <c r="D177" s="6" t="s">
        <v>643</v>
      </c>
      <c r="E177" s="5" t="str">
        <f>IF(D177="","",VLOOKUP(D177,Master,3,FALSE))</f>
        <v>Lydia</v>
      </c>
      <c r="F177" s="5" t="str">
        <f>IF(D177="","",VLOOKUP(D177,Master,4,FALSE))</f>
        <v>Cilliers</v>
      </c>
      <c r="G177" s="5" t="str">
        <f>IF(D177="","",VLOOKUP(D177,Master,5,FALSE))</f>
        <v>ladies Senior</v>
      </c>
      <c r="H177" s="5" t="str">
        <f>IF(D177="","",VLOOKUP(D177,Master,2,FALSE))</f>
        <v>Nam Ladies</v>
      </c>
      <c r="I177" s="233"/>
      <c r="J177" s="233" t="s">
        <v>613</v>
      </c>
      <c r="K177" s="233">
        <v>116</v>
      </c>
      <c r="L177" s="234">
        <f>IF(K177="","",IF(I177="",ROUND(HLOOKUP(J177,kgList,K177,FALSE),1),ROUND(HLOOKUP(I177,kgList,K177,FALSE),1)))</f>
        <v>7.2</v>
      </c>
      <c r="M177" s="234">
        <f>IF(L177="","",IF(COUNTA(I177:J177)&gt;1,"Edible or Inedible",IF(COUNTA(I177)=1,L177*1,IF(COUNTA(J177)=1,L177*1,"ERROR"))))</f>
        <v>7.2</v>
      </c>
    </row>
    <row r="178" spans="1:13" x14ac:dyDescent="0.25">
      <c r="A178" s="232" t="str">
        <f>IF(D178="","",A177)</f>
        <v>2021-G-D1</v>
      </c>
      <c r="B178" s="231">
        <f>IF(D178="","",B177)</f>
        <v>44537</v>
      </c>
      <c r="C178" s="232" t="str">
        <f>IF(D178="","",C177)</f>
        <v>Mile 8</v>
      </c>
      <c r="D178" s="6" t="s">
        <v>853</v>
      </c>
      <c r="E178" s="5" t="str">
        <f>IF(D178="","",VLOOKUP(D178,Master,3,FALSE))</f>
        <v>Cullen</v>
      </c>
      <c r="F178" s="5" t="str">
        <f>IF(D178="","",VLOOKUP(D178,Master,4,FALSE))</f>
        <v>Opperman</v>
      </c>
      <c r="G178" s="5" t="str">
        <f>IF(D178="","",VLOOKUP(D178,Master,5,FALSE))</f>
        <v>Men U/21</v>
      </c>
      <c r="H178" s="5" t="str">
        <f>IF(D178="","",VLOOKUP(D178,Master,2,FALSE))</f>
        <v>SA Men U/21</v>
      </c>
      <c r="I178" s="233"/>
      <c r="J178" s="233" t="s">
        <v>613</v>
      </c>
      <c r="K178" s="233">
        <v>114</v>
      </c>
      <c r="L178" s="234">
        <f>IF(K178="","",IF(I178="",ROUND(HLOOKUP(J178,kgList,K178,FALSE),1),ROUND(HLOOKUP(I178,kgList,K178,FALSE),1)))</f>
        <v>6.8</v>
      </c>
      <c r="M178" s="234">
        <f>IF(L178="","",IF(COUNTA(I178:J178)&gt;1,"Edible or Inedible",IF(COUNTA(I178)=1,L178*1,IF(COUNTA(J178)=1,L178*1,"ERROR"))))</f>
        <v>6.8</v>
      </c>
    </row>
    <row r="179" spans="1:13" x14ac:dyDescent="0.25">
      <c r="A179" s="232" t="str">
        <f>IF(D179="","",A178)</f>
        <v>2021-G-D1</v>
      </c>
      <c r="B179" s="231">
        <f>IF(D179="","",B178)</f>
        <v>44537</v>
      </c>
      <c r="C179" s="232" t="str">
        <f>IF(D179="","",C178)</f>
        <v>Mile 8</v>
      </c>
      <c r="D179" s="6" t="s">
        <v>843</v>
      </c>
      <c r="E179" s="5" t="str">
        <f>IF(D179="","",VLOOKUP(D179,Master,3,FALSE))</f>
        <v>Chantel</v>
      </c>
      <c r="F179" s="5" t="str">
        <f>IF(D179="","",VLOOKUP(D179,Master,4,FALSE))</f>
        <v>Carstens</v>
      </c>
      <c r="G179" s="5" t="str">
        <f>IF(D179="","",VLOOKUP(D179,Master,5,FALSE))</f>
        <v>Ladies Senior</v>
      </c>
      <c r="H179" s="5" t="str">
        <f>IF(D179="","",VLOOKUP(D179,Master,2,FALSE))</f>
        <v>SA Ladies</v>
      </c>
      <c r="I179" s="233"/>
      <c r="J179" s="233" t="s">
        <v>614</v>
      </c>
      <c r="K179" s="233">
        <v>120</v>
      </c>
      <c r="L179" s="234">
        <f>IF(K179="","",IF(I179="",ROUND(HLOOKUP(J179,kgList,K179,FALSE),1),ROUND(HLOOKUP(I179,kgList,K179,FALSE),1)))</f>
        <v>7</v>
      </c>
      <c r="M179" s="234">
        <f>IF(L179="","",IF(COUNTA(I179:J179)&gt;1,"Edible or Inedible",IF(COUNTA(I179)=1,L179*1,IF(COUNTA(J179)=1,L179*1,"ERROR"))))</f>
        <v>7</v>
      </c>
    </row>
    <row r="180" spans="1:13" x14ac:dyDescent="0.25">
      <c r="A180" s="232" t="str">
        <f>IF(D180="","",A179)</f>
        <v>2021-G-D1</v>
      </c>
      <c r="B180" s="231">
        <f>IF(D180="","",B179)</f>
        <v>44537</v>
      </c>
      <c r="C180" s="232" t="str">
        <f>IF(D180="","",C179)</f>
        <v>Mile 8</v>
      </c>
      <c r="D180" s="6" t="s">
        <v>904</v>
      </c>
      <c r="E180" s="5" t="str">
        <f>IF(D180="","",VLOOKUP(D180,Master,3,FALSE))</f>
        <v>Mike</v>
      </c>
      <c r="F180" s="5" t="str">
        <f>IF(D180="","",VLOOKUP(D180,Master,4,FALSE))</f>
        <v>Bailey</v>
      </c>
      <c r="G180" s="5" t="str">
        <f>IF(D180="","",VLOOKUP(D180,Master,5,FALSE))</f>
        <v>Men  Master</v>
      </c>
      <c r="H180" s="5" t="str">
        <f>IF(D180="","",VLOOKUP(D180,Master,2,FALSE))</f>
        <v>SA Masters</v>
      </c>
      <c r="I180" s="233"/>
      <c r="J180" s="233" t="s">
        <v>613</v>
      </c>
      <c r="K180" s="233">
        <v>115</v>
      </c>
      <c r="L180" s="234">
        <f>IF(K180="","",IF(I180="",ROUND(HLOOKUP(J180,kgList,K180,FALSE),1),ROUND(HLOOKUP(I180,kgList,K180,FALSE),1)))</f>
        <v>7</v>
      </c>
      <c r="M180" s="234">
        <f>IF(L180="","",IF(COUNTA(I180:J180)&gt;1,"Edible or Inedible",IF(COUNTA(I180)=1,L180*1,IF(COUNTA(J180)=1,L180*1,"ERROR"))))</f>
        <v>7</v>
      </c>
    </row>
    <row r="181" spans="1:13" x14ac:dyDescent="0.25">
      <c r="A181" s="232" t="str">
        <f>IF(D181="","",A180)</f>
        <v>2021-G-D1</v>
      </c>
      <c r="B181" s="231">
        <f>IF(D181="","",B180)</f>
        <v>44537</v>
      </c>
      <c r="C181" s="232" t="str">
        <f>IF(D181="","",C180)</f>
        <v>Mile 8</v>
      </c>
      <c r="D181" s="6" t="s">
        <v>826</v>
      </c>
      <c r="E181" s="5" t="str">
        <f>IF(D181="","",VLOOKUP(D181,Master,3,FALSE))</f>
        <v>AJ</v>
      </c>
      <c r="F181" s="5" t="str">
        <f>IF(D181="","",VLOOKUP(D181,Master,4,FALSE))</f>
        <v>De Beer</v>
      </c>
      <c r="G181" s="5" t="str">
        <f>IF(D181="","",VLOOKUP(D181,Master,5,FALSE))</f>
        <v>Men Senior</v>
      </c>
      <c r="H181" s="5" t="str">
        <f>IF(D181="","",VLOOKUP(D181,Master,2,FALSE))</f>
        <v>SA Seniors</v>
      </c>
      <c r="I181" s="233"/>
      <c r="J181" s="233" t="s">
        <v>613</v>
      </c>
      <c r="K181" s="233">
        <v>115</v>
      </c>
      <c r="L181" s="234">
        <f>IF(K181="","",IF(I181="",ROUND(HLOOKUP(J181,kgList,K181,FALSE),1),ROUND(HLOOKUP(I181,kgList,K181,FALSE),1)))</f>
        <v>7</v>
      </c>
      <c r="M181" s="234">
        <f>IF(L181="","",IF(COUNTA(I181:J181)&gt;1,"Edible or Inedible",IF(COUNTA(I181)=1,L181*1,IF(COUNTA(J181)=1,L181*1,"ERROR"))))</f>
        <v>7</v>
      </c>
    </row>
    <row r="182" spans="1:13" x14ac:dyDescent="0.25">
      <c r="A182" s="232" t="str">
        <f>IF(D182="","",A181)</f>
        <v>2021-G-D1</v>
      </c>
      <c r="B182" s="231">
        <f>IF(D182="","",B181)</f>
        <v>44537</v>
      </c>
      <c r="C182" s="232" t="str">
        <f>IF(D182="","",C181)</f>
        <v>Mile 8</v>
      </c>
      <c r="D182" s="6" t="s">
        <v>828</v>
      </c>
      <c r="E182" s="5" t="str">
        <f>IF(D182="","",VLOOKUP(D182,Master,3,FALSE))</f>
        <v>Raldo</v>
      </c>
      <c r="F182" s="5" t="str">
        <f>IF(D182="","",VLOOKUP(D182,Master,4,FALSE))</f>
        <v>Potgieter</v>
      </c>
      <c r="G182" s="5" t="str">
        <f>IF(D182="","",VLOOKUP(D182,Master,5,FALSE))</f>
        <v>Men Senior</v>
      </c>
      <c r="H182" s="5" t="str">
        <f>IF(D182="","",VLOOKUP(D182,Master,2,FALSE))</f>
        <v>SA Seniors</v>
      </c>
      <c r="I182" s="233"/>
      <c r="J182" s="233" t="s">
        <v>931</v>
      </c>
      <c r="K182" s="233">
        <v>115</v>
      </c>
      <c r="L182" s="234">
        <f>IF(K182="","",IF(I182="",ROUND(HLOOKUP(J182,kgList,K182,FALSE),1),ROUND(HLOOKUP(I182,kgList,K182,FALSE),1)))</f>
        <v>7</v>
      </c>
      <c r="M182" s="234">
        <f>IF(L182="","",IF(COUNTA(I182:J182)&gt;1,"Edible or Inedible",IF(COUNTA(I182)=1,L182*1,IF(COUNTA(J182)=1,L182*1,"ERROR"))))</f>
        <v>7</v>
      </c>
    </row>
    <row r="183" spans="1:13" x14ac:dyDescent="0.25">
      <c r="A183" s="232" t="str">
        <f>IF(D183="","",A182)</f>
        <v>2021-G-D1</v>
      </c>
      <c r="B183" s="231">
        <f>IF(D183="","",B182)</f>
        <v>44537</v>
      </c>
      <c r="C183" s="232" t="str">
        <f>IF(D183="","",C182)</f>
        <v>Mile 8</v>
      </c>
      <c r="D183" s="6" t="s">
        <v>335</v>
      </c>
      <c r="E183" s="5" t="str">
        <f>IF(D183="","",VLOOKUP(D183,Master,3,FALSE))</f>
        <v>Terence</v>
      </c>
      <c r="F183" s="5" t="str">
        <f>IF(D183="","",VLOOKUP(D183,Master,4,FALSE))</f>
        <v>Clark</v>
      </c>
      <c r="G183" s="5" t="str">
        <f>IF(D183="","",VLOOKUP(D183,Master,5,FALSE))</f>
        <v>Men Master</v>
      </c>
      <c r="H183" s="5" t="str">
        <f>IF(D183="","",VLOOKUP(D183,Master,2,FALSE))</f>
        <v>Nam Masters</v>
      </c>
      <c r="I183" s="233"/>
      <c r="J183" s="233" t="s">
        <v>613</v>
      </c>
      <c r="K183" s="233">
        <v>115</v>
      </c>
      <c r="L183" s="234">
        <f>IF(K183="","",IF(I183="",ROUND(HLOOKUP(J183,kgList,K183,FALSE),1),ROUND(HLOOKUP(I183,kgList,K183,FALSE),1)))</f>
        <v>7</v>
      </c>
      <c r="M183" s="234">
        <f>IF(L183="","",IF(COUNTA(I183:J183)&gt;1,"Edible or Inedible",IF(COUNTA(I183)=1,L183*1,IF(COUNTA(J183)=1,L183*1,"ERROR"))))</f>
        <v>7</v>
      </c>
    </row>
    <row r="184" spans="1:13" x14ac:dyDescent="0.25">
      <c r="A184" s="232" t="str">
        <f>IF(D184="","",A183)</f>
        <v>2021-G-D1</v>
      </c>
      <c r="B184" s="231">
        <f>IF(D184="","",B183)</f>
        <v>44537</v>
      </c>
      <c r="C184" s="232" t="str">
        <f>IF(D184="","",C183)</f>
        <v>Mile 8</v>
      </c>
      <c r="D184" s="6" t="s">
        <v>859</v>
      </c>
      <c r="E184" s="5" t="str">
        <f>IF(D184="","",VLOOKUP(D184,Master,3,FALSE))</f>
        <v xml:space="preserve">Kallie </v>
      </c>
      <c r="F184" s="5" t="str">
        <f>IF(D184="","",VLOOKUP(D184,Master,4,FALSE))</f>
        <v>Erasmus</v>
      </c>
      <c r="G184" s="5" t="str">
        <f>IF(D184="","",VLOOKUP(D184,Master,5,FALSE))</f>
        <v>Men  Master</v>
      </c>
      <c r="H184" s="5" t="str">
        <f>IF(D184="","",VLOOKUP(D184,Master,2,FALSE))</f>
        <v>SA Masters</v>
      </c>
      <c r="I184" s="233"/>
      <c r="J184" s="233" t="s">
        <v>614</v>
      </c>
      <c r="K184" s="233">
        <v>119</v>
      </c>
      <c r="L184" s="234">
        <f>IF(K184="","",IF(I184="",ROUND(HLOOKUP(J184,kgList,K184,FALSE),1),ROUND(HLOOKUP(I184,kgList,K184,FALSE),1)))</f>
        <v>6.8</v>
      </c>
      <c r="M184" s="234">
        <f>IF(L184="","",IF(COUNTA(I184:J184)&gt;1,"Edible or Inedible",IF(COUNTA(I184)=1,L184*1,IF(COUNTA(J184)=1,L184*1,"ERROR"))))</f>
        <v>6.8</v>
      </c>
    </row>
    <row r="185" spans="1:13" x14ac:dyDescent="0.25">
      <c r="A185" s="232" t="str">
        <f>IF(D185="","",A184)</f>
        <v>2021-G-D1</v>
      </c>
      <c r="B185" s="231">
        <f>IF(D185="","",B184)</f>
        <v>44537</v>
      </c>
      <c r="C185" s="232" t="str">
        <f>IF(D185="","",C184)</f>
        <v>Mile 8</v>
      </c>
      <c r="D185" s="6" t="s">
        <v>317</v>
      </c>
      <c r="E185" s="5" t="str">
        <f>IF(D185="","",VLOOKUP(D185,Master,3,FALSE))</f>
        <v>Henry</v>
      </c>
      <c r="F185" s="5" t="str">
        <f>IF(D185="","",VLOOKUP(D185,Master,4,FALSE))</f>
        <v>Loubser</v>
      </c>
      <c r="G185" s="5" t="str">
        <f>IF(D185="","",VLOOKUP(D185,Master,5,FALSE))</f>
        <v>Men Master</v>
      </c>
      <c r="H185" s="5" t="str">
        <f>IF(D185="","",VLOOKUP(D185,Master,2,FALSE))</f>
        <v>Nam Masters</v>
      </c>
      <c r="I185" s="233"/>
      <c r="J185" s="233" t="s">
        <v>613</v>
      </c>
      <c r="K185" s="233">
        <v>114</v>
      </c>
      <c r="L185" s="234">
        <f>IF(K185="","",IF(I185="",ROUND(HLOOKUP(J185,kgList,K185,FALSE),1),ROUND(HLOOKUP(I185,kgList,K185,FALSE),1)))</f>
        <v>6.8</v>
      </c>
      <c r="M185" s="234">
        <f>IF(L185="","",IF(COUNTA(I185:J185)&gt;1,"Edible or Inedible",IF(COUNTA(I185)=1,L185*1,IF(COUNTA(J185)=1,L185*1,"ERROR"))))</f>
        <v>6.8</v>
      </c>
    </row>
    <row r="186" spans="1:13" x14ac:dyDescent="0.25">
      <c r="A186" s="232" t="str">
        <f>IF(D186="","",A185)</f>
        <v>2021-G-D1</v>
      </c>
      <c r="B186" s="231">
        <f>IF(D186="","",B185)</f>
        <v>44537</v>
      </c>
      <c r="C186" s="232" t="str">
        <f>IF(D186="","",C185)</f>
        <v>Mile 8</v>
      </c>
      <c r="D186" s="6" t="s">
        <v>643</v>
      </c>
      <c r="E186" s="5" t="str">
        <f>IF(D186="","",VLOOKUP(D186,Master,3,FALSE))</f>
        <v>Lydia</v>
      </c>
      <c r="F186" s="5" t="str">
        <f>IF(D186="","",VLOOKUP(D186,Master,4,FALSE))</f>
        <v>Cilliers</v>
      </c>
      <c r="G186" s="5" t="str">
        <f>IF(D186="","",VLOOKUP(D186,Master,5,FALSE))</f>
        <v>ladies Senior</v>
      </c>
      <c r="H186" s="5" t="str">
        <f>IF(D186="","",VLOOKUP(D186,Master,2,FALSE))</f>
        <v>Nam Ladies</v>
      </c>
      <c r="I186" s="233"/>
      <c r="J186" s="233" t="s">
        <v>613</v>
      </c>
      <c r="K186" s="233">
        <v>115</v>
      </c>
      <c r="L186" s="234">
        <f>IF(K186="","",IF(I186="",ROUND(HLOOKUP(J186,kgList,K186,FALSE),1),ROUND(HLOOKUP(I186,kgList,K186,FALSE),1)))</f>
        <v>7</v>
      </c>
      <c r="M186" s="234">
        <f>IF(L186="","",IF(COUNTA(I186:J186)&gt;1,"Edible or Inedible",IF(COUNTA(I186)=1,L186*1,IF(COUNTA(J186)=1,L186*1,"ERROR"))))</f>
        <v>7</v>
      </c>
    </row>
    <row r="187" spans="1:13" x14ac:dyDescent="0.25">
      <c r="A187" s="232" t="str">
        <f>IF(D187="","",A186)</f>
        <v>2021-G-D1</v>
      </c>
      <c r="B187" s="231">
        <f>IF(D187="","",B186)</f>
        <v>44537</v>
      </c>
      <c r="C187" s="232" t="str">
        <f>IF(D187="","",C186)</f>
        <v>Mile 8</v>
      </c>
      <c r="D187" s="6" t="s">
        <v>899</v>
      </c>
      <c r="E187" s="5" t="str">
        <f>IF(D187="","",VLOOKUP(D187,Master,3,FALSE))</f>
        <v>Prevashan</v>
      </c>
      <c r="F187" s="5" t="str">
        <f>IF(D187="","",VLOOKUP(D187,Master,4,FALSE))</f>
        <v>Moodley</v>
      </c>
      <c r="G187" s="5" t="str">
        <f>IF(D187="","",VLOOKUP(D187,Master,5,FALSE))</f>
        <v>Men Senior</v>
      </c>
      <c r="H187" s="5" t="str">
        <f>IF(D187="","",VLOOKUP(D187,Master,2,FALSE))</f>
        <v>SA Seniors</v>
      </c>
      <c r="I187" s="233"/>
      <c r="J187" s="233" t="s">
        <v>613</v>
      </c>
      <c r="K187" s="233">
        <v>115</v>
      </c>
      <c r="L187" s="234">
        <f>IF(K187="","",IF(I187="",ROUND(HLOOKUP(J187,kgList,K187,FALSE),1),ROUND(HLOOKUP(I187,kgList,K187,FALSE),1)))</f>
        <v>7</v>
      </c>
      <c r="M187" s="234">
        <f>IF(L187="","",IF(COUNTA(I187:J187)&gt;1,"Edible or Inedible",IF(COUNTA(I187)=1,L187*1,IF(COUNTA(J187)=1,L187*1,"ERROR"))))</f>
        <v>7</v>
      </c>
    </row>
    <row r="188" spans="1:13" x14ac:dyDescent="0.25">
      <c r="A188" s="232" t="str">
        <f>IF(D188="","",A187)</f>
        <v>2021-G-D1</v>
      </c>
      <c r="B188" s="231">
        <f>IF(D188="","",B187)</f>
        <v>44537</v>
      </c>
      <c r="C188" s="232" t="str">
        <f>IF(D188="","",C187)</f>
        <v>Mile 8</v>
      </c>
      <c r="D188" s="6" t="s">
        <v>849</v>
      </c>
      <c r="E188" s="5" t="str">
        <f>IF(D188="","",VLOOKUP(D188,Master,3,FALSE))</f>
        <v>Tim</v>
      </c>
      <c r="F188" s="5" t="str">
        <f>IF(D188="","",VLOOKUP(D188,Master,4,FALSE))</f>
        <v>Du Plessis</v>
      </c>
      <c r="G188" s="5" t="str">
        <f>IF(D188="","",VLOOKUP(D188,Master,5,FALSE))</f>
        <v>Men U/21</v>
      </c>
      <c r="H188" s="5" t="str">
        <f>IF(D188="","",VLOOKUP(D188,Master,2,FALSE))</f>
        <v>SA Men U/21</v>
      </c>
      <c r="I188" s="233"/>
      <c r="J188" s="233" t="s">
        <v>613</v>
      </c>
      <c r="K188" s="233">
        <v>113</v>
      </c>
      <c r="L188" s="234">
        <f>IF(K188="","",IF(I188="",ROUND(HLOOKUP(J188,kgList,K188,FALSE),1),ROUND(HLOOKUP(I188,kgList,K188,FALSE),1)))</f>
        <v>6.6</v>
      </c>
      <c r="M188" s="234">
        <f>IF(L188="","",IF(COUNTA(I188:J188)&gt;1,"Edible or Inedible",IF(COUNTA(I188)=1,L188*1,IF(COUNTA(J188)=1,L188*1,"ERROR"))))</f>
        <v>6.6</v>
      </c>
    </row>
    <row r="189" spans="1:13" x14ac:dyDescent="0.25">
      <c r="A189" s="232" t="str">
        <f>IF(D189="","",A188)</f>
        <v>2021-G-D1</v>
      </c>
      <c r="B189" s="231">
        <f>IF(D189="","",B188)</f>
        <v>44537</v>
      </c>
      <c r="C189" s="232" t="str">
        <f>IF(D189="","",C188)</f>
        <v>Mile 8</v>
      </c>
      <c r="D189" s="6" t="s">
        <v>434</v>
      </c>
      <c r="E189" s="5" t="str">
        <f>IF(D189="","",VLOOKUP(D189,Master,3,FALSE))</f>
        <v>Henco</v>
      </c>
      <c r="F189" s="5" t="str">
        <f>IF(D189="","",VLOOKUP(D189,Master,4,FALSE))</f>
        <v>Snyman</v>
      </c>
      <c r="G189" s="5" t="str">
        <f>IF(D189="","",VLOOKUP(D189,Master,5,FALSE))</f>
        <v>Men U/21</v>
      </c>
      <c r="H189" s="5" t="str">
        <f>IF(D189="","",VLOOKUP(D189,Master,2,FALSE))</f>
        <v>Nam Men U/21</v>
      </c>
      <c r="I189" s="233"/>
      <c r="J189" s="233" t="s">
        <v>613</v>
      </c>
      <c r="K189" s="233">
        <v>113</v>
      </c>
      <c r="L189" s="234">
        <f>IF(K189="","",IF(I189="",ROUND(HLOOKUP(J189,kgList,K189,FALSE),1),ROUND(HLOOKUP(I189,kgList,K189,FALSE),1)))</f>
        <v>6.6</v>
      </c>
      <c r="M189" s="234">
        <f>IF(L189="","",IF(COUNTA(I189:J189)&gt;1,"Edible or Inedible",IF(COUNTA(I189)=1,L189*1,IF(COUNTA(J189)=1,L189*1,"ERROR"))))</f>
        <v>6.6</v>
      </c>
    </row>
    <row r="190" spans="1:13" x14ac:dyDescent="0.25">
      <c r="A190" s="232" t="s">
        <v>935</v>
      </c>
      <c r="B190" s="231">
        <v>44538</v>
      </c>
      <c r="C190" s="232" t="s">
        <v>936</v>
      </c>
      <c r="D190" s="6" t="s">
        <v>825</v>
      </c>
      <c r="E190" s="5" t="str">
        <f>IF(D190="","",VLOOKUP(D190,Master,3,FALSE))</f>
        <v>Robert</v>
      </c>
      <c r="F190" s="5" t="str">
        <f>IF(D190="","",VLOOKUP(D190,Master,4,FALSE))</f>
        <v>Kyle</v>
      </c>
      <c r="G190" s="5" t="str">
        <f>IF(D190="","",VLOOKUP(D190,Master,5,FALSE))</f>
        <v>Men Senior</v>
      </c>
      <c r="H190" s="5" t="str">
        <f>IF(D190="","",VLOOKUP(D190,Master,2,FALSE))</f>
        <v>SA Seniors</v>
      </c>
      <c r="I190" s="233"/>
      <c r="J190" s="233" t="s">
        <v>613</v>
      </c>
      <c r="K190" s="233">
        <v>140</v>
      </c>
      <c r="L190" s="234">
        <f>IF(K190="","",IF(I190="",ROUND(HLOOKUP(J190,kgList,K190,FALSE),1),ROUND(HLOOKUP(I190,kgList,K190,FALSE),1)))</f>
        <v>13.7</v>
      </c>
      <c r="M190" s="234">
        <f>IF(L190="","",IF(COUNTA(I190:J190)&gt;1,"Edible or Inedible",IF(COUNTA(I190)=1,L190*1,IF(COUNTA(J190)=1,L190*1,"ERROR"))))</f>
        <v>13.7</v>
      </c>
    </row>
    <row r="191" spans="1:13" x14ac:dyDescent="0.25">
      <c r="A191" s="232" t="str">
        <f>IF(D191="","",A190)</f>
        <v>2021-G-D2</v>
      </c>
      <c r="B191" s="231">
        <f>IF(D191="","",B190)</f>
        <v>44538</v>
      </c>
      <c r="C191" s="232" t="str">
        <f>IF(D191="","",C190)</f>
        <v>Mile 14</v>
      </c>
      <c r="D191" s="6" t="s">
        <v>826</v>
      </c>
      <c r="E191" s="5" t="str">
        <f>IF(D191="","",VLOOKUP(D191,Master,3,FALSE))</f>
        <v>AJ</v>
      </c>
      <c r="F191" s="5" t="str">
        <f>IF(D191="","",VLOOKUP(D191,Master,4,FALSE))</f>
        <v>De Beer</v>
      </c>
      <c r="G191" s="5" t="str">
        <f>IF(D191="","",VLOOKUP(D191,Master,5,FALSE))</f>
        <v>Men Senior</v>
      </c>
      <c r="H191" s="5" t="str">
        <f>IF(D191="","",VLOOKUP(D191,Master,2,FALSE))</f>
        <v>SA Seniors</v>
      </c>
      <c r="I191" s="233"/>
      <c r="J191" s="233" t="s">
        <v>613</v>
      </c>
      <c r="K191" s="233">
        <v>140</v>
      </c>
      <c r="L191" s="234">
        <f>IF(K191="","",IF(I191="",ROUND(HLOOKUP(J191,kgList,K191,FALSE),1),ROUND(HLOOKUP(I191,kgList,K191,FALSE),1)))</f>
        <v>13.7</v>
      </c>
      <c r="M191" s="234">
        <f>IF(L191="","",IF(COUNTA(I191:J191)&gt;1,"Edible or Inedible",IF(COUNTA(I191)=1,L191*1,IF(COUNTA(J191)=1,L191*1,"ERROR"))))</f>
        <v>13.7</v>
      </c>
    </row>
    <row r="192" spans="1:13" x14ac:dyDescent="0.25">
      <c r="A192" s="232" t="str">
        <f>IF(D192="","",A191)</f>
        <v>2021-G-D2</v>
      </c>
      <c r="B192" s="231">
        <f>IF(D192="","",B191)</f>
        <v>44538</v>
      </c>
      <c r="C192" s="232" t="str">
        <f>IF(D192="","",C191)</f>
        <v>Mile 14</v>
      </c>
      <c r="D192" s="6" t="s">
        <v>324</v>
      </c>
      <c r="E192" s="5" t="str">
        <f>IF(D192="","",VLOOKUP(D192,Master,3,FALSE))</f>
        <v>Johan</v>
      </c>
      <c r="F192" s="5" t="str">
        <f>IF(D192="","",VLOOKUP(D192,Master,4,FALSE))</f>
        <v>Visser</v>
      </c>
      <c r="G192" s="5" t="str">
        <f>IF(D192="","",VLOOKUP(D192,Master,5,FALSE))</f>
        <v>Men Senior</v>
      </c>
      <c r="H192" s="5" t="str">
        <f>IF(D192="","",VLOOKUP(D192,Master,2,FALSE))</f>
        <v>Nam Seniors</v>
      </c>
      <c r="I192" s="233"/>
      <c r="J192" s="233" t="s">
        <v>613</v>
      </c>
      <c r="K192" s="233">
        <v>140</v>
      </c>
      <c r="L192" s="234">
        <f>IF(K192="","",IF(I192="",ROUND(HLOOKUP(J192,kgList,K192,FALSE),1),ROUND(HLOOKUP(I192,kgList,K192,FALSE),1)))</f>
        <v>13.7</v>
      </c>
      <c r="M192" s="234">
        <f>IF(L192="","",IF(COUNTA(I192:J192)&gt;1,"Edible or Inedible",IF(COUNTA(I192)=1,L192*1,IF(COUNTA(J192)=1,L192*1,"ERROR"))))</f>
        <v>13.7</v>
      </c>
    </row>
    <row r="193" spans="1:13" x14ac:dyDescent="0.25">
      <c r="A193" s="232" t="str">
        <f>IF(D193="","",A192)</f>
        <v>2021-G-D2</v>
      </c>
      <c r="B193" s="231">
        <f>IF(D193="","",B192)</f>
        <v>44538</v>
      </c>
      <c r="C193" s="232" t="str">
        <f>IF(D193="","",C192)</f>
        <v>Mile 14</v>
      </c>
      <c r="D193" s="6" t="s">
        <v>845</v>
      </c>
      <c r="E193" s="5" t="str">
        <f>IF(D193="","",VLOOKUP(D193,Master,3,FALSE))</f>
        <v>Corbin</v>
      </c>
      <c r="F193" s="5" t="str">
        <f>IF(D193="","",VLOOKUP(D193,Master,4,FALSE))</f>
        <v>Morris</v>
      </c>
      <c r="G193" s="5" t="str">
        <f>IF(D193="","",VLOOKUP(D193,Master,5,FALSE))</f>
        <v>Men U/21</v>
      </c>
      <c r="H193" s="5" t="str">
        <f>IF(D193="","",VLOOKUP(D193,Master,2,FALSE))</f>
        <v>SA Men U/21</v>
      </c>
      <c r="I193" s="233"/>
      <c r="J193" s="233" t="s">
        <v>613</v>
      </c>
      <c r="K193" s="233">
        <v>133</v>
      </c>
      <c r="L193" s="234">
        <f>IF(K193="","",IF(I193="",ROUND(HLOOKUP(J193,kgList,K193,FALSE),1),ROUND(HLOOKUP(I193,kgList,K193,FALSE),1)))</f>
        <v>11.5</v>
      </c>
      <c r="M193" s="234">
        <f>IF(L193="","",IF(COUNTA(I193:J193)&gt;1,"Edible or Inedible",IF(COUNTA(I193)=1,L193*1,IF(COUNTA(J193)=1,L193*1,"ERROR"))))</f>
        <v>11.5</v>
      </c>
    </row>
    <row r="194" spans="1:13" x14ac:dyDescent="0.25">
      <c r="A194" s="232" t="str">
        <f>IF(D194="","",A193)</f>
        <v>2021-G-D2</v>
      </c>
      <c r="B194" s="231">
        <f>IF(D194="","",B193)</f>
        <v>44538</v>
      </c>
      <c r="C194" s="232" t="str">
        <f>IF(D194="","",C193)</f>
        <v>Mile 14</v>
      </c>
      <c r="D194" s="6" t="s">
        <v>845</v>
      </c>
      <c r="E194" s="5" t="str">
        <f>IF(D194="","",VLOOKUP(D194,Master,3,FALSE))</f>
        <v>Corbin</v>
      </c>
      <c r="F194" s="5" t="str">
        <f>IF(D194="","",VLOOKUP(D194,Master,4,FALSE))</f>
        <v>Morris</v>
      </c>
      <c r="G194" s="5" t="str">
        <f>IF(D194="","",VLOOKUP(D194,Master,5,FALSE))</f>
        <v>Men U/21</v>
      </c>
      <c r="H194" s="5" t="str">
        <f>IF(D194="","",VLOOKUP(D194,Master,2,FALSE))</f>
        <v>SA Men U/21</v>
      </c>
      <c r="I194" s="233"/>
      <c r="J194" s="233" t="s">
        <v>612</v>
      </c>
      <c r="K194" s="233">
        <v>133</v>
      </c>
      <c r="L194" s="234">
        <f>IF(K194="","",IF(I194="",ROUND(HLOOKUP(J194,kgList,K194,FALSE),1),ROUND(HLOOKUP(I194,kgList,K194,FALSE),1)))</f>
        <v>30.6</v>
      </c>
      <c r="M194" s="234">
        <f>IF(L194="","",IF(COUNTA(I194:J194)&gt;1,"Edible or Inedible",IF(COUNTA(I194)=1,L194*1,IF(COUNTA(J194)=1,L194*1,"ERROR"))))</f>
        <v>30.6</v>
      </c>
    </row>
    <row r="195" spans="1:13" x14ac:dyDescent="0.25">
      <c r="A195" s="232" t="str">
        <f>IF(D195="","",A194)</f>
        <v>2021-G-D2</v>
      </c>
      <c r="B195" s="231">
        <f>IF(D195="","",B194)</f>
        <v>44538</v>
      </c>
      <c r="C195" s="232" t="str">
        <f>IF(D195="","",C194)</f>
        <v>Mile 14</v>
      </c>
      <c r="D195" s="6" t="s">
        <v>424</v>
      </c>
      <c r="E195" s="5" t="str">
        <f>IF(D195="","",VLOOKUP(D195,Master,3,FALSE))</f>
        <v>Kevin</v>
      </c>
      <c r="F195" s="5" t="str">
        <f>IF(D195="","",VLOOKUP(D195,Master,4,FALSE))</f>
        <v>Page</v>
      </c>
      <c r="G195" s="5" t="str">
        <f>IF(D195="","",VLOOKUP(D195,Master,5,FALSE))</f>
        <v>Men U/21</v>
      </c>
      <c r="H195" s="5" t="str">
        <f>IF(D195="","",VLOOKUP(D195,Master,2,FALSE))</f>
        <v>Nam Men U/21</v>
      </c>
      <c r="I195" s="233"/>
      <c r="J195" s="233" t="s">
        <v>613</v>
      </c>
      <c r="K195" s="233">
        <v>133</v>
      </c>
      <c r="L195" s="234">
        <f>IF(K195="","",IF(I195="",ROUND(HLOOKUP(J195,kgList,K195,FALSE),1),ROUND(HLOOKUP(I195,kgList,K195,FALSE),1)))</f>
        <v>11.5</v>
      </c>
      <c r="M195" s="234">
        <f>IF(L195="","",IF(COUNTA(I195:J195)&gt;1,"Edible or Inedible",IF(COUNTA(I195)=1,L195*1,IF(COUNTA(J195)=1,L195*1,"ERROR"))))</f>
        <v>11.5</v>
      </c>
    </row>
    <row r="196" spans="1:13" x14ac:dyDescent="0.25">
      <c r="A196" s="232" t="str">
        <f>IF(D196="","",A195)</f>
        <v>2021-G-D2</v>
      </c>
      <c r="B196" s="231">
        <f>IF(D196="","",B195)</f>
        <v>44538</v>
      </c>
      <c r="C196" s="232" t="str">
        <f>IF(D196="","",C195)</f>
        <v>Mile 14</v>
      </c>
      <c r="D196" s="6" t="s">
        <v>893</v>
      </c>
      <c r="E196" s="5" t="str">
        <f>IF(D196="","",VLOOKUP(D196,Master,3,FALSE))</f>
        <v>Antoi</v>
      </c>
      <c r="F196" s="5" t="str">
        <f>IF(D196="","",VLOOKUP(D196,Master,4,FALSE))</f>
        <v>Forbes</v>
      </c>
      <c r="G196" s="5" t="str">
        <f>IF(D196="","",VLOOKUP(D196,Master,5,FALSE))</f>
        <v>Ladies Senior</v>
      </c>
      <c r="H196" s="5" t="str">
        <f>IF(D196="","",VLOOKUP(D196,Master,2,FALSE))</f>
        <v>SA Ladies</v>
      </c>
      <c r="I196" s="233"/>
      <c r="J196" s="233" t="s">
        <v>591</v>
      </c>
      <c r="K196" s="233">
        <v>89</v>
      </c>
      <c r="L196" s="234">
        <f>IF(K196="","",IF(I196="",ROUND(HLOOKUP(J196,kgList,K196,FALSE),1),ROUND(HLOOKUP(I196,kgList,K196,FALSE),1)))</f>
        <v>13</v>
      </c>
      <c r="M196" s="234">
        <f>IF(L196="","",IF(COUNTA(I196:J196)&gt;1,"Edible or Inedible",IF(COUNTA(I196)=1,L196*1,IF(COUNTA(J196)=1,L196*1,"ERROR"))))</f>
        <v>13</v>
      </c>
    </row>
    <row r="197" spans="1:13" x14ac:dyDescent="0.25">
      <c r="A197" s="232" t="str">
        <f>IF(D197="","",A196)</f>
        <v>2021-G-D2</v>
      </c>
      <c r="B197" s="231">
        <f>IF(D197="","",B196)</f>
        <v>44538</v>
      </c>
      <c r="C197" s="232" t="str">
        <f>IF(D197="","",C196)</f>
        <v>Mile 14</v>
      </c>
      <c r="D197" s="6" t="s">
        <v>694</v>
      </c>
      <c r="E197" s="5" t="str">
        <f>IF(D197="","",VLOOKUP(D197,Master,3,FALSE))</f>
        <v>Annelien</v>
      </c>
      <c r="F197" s="5" t="str">
        <f>IF(D197="","",VLOOKUP(D197,Master,4,FALSE))</f>
        <v>Langenstrassen</v>
      </c>
      <c r="G197" s="5" t="str">
        <f>IF(D197="","",VLOOKUP(D197,Master,5,FALSE))</f>
        <v>Ladies Veteran</v>
      </c>
      <c r="H197" s="5" t="str">
        <f>IF(D197="","",VLOOKUP(D197,Master,2,FALSE))</f>
        <v>Nam Ladies</v>
      </c>
      <c r="I197" s="233"/>
      <c r="J197" s="233" t="s">
        <v>613</v>
      </c>
      <c r="K197" s="233">
        <v>137</v>
      </c>
      <c r="L197" s="234">
        <f>IF(K197="","",IF(I197="",ROUND(HLOOKUP(J197,kgList,K197,FALSE),1),ROUND(HLOOKUP(I197,kgList,K197,FALSE),1)))</f>
        <v>12.8</v>
      </c>
      <c r="M197" s="234">
        <f>IF(L197="","",IF(COUNTA(I197:J197)&gt;1,"Edible or Inedible",IF(COUNTA(I197)=1,L197*1,IF(COUNTA(J197)=1,L197*1,"ERROR"))))</f>
        <v>12.8</v>
      </c>
    </row>
    <row r="198" spans="1:13" x14ac:dyDescent="0.25">
      <c r="A198" s="232" t="str">
        <f>IF(D198="","",A197)</f>
        <v>2021-G-D2</v>
      </c>
      <c r="B198" s="231">
        <f>IF(D198="","",B197)</f>
        <v>44538</v>
      </c>
      <c r="C198" s="232" t="str">
        <f>IF(D198="","",C197)</f>
        <v>Mile 14</v>
      </c>
      <c r="D198" s="6" t="s">
        <v>315</v>
      </c>
      <c r="E198" s="5" t="str">
        <f>IF(D198="","",VLOOKUP(D198,Master,3,FALSE))</f>
        <v>Brian</v>
      </c>
      <c r="F198" s="5" t="str">
        <f>IF(D198="","",VLOOKUP(D198,Master,4,FALSE))</f>
        <v>Curtis</v>
      </c>
      <c r="G198" s="5" t="str">
        <f>IF(D198="","",VLOOKUP(D198,Master,5,FALSE))</f>
        <v>Men Senior</v>
      </c>
      <c r="H198" s="5" t="str">
        <f>IF(D198="","",VLOOKUP(D198,Master,2,FALSE))</f>
        <v>Nam Seniors</v>
      </c>
      <c r="I198" s="233"/>
      <c r="J198" s="233" t="s">
        <v>613</v>
      </c>
      <c r="K198" s="233">
        <v>140</v>
      </c>
      <c r="L198" s="234">
        <f>IF(K198="","",IF(I198="",ROUND(HLOOKUP(J198,kgList,K198,FALSE),1),ROUND(HLOOKUP(I198,kgList,K198,FALSE),1)))</f>
        <v>13.7</v>
      </c>
      <c r="M198" s="234">
        <f>IF(L198="","",IF(COUNTA(I198:J198)&gt;1,"Edible or Inedible",IF(COUNTA(I198)=1,L198*1,IF(COUNTA(J198)=1,L198*1,"ERROR"))))</f>
        <v>13.7</v>
      </c>
    </row>
    <row r="199" spans="1:13" x14ac:dyDescent="0.25">
      <c r="A199" s="232" t="str">
        <f>IF(D199="","",A198)</f>
        <v>2021-G-D2</v>
      </c>
      <c r="B199" s="231">
        <f>IF(D199="","",B198)</f>
        <v>44538</v>
      </c>
      <c r="C199" s="232" t="str">
        <f>IF(D199="","",C198)</f>
        <v>Mile 14</v>
      </c>
      <c r="D199" s="6" t="s">
        <v>736</v>
      </c>
      <c r="E199" s="5" t="str">
        <f>IF(D199="","",VLOOKUP(D199,Master,3,FALSE))</f>
        <v>Maryna</v>
      </c>
      <c r="F199" s="5" t="str">
        <f>IF(D199="","",VLOOKUP(D199,Master,4,FALSE))</f>
        <v>Viljoen</v>
      </c>
      <c r="G199" s="5" t="str">
        <f>IF(D199="","",VLOOKUP(D199,Master,5,FALSE))</f>
        <v>Ladies Senior</v>
      </c>
      <c r="H199" s="5" t="str">
        <f>IF(D199="","",VLOOKUP(D199,Master,2,FALSE))</f>
        <v>Nam Ladies</v>
      </c>
      <c r="I199" s="233"/>
      <c r="J199" s="233" t="s">
        <v>613</v>
      </c>
      <c r="K199" s="233">
        <v>137</v>
      </c>
      <c r="L199" s="234">
        <f>IF(K199="","",IF(I199="",ROUND(HLOOKUP(J199,kgList,K199,FALSE),1),ROUND(HLOOKUP(I199,kgList,K199,FALSE),1)))</f>
        <v>12.8</v>
      </c>
      <c r="M199" s="234">
        <f>IF(L199="","",IF(COUNTA(I199:J199)&gt;1,"Edible or Inedible",IF(COUNTA(I199)=1,L199*1,IF(COUNTA(J199)=1,L199*1,"ERROR"))))</f>
        <v>12.8</v>
      </c>
    </row>
    <row r="200" spans="1:13" x14ac:dyDescent="0.25">
      <c r="A200" s="232" t="str">
        <f>IF(D200="","",A199)</f>
        <v>2021-G-D2</v>
      </c>
      <c r="B200" s="231">
        <f>IF(D200="","",B199)</f>
        <v>44538</v>
      </c>
      <c r="C200" s="232" t="str">
        <f>IF(D200="","",C199)</f>
        <v>Mile 14</v>
      </c>
      <c r="D200" s="6" t="s">
        <v>394</v>
      </c>
      <c r="E200" s="5" t="str">
        <f>IF(D200="","",VLOOKUP(D200,Master,3,FALSE))</f>
        <v>Elaine</v>
      </c>
      <c r="F200" s="5" t="str">
        <f>IF(D200="","",VLOOKUP(D200,Master,4,FALSE))</f>
        <v>Vorster</v>
      </c>
      <c r="G200" s="5" t="str">
        <f>IF(D200="","",VLOOKUP(D200,Master,5,FALSE))</f>
        <v>Ladies Senior</v>
      </c>
      <c r="H200" s="5" t="str">
        <f>IF(D200="","",VLOOKUP(D200,Master,2,FALSE))</f>
        <v>Nam Ladies</v>
      </c>
      <c r="I200" s="233"/>
      <c r="J200" s="233" t="s">
        <v>591</v>
      </c>
      <c r="K200" s="233">
        <v>88</v>
      </c>
      <c r="L200" s="234">
        <f>IF(K200="","",IF(I200="",ROUND(HLOOKUP(J200,kgList,K200,FALSE),1),ROUND(HLOOKUP(I200,kgList,K200,FALSE),1)))</f>
        <v>12.6</v>
      </c>
      <c r="M200" s="234">
        <f>IF(L200="","",IF(COUNTA(I200:J200)&gt;1,"Edible or Inedible",IF(COUNTA(I200)=1,L200*1,IF(COUNTA(J200)=1,L200*1,"ERROR"))))</f>
        <v>12.6</v>
      </c>
    </row>
    <row r="201" spans="1:13" x14ac:dyDescent="0.25">
      <c r="A201" s="232" t="str">
        <f>IF(D201="","",A200)</f>
        <v>2021-G-D2</v>
      </c>
      <c r="B201" s="231">
        <f>IF(D201="","",B200)</f>
        <v>44538</v>
      </c>
      <c r="C201" s="232" t="str">
        <f>IF(D201="","",C200)</f>
        <v>Mile 14</v>
      </c>
      <c r="D201" s="6" t="s">
        <v>333</v>
      </c>
      <c r="E201" s="5" t="str">
        <f>IF(D201="","",VLOOKUP(D201,Master,3,FALSE))</f>
        <v>Johan</v>
      </c>
      <c r="F201" s="5" t="str">
        <f>IF(D201="","",VLOOKUP(D201,Master,4,FALSE))</f>
        <v>Van Wyk</v>
      </c>
      <c r="G201" s="5" t="str">
        <f>IF(D201="","",VLOOKUP(D201,Master,5,FALSE))</f>
        <v>Men Veteran</v>
      </c>
      <c r="H201" s="5" t="str">
        <f>IF(D201="","",VLOOKUP(D201,Master,2,FALSE))</f>
        <v>Nam Seniors</v>
      </c>
      <c r="I201" s="233"/>
      <c r="J201" s="233" t="s">
        <v>613</v>
      </c>
      <c r="K201" s="233">
        <v>139</v>
      </c>
      <c r="L201" s="234">
        <f>IF(K201="","",IF(I201="",ROUND(HLOOKUP(J201,kgList,K201,FALSE),1),ROUND(HLOOKUP(I201,kgList,K201,FALSE),1)))</f>
        <v>13.4</v>
      </c>
      <c r="M201" s="234">
        <f>IF(L201="","",IF(COUNTA(I201:J201)&gt;1,"Edible or Inedible",IF(COUNTA(I201)=1,L201*1,IF(COUNTA(J201)=1,L201*1,"ERROR"))))</f>
        <v>13.4</v>
      </c>
    </row>
    <row r="202" spans="1:13" x14ac:dyDescent="0.25">
      <c r="A202" s="232" t="str">
        <f>IF(D202="","",A201)</f>
        <v>2021-G-D2</v>
      </c>
      <c r="B202" s="231">
        <f>IF(D202="","",B201)</f>
        <v>44538</v>
      </c>
      <c r="C202" s="232" t="str">
        <f>IF(D202="","",C201)</f>
        <v>Mile 14</v>
      </c>
      <c r="D202" s="6" t="s">
        <v>736</v>
      </c>
      <c r="E202" s="5" t="str">
        <f>IF(D202="","",VLOOKUP(D202,Master,3,FALSE))</f>
        <v>Maryna</v>
      </c>
      <c r="F202" s="5" t="str">
        <f>IF(D202="","",VLOOKUP(D202,Master,4,FALSE))</f>
        <v>Viljoen</v>
      </c>
      <c r="G202" s="5" t="str">
        <f>IF(D202="","",VLOOKUP(D202,Master,5,FALSE))</f>
        <v>Ladies Senior</v>
      </c>
      <c r="H202" s="5" t="str">
        <f>IF(D202="","",VLOOKUP(D202,Master,2,FALSE))</f>
        <v>Nam Ladies</v>
      </c>
      <c r="I202" s="233"/>
      <c r="J202" s="233" t="s">
        <v>613</v>
      </c>
      <c r="K202" s="233">
        <v>133</v>
      </c>
      <c r="L202" s="234">
        <f>IF(K202="","",IF(I202="",ROUND(HLOOKUP(J202,kgList,K202,FALSE),1),ROUND(HLOOKUP(I202,kgList,K202,FALSE),1)))</f>
        <v>11.5</v>
      </c>
      <c r="M202" s="234">
        <f>IF(L202="","",IF(COUNTA(I202:J202)&gt;1,"Edible or Inedible",IF(COUNTA(I202)=1,L202*1,IF(COUNTA(J202)=1,L202*1,"ERROR"))))</f>
        <v>11.5</v>
      </c>
    </row>
    <row r="203" spans="1:13" x14ac:dyDescent="0.25">
      <c r="A203" s="232" t="str">
        <f>IF(D203="","",A202)</f>
        <v>2021-G-D2</v>
      </c>
      <c r="B203" s="231">
        <f>IF(D203="","",B202)</f>
        <v>44538</v>
      </c>
      <c r="C203" s="232" t="str">
        <f>IF(D203="","",C202)</f>
        <v>Mile 14</v>
      </c>
      <c r="D203" s="6" t="s">
        <v>902</v>
      </c>
      <c r="E203" s="5" t="str">
        <f>IF(D203="","",VLOOKUP(D203,Master,3,FALSE))</f>
        <v>Wimpie</v>
      </c>
      <c r="F203" s="5" t="str">
        <f>IF(D203="","",VLOOKUP(D203,Master,4,FALSE))</f>
        <v>Barnard</v>
      </c>
      <c r="G203" s="5" t="str">
        <f>IF(D203="","",VLOOKUP(D203,Master,5,FALSE))</f>
        <v>Men  Master</v>
      </c>
      <c r="H203" s="5" t="str">
        <f>IF(D203="","",VLOOKUP(D203,Master,2,FALSE))</f>
        <v>SA Masters</v>
      </c>
      <c r="I203" s="233"/>
      <c r="J203" s="233" t="s">
        <v>613</v>
      </c>
      <c r="K203" s="233">
        <v>142</v>
      </c>
      <c r="L203" s="234">
        <f>IF(K203="","",IF(I203="",ROUND(HLOOKUP(J203,kgList,K203,FALSE),1),ROUND(HLOOKUP(I203,kgList,K203,FALSE),1)))</f>
        <v>14.4</v>
      </c>
      <c r="M203" s="234">
        <f>IF(L203="","",IF(COUNTA(I203:J203)&gt;1,"Edible or Inedible",IF(COUNTA(I203)=1,L203*1,IF(COUNTA(J203)=1,L203*1,"ERROR"))))</f>
        <v>14.4</v>
      </c>
    </row>
    <row r="204" spans="1:13" x14ac:dyDescent="0.25">
      <c r="A204" s="232" t="str">
        <f>IF(D204="","",A203)</f>
        <v>2021-G-D2</v>
      </c>
      <c r="B204" s="231">
        <f>IF(D204="","",B203)</f>
        <v>44538</v>
      </c>
      <c r="C204" s="232" t="str">
        <f>IF(D204="","",C203)</f>
        <v>Mile 14</v>
      </c>
      <c r="D204" s="6" t="s">
        <v>902</v>
      </c>
      <c r="E204" s="5" t="str">
        <f>IF(D204="","",VLOOKUP(D204,Master,3,FALSE))</f>
        <v>Wimpie</v>
      </c>
      <c r="F204" s="5" t="str">
        <f>IF(D204="","",VLOOKUP(D204,Master,4,FALSE))</f>
        <v>Barnard</v>
      </c>
      <c r="G204" s="5" t="str">
        <f>IF(D204="","",VLOOKUP(D204,Master,5,FALSE))</f>
        <v>Men  Master</v>
      </c>
      <c r="H204" s="5" t="str">
        <f>IF(D204="","",VLOOKUP(D204,Master,2,FALSE))</f>
        <v>SA Masters</v>
      </c>
      <c r="I204" s="233"/>
      <c r="J204" s="233" t="s">
        <v>613</v>
      </c>
      <c r="K204" s="233">
        <v>142</v>
      </c>
      <c r="L204" s="234">
        <f>IF(K204="","",IF(I204="",ROUND(HLOOKUP(J204,kgList,K204,FALSE),1),ROUND(HLOOKUP(I204,kgList,K204,FALSE),1)))</f>
        <v>14.4</v>
      </c>
      <c r="M204" s="234">
        <f>IF(L204="","",IF(COUNTA(I204:J204)&gt;1,"Edible or Inedible",IF(COUNTA(I204)=1,L204*1,IF(COUNTA(J204)=1,L204*1,"ERROR"))))</f>
        <v>14.4</v>
      </c>
    </row>
    <row r="205" spans="1:13" x14ac:dyDescent="0.25">
      <c r="A205" s="232" t="s">
        <v>943</v>
      </c>
      <c r="B205" s="231">
        <v>44539</v>
      </c>
      <c r="C205" s="232" t="s">
        <v>944</v>
      </c>
      <c r="D205" s="6" t="s">
        <v>537</v>
      </c>
      <c r="E205" s="5" t="str">
        <f>IF(D205="","",VLOOKUP(D205,Master,3,FALSE))</f>
        <v>Lourens</v>
      </c>
      <c r="F205" s="5" t="str">
        <f>IF(D205="","",VLOOKUP(D205,Master,4,FALSE))</f>
        <v>Fourie</v>
      </c>
      <c r="G205" s="5" t="str">
        <f>IF(D205="","",VLOOKUP(D205,Master,5,FALSE))</f>
        <v>Men Master</v>
      </c>
      <c r="H205" s="5" t="str">
        <f>IF(D205="","",VLOOKUP(D205,Master,2,FALSE))</f>
        <v>Nam Masters</v>
      </c>
      <c r="I205" s="233"/>
      <c r="J205" s="233" t="s">
        <v>613</v>
      </c>
      <c r="K205" s="233">
        <v>114</v>
      </c>
      <c r="L205" s="234">
        <f>IF(K205="","",IF(I205="",ROUND(HLOOKUP(J205,kgList,K205,FALSE),1),ROUND(HLOOKUP(I205,kgList,K205,FALSE),1)))</f>
        <v>6.8</v>
      </c>
      <c r="M205" s="234">
        <f>IF(L205="","",IF(COUNTA(I205:J205)&gt;1,"Edible or Inedible",IF(COUNTA(I205)=1,L205*1,IF(COUNTA(J205)=1,L205*1,"ERROR"))))</f>
        <v>6.8</v>
      </c>
    </row>
    <row r="206" spans="1:13" x14ac:dyDescent="0.25">
      <c r="A206" s="232" t="str">
        <f>IF(D206="","",A205)</f>
        <v>2021-G-D3</v>
      </c>
      <c r="B206" s="231">
        <f>IF(D206="","",B205)</f>
        <v>44539</v>
      </c>
      <c r="C206" s="232" t="str">
        <f>IF(D206="","",C205)</f>
        <v>Jakkalsputz</v>
      </c>
      <c r="D206" s="6" t="s">
        <v>877</v>
      </c>
      <c r="E206" s="5" t="str">
        <f>IF(D206="","",VLOOKUP(D206,Master,3,FALSE))</f>
        <v>Challen</v>
      </c>
      <c r="F206" s="5" t="str">
        <f>IF(D206="","",VLOOKUP(D206,Master,4,FALSE))</f>
        <v>Gendall</v>
      </c>
      <c r="G206" s="5" t="str">
        <f>IF(D206="","",VLOOKUP(D206,Master,5,FALSE))</f>
        <v>Men U/21</v>
      </c>
      <c r="H206" s="5" t="str">
        <f>IF(D206="","",VLOOKUP(D206,Master,2,FALSE))</f>
        <v>SA Men U/21</v>
      </c>
      <c r="I206" s="233"/>
      <c r="J206" s="233" t="s">
        <v>613</v>
      </c>
      <c r="K206" s="233">
        <v>113</v>
      </c>
      <c r="L206" s="234">
        <f>IF(K206="","",IF(I206="",ROUND(HLOOKUP(J206,kgList,K206,FALSE),1),ROUND(HLOOKUP(I206,kgList,K206,FALSE),1)))</f>
        <v>6.6</v>
      </c>
      <c r="M206" s="234">
        <f>IF(L206="","",IF(COUNTA(I206:J206)&gt;1,"Edible or Inedible",IF(COUNTA(I206)=1,L206*1,IF(COUNTA(J206)=1,L206*1,"ERROR"))))</f>
        <v>6.6</v>
      </c>
    </row>
    <row r="207" spans="1:13" x14ac:dyDescent="0.25">
      <c r="A207" s="232" t="str">
        <f>IF(D207="","",A206)</f>
        <v>2021-G-D3</v>
      </c>
      <c r="B207" s="231">
        <f>IF(D207="","",B206)</f>
        <v>44539</v>
      </c>
      <c r="C207" s="232" t="str">
        <f>IF(D207="","",C206)</f>
        <v>Jakkalsputz</v>
      </c>
      <c r="D207" s="6" t="s">
        <v>436</v>
      </c>
      <c r="E207" s="5" t="str">
        <f>IF(D207="","",VLOOKUP(D207,Master,3,FALSE))</f>
        <v xml:space="preserve">Andre-Louis </v>
      </c>
      <c r="F207" s="5" t="str">
        <f>IF(D207="","",VLOOKUP(D207,Master,4,FALSE))</f>
        <v>Stipp</v>
      </c>
      <c r="G207" s="5" t="str">
        <f>IF(D207="","",VLOOKUP(D207,Master,5,FALSE))</f>
        <v>Men U/21</v>
      </c>
      <c r="H207" s="5" t="str">
        <f>IF(D207="","",VLOOKUP(D207,Master,2,FALSE))</f>
        <v>Nam Men U/21</v>
      </c>
      <c r="I207" s="233"/>
      <c r="J207" s="233" t="s">
        <v>613</v>
      </c>
      <c r="K207" s="233">
        <v>112</v>
      </c>
      <c r="L207" s="234">
        <f>IF(K207="","",IF(I207="",ROUND(HLOOKUP(J207,kgList,K207,FALSE),1),ROUND(HLOOKUP(I207,kgList,K207,FALSE),1)))</f>
        <v>6.4</v>
      </c>
      <c r="M207" s="234">
        <f>IF(L207="","",IF(COUNTA(I207:J207)&gt;1,"Edible or Inedible",IF(COUNTA(I207)=1,L207*1,IF(COUNTA(J207)=1,L207*1,"ERROR"))))</f>
        <v>6.4</v>
      </c>
    </row>
    <row r="208" spans="1:13" x14ac:dyDescent="0.25">
      <c r="A208" s="232" t="str">
        <f>IF(D208="","",A207)</f>
        <v>2021-G-D3</v>
      </c>
      <c r="B208" s="231">
        <f>IF(D208="","",B207)</f>
        <v>44539</v>
      </c>
      <c r="C208" s="232" t="str">
        <f>IF(D208="","",C207)</f>
        <v>Jakkalsputz</v>
      </c>
      <c r="D208" s="6" t="s">
        <v>663</v>
      </c>
      <c r="E208" s="5" t="str">
        <f>IF(D208="","",VLOOKUP(D208,Master,3,FALSE))</f>
        <v>Nadine</v>
      </c>
      <c r="F208" s="5" t="str">
        <f>IF(D208="","",VLOOKUP(D208,Master,4,FALSE))</f>
        <v>Downing</v>
      </c>
      <c r="G208" s="5" t="str">
        <f>IF(D208="","",VLOOKUP(D208,Master,5,FALSE))</f>
        <v>Ladies Senior</v>
      </c>
      <c r="H208" s="5" t="str">
        <f>IF(D208="","",VLOOKUP(D208,Master,2,FALSE))</f>
        <v>Nam Ladies</v>
      </c>
      <c r="I208" s="233"/>
      <c r="J208" s="233" t="s">
        <v>613</v>
      </c>
      <c r="K208" s="233">
        <v>115</v>
      </c>
      <c r="L208" s="234">
        <f>IF(K208="","",IF(I208="",ROUND(HLOOKUP(J208,kgList,K208,FALSE),1),ROUND(HLOOKUP(I208,kgList,K208,FALSE),1)))</f>
        <v>7</v>
      </c>
      <c r="M208" s="234">
        <f>IF(L208="","",IF(COUNTA(I208:J208)&gt;1,"Edible or Inedible",IF(COUNTA(I208)=1,L208*1,IF(COUNTA(J208)=1,L208*1,"ERROR"))))</f>
        <v>7</v>
      </c>
    </row>
    <row r="209" spans="1:13" x14ac:dyDescent="0.25">
      <c r="A209" s="232" t="str">
        <f>IF(D209="","",A208)</f>
        <v>2021-G-D3</v>
      </c>
      <c r="B209" s="231">
        <f>IF(D209="","",B208)</f>
        <v>44539</v>
      </c>
      <c r="C209" s="232" t="str">
        <f>IF(D209="","",C208)</f>
        <v>Jakkalsputz</v>
      </c>
      <c r="D209" s="6" t="s">
        <v>385</v>
      </c>
      <c r="E209" s="5" t="str">
        <f>IF(D209="","",VLOOKUP(D209,Master,3,FALSE))</f>
        <v>Lindie</v>
      </c>
      <c r="F209" s="5" t="str">
        <f>IF(D209="","",VLOOKUP(D209,Master,4,FALSE))</f>
        <v>Krauze</v>
      </c>
      <c r="G209" s="5" t="str">
        <f>IF(D209="","",VLOOKUP(D209,Master,5,FALSE))</f>
        <v>Ladies Senior</v>
      </c>
      <c r="H209" s="5" t="str">
        <f>IF(D209="","",VLOOKUP(D209,Master,2,FALSE))</f>
        <v>Nam Ladies</v>
      </c>
      <c r="I209" s="233"/>
      <c r="J209" s="233" t="s">
        <v>613</v>
      </c>
      <c r="K209" s="233">
        <v>114</v>
      </c>
      <c r="L209" s="234">
        <f>IF(K209="","",IF(I209="",ROUND(HLOOKUP(J209,kgList,K209,FALSE),1),ROUND(HLOOKUP(I209,kgList,K209,FALSE),1)))</f>
        <v>6.8</v>
      </c>
      <c r="M209" s="234">
        <f>IF(L209="","",IF(COUNTA(I209:J209)&gt;1,"Edible or Inedible",IF(COUNTA(I209)=1,L209*1,IF(COUNTA(J209)=1,L209*1,"ERROR"))))</f>
        <v>6.8</v>
      </c>
    </row>
    <row r="210" spans="1:13" x14ac:dyDescent="0.25">
      <c r="A210" s="232" t="str">
        <f>IF(D210="","",A209)</f>
        <v>2021-G-D3</v>
      </c>
      <c r="B210" s="231">
        <f>IF(D210="","",B209)</f>
        <v>44539</v>
      </c>
      <c r="C210" s="232" t="str">
        <f>IF(D210="","",C209)</f>
        <v>Jakkalsputz</v>
      </c>
      <c r="D210" s="6" t="s">
        <v>321</v>
      </c>
      <c r="E210" s="5" t="str">
        <f>IF(D210="","",VLOOKUP(D210,Master,3,FALSE))</f>
        <v>Herman</v>
      </c>
      <c r="F210" s="5" t="str">
        <f>IF(D210="","",VLOOKUP(D210,Master,4,FALSE))</f>
        <v>Fourie</v>
      </c>
      <c r="G210" s="5" t="str">
        <f>IF(D210="","",VLOOKUP(D210,Master,5,FALSE))</f>
        <v>Men Grand Masters</v>
      </c>
      <c r="H210" s="5" t="str">
        <f>IF(D210="","",VLOOKUP(D210,Master,2,FALSE))</f>
        <v>Nam Grand Masters</v>
      </c>
      <c r="I210" s="233"/>
      <c r="J210" s="233" t="s">
        <v>613</v>
      </c>
      <c r="K210" s="233">
        <v>119</v>
      </c>
      <c r="L210" s="234">
        <f>IF(K210="","",IF(I210="",ROUND(HLOOKUP(J210,kgList,K210,FALSE),1),ROUND(HLOOKUP(I210,kgList,K210,FALSE),1)))</f>
        <v>7.9</v>
      </c>
      <c r="M210" s="234">
        <f>IF(L210="","",IF(COUNTA(I210:J210)&gt;1,"Edible or Inedible",IF(COUNTA(I210)=1,L210*1,IF(COUNTA(J210)=1,L210*1,"ERROR"))))</f>
        <v>7.9</v>
      </c>
    </row>
    <row r="211" spans="1:13" x14ac:dyDescent="0.25">
      <c r="A211" s="232" t="str">
        <f>IF(D211="","",A210)</f>
        <v>2021-G-D3</v>
      </c>
      <c r="B211" s="231">
        <f>IF(D211="","",B210)</f>
        <v>44539</v>
      </c>
      <c r="C211" s="232" t="str">
        <f>IF(D211="","",C210)</f>
        <v>Jakkalsputz</v>
      </c>
      <c r="D211" s="6" t="s">
        <v>821</v>
      </c>
      <c r="E211" s="5" t="str">
        <f>IF(D211="","",VLOOKUP(D211,Master,3,FALSE))</f>
        <v>Hendrico</v>
      </c>
      <c r="F211" s="5" t="str">
        <f>IF(D211="","",VLOOKUP(D211,Master,4,FALSE))</f>
        <v>Lesch</v>
      </c>
      <c r="G211" s="5" t="str">
        <f>IF(D211="","",VLOOKUP(D211,Master,5,FALSE))</f>
        <v>Men Senior</v>
      </c>
      <c r="H211" s="5" t="str">
        <f>IF(D211="","",VLOOKUP(D211,Master,2,FALSE))</f>
        <v>SA Seniors</v>
      </c>
      <c r="I211" s="233"/>
      <c r="J211" s="233" t="s">
        <v>613</v>
      </c>
      <c r="K211" s="233">
        <v>115</v>
      </c>
      <c r="L211" s="234">
        <f>IF(K211="","",IF(I211="",ROUND(HLOOKUP(J211,kgList,K211,FALSE),1),ROUND(HLOOKUP(I211,kgList,K211,FALSE),1)))</f>
        <v>7</v>
      </c>
      <c r="M211" s="234">
        <f>IF(L211="","",IF(COUNTA(I211:J211)&gt;1,"Edible or Inedible",IF(COUNTA(I211)=1,L211*1,IF(COUNTA(J211)=1,L211*1,"ERROR"))))</f>
        <v>7</v>
      </c>
    </row>
    <row r="212" spans="1:13" x14ac:dyDescent="0.25">
      <c r="A212" s="232" t="str">
        <f>IF(D212="","",A211)</f>
        <v>2021-G-D3</v>
      </c>
      <c r="B212" s="231">
        <f>IF(D212="","",B211)</f>
        <v>44539</v>
      </c>
      <c r="C212" s="232" t="str">
        <f>IF(D212="","",C211)</f>
        <v>Jakkalsputz</v>
      </c>
      <c r="D212" s="6" t="s">
        <v>830</v>
      </c>
      <c r="E212" s="5" t="str">
        <f>IF(D212="","",VLOOKUP(D212,Master,3,FALSE))</f>
        <v>Greg</v>
      </c>
      <c r="F212" s="5" t="str">
        <f>IF(D212="","",VLOOKUP(D212,Master,4,FALSE))</f>
        <v>Sutherland</v>
      </c>
      <c r="G212" s="5" t="str">
        <f>IF(D212="","",VLOOKUP(D212,Master,5,FALSE))</f>
        <v>Men Senior</v>
      </c>
      <c r="H212" s="5" t="str">
        <f>IF(D212="","",VLOOKUP(D212,Master,2,FALSE))</f>
        <v>SA Seniors</v>
      </c>
      <c r="I212" s="233"/>
      <c r="J212" s="233" t="s">
        <v>613</v>
      </c>
      <c r="K212" s="233">
        <v>114</v>
      </c>
      <c r="L212" s="234">
        <f>IF(K212="","",IF(I212="",ROUND(HLOOKUP(J212,kgList,K212,FALSE),1),ROUND(HLOOKUP(I212,kgList,K212,FALSE),1)))</f>
        <v>6.8</v>
      </c>
      <c r="M212" s="234">
        <f>IF(L212="","",IF(COUNTA(I212:J212)&gt;1,"Edible or Inedible",IF(COUNTA(I212)=1,L212*1,IF(COUNTA(J212)=1,L212*1,"ERROR"))))</f>
        <v>6.8</v>
      </c>
    </row>
    <row r="213" spans="1:13" x14ac:dyDescent="0.25">
      <c r="A213" s="232" t="str">
        <f>IF(D213="","",A212)</f>
        <v>2021-G-D3</v>
      </c>
      <c r="B213" s="231">
        <f>IF(D213="","",B212)</f>
        <v>44539</v>
      </c>
      <c r="C213" s="232" t="str">
        <f>IF(D213="","",C212)</f>
        <v>Jakkalsputz</v>
      </c>
      <c r="D213" s="6" t="s">
        <v>331</v>
      </c>
      <c r="E213" s="5" t="str">
        <f>IF(D213="","",VLOOKUP(D213,Master,3,FALSE))</f>
        <v>Emil</v>
      </c>
      <c r="F213" s="5" t="str">
        <f>IF(D213="","",VLOOKUP(D213,Master,4,FALSE))</f>
        <v>Prinsloo</v>
      </c>
      <c r="G213" s="5" t="str">
        <f>IF(D213="","",VLOOKUP(D213,Master,5,FALSE))</f>
        <v>Men Veteran</v>
      </c>
      <c r="H213" s="5" t="str">
        <f>IF(D213="","",VLOOKUP(D213,Master,2,FALSE))</f>
        <v>Nam Seniors</v>
      </c>
      <c r="I213" s="233"/>
      <c r="J213" s="233" t="s">
        <v>613</v>
      </c>
      <c r="K213" s="233">
        <v>114</v>
      </c>
      <c r="L213" s="234">
        <f>IF(K213="","",IF(I213="",ROUND(HLOOKUP(J213,kgList,K213,FALSE),1),ROUND(HLOOKUP(I213,kgList,K213,FALSE),1)))</f>
        <v>6.8</v>
      </c>
      <c r="M213" s="234">
        <f>IF(L213="","",IF(COUNTA(I213:J213)&gt;1,"Edible or Inedible",IF(COUNTA(I213)=1,L213*1,IF(COUNTA(J213)=1,L213*1,"ERROR"))))</f>
        <v>6.8</v>
      </c>
    </row>
    <row r="214" spans="1:13" x14ac:dyDescent="0.25">
      <c r="A214" s="232" t="str">
        <f>IF(D214="","",A213)</f>
        <v>2021-G-D3</v>
      </c>
      <c r="B214" s="231">
        <f>IF(D214="","",B213)</f>
        <v>44539</v>
      </c>
      <c r="C214" s="232" t="str">
        <f>IF(D214="","",C213)</f>
        <v>Jakkalsputz</v>
      </c>
      <c r="D214" s="6" t="s">
        <v>862</v>
      </c>
      <c r="E214" s="5" t="str">
        <f>IF(D214="","",VLOOKUP(D214,Master,3,FALSE))</f>
        <v>Gus</v>
      </c>
      <c r="F214" s="5" t="str">
        <f>IF(D214="","",VLOOKUP(D214,Master,4,FALSE))</f>
        <v>Kaltenbrun</v>
      </c>
      <c r="G214" s="5" t="str">
        <f>IF(D214="","",VLOOKUP(D214,Master,5,FALSE))</f>
        <v>Men  Master</v>
      </c>
      <c r="H214" s="5" t="str">
        <f>IF(D214="","",VLOOKUP(D214,Master,2,FALSE))</f>
        <v>SA Masters</v>
      </c>
      <c r="I214" s="233"/>
      <c r="J214" s="233" t="s">
        <v>613</v>
      </c>
      <c r="K214" s="233">
        <v>114</v>
      </c>
      <c r="L214" s="234">
        <f>IF(K214="","",IF(I214="",ROUND(HLOOKUP(J214,kgList,K214,FALSE),1),ROUND(HLOOKUP(I214,kgList,K214,FALSE),1)))</f>
        <v>6.8</v>
      </c>
      <c r="M214" s="234">
        <f>IF(L214="","",IF(COUNTA(I214:J214)&gt;1,"Edible or Inedible",IF(COUNTA(I214)=1,L214*1,IF(COUNTA(J214)=1,L214*1,"ERROR"))))</f>
        <v>6.8</v>
      </c>
    </row>
    <row r="215" spans="1:13" x14ac:dyDescent="0.25">
      <c r="A215" s="232" t="str">
        <f>IF(D215="","",A214)</f>
        <v>2021-G-D3</v>
      </c>
      <c r="B215" s="231">
        <f>IF(D215="","",B214)</f>
        <v>44539</v>
      </c>
      <c r="C215" s="232" t="str">
        <f>IF(D215="","",C214)</f>
        <v>Jakkalsputz</v>
      </c>
      <c r="D215" s="6" t="s">
        <v>899</v>
      </c>
      <c r="E215" s="5" t="str">
        <f>IF(D215="","",VLOOKUP(D215,Master,3,FALSE))</f>
        <v>Prevashan</v>
      </c>
      <c r="F215" s="5" t="str">
        <f>IF(D215="","",VLOOKUP(D215,Master,4,FALSE))</f>
        <v>Moodley</v>
      </c>
      <c r="G215" s="5" t="str">
        <f>IF(D215="","",VLOOKUP(D215,Master,5,FALSE))</f>
        <v>Men Senior</v>
      </c>
      <c r="H215" s="5" t="str">
        <f>IF(D215="","",VLOOKUP(D215,Master,2,FALSE))</f>
        <v>SA Seniors</v>
      </c>
      <c r="I215" s="233"/>
      <c r="J215" s="233" t="s">
        <v>613</v>
      </c>
      <c r="K215" s="233">
        <v>113</v>
      </c>
      <c r="L215" s="234">
        <f>IF(K215="","",IF(I215="",ROUND(HLOOKUP(J215,kgList,K215,FALSE),1),ROUND(HLOOKUP(I215,kgList,K215,FALSE),1)))</f>
        <v>6.6</v>
      </c>
      <c r="M215" s="234">
        <f>IF(L215="","",IF(COUNTA(I215:J215)&gt;1,"Edible or Inedible",IF(COUNTA(I215)=1,L215*1,IF(COUNTA(J215)=1,L215*1,"ERROR"))))</f>
        <v>6.6</v>
      </c>
    </row>
    <row r="216" spans="1:13" x14ac:dyDescent="0.25">
      <c r="A216" s="232" t="str">
        <f>IF(D216="","",A215)</f>
        <v>2021-G-D3</v>
      </c>
      <c r="B216" s="231">
        <f>IF(D216="","",B215)</f>
        <v>44539</v>
      </c>
      <c r="C216" s="232" t="str">
        <f>IF(D216="","",C215)</f>
        <v>Jakkalsputz</v>
      </c>
      <c r="D216" s="6" t="s">
        <v>326</v>
      </c>
      <c r="E216" s="5" t="str">
        <f>IF(D216="","",VLOOKUP(D216,Master,3,FALSE))</f>
        <v>Andrew</v>
      </c>
      <c r="F216" s="5" t="str">
        <f>IF(D216="","",VLOOKUP(D216,Master,4,FALSE))</f>
        <v>Van Der Westhuizen</v>
      </c>
      <c r="G216" s="5" t="str">
        <f>IF(D216="","",VLOOKUP(D216,Master,5,FALSE))</f>
        <v>Men Veteran</v>
      </c>
      <c r="H216" s="5" t="str">
        <f>IF(D216="","",VLOOKUP(D216,Master,2,FALSE))</f>
        <v>Nam Seniors</v>
      </c>
      <c r="I216" s="233"/>
      <c r="J216" s="233" t="s">
        <v>613</v>
      </c>
      <c r="K216" s="233">
        <v>112</v>
      </c>
      <c r="L216" s="234">
        <f>IF(K216="","",IF(I216="",ROUND(HLOOKUP(J216,kgList,K216,FALSE),1),ROUND(HLOOKUP(I216,kgList,K216,FALSE),1)))</f>
        <v>6.4</v>
      </c>
      <c r="M216" s="234">
        <f>IF(L216="","",IF(COUNTA(I216:J216)&gt;1,"Edible or Inedible",IF(COUNTA(I216)=1,L216*1,IF(COUNTA(J216)=1,L216*1,"ERROR"))))</f>
        <v>6.4</v>
      </c>
    </row>
    <row r="217" spans="1:13" x14ac:dyDescent="0.25">
      <c r="A217" s="232" t="str">
        <f>IF(D217="","",A216)</f>
        <v>2021-G-D3</v>
      </c>
      <c r="B217" s="231">
        <f>IF(D217="","",B216)</f>
        <v>44539</v>
      </c>
      <c r="C217" s="232" t="str">
        <f>IF(D217="","",C216)</f>
        <v>Jakkalsputz</v>
      </c>
      <c r="D217" s="6" t="s">
        <v>333</v>
      </c>
      <c r="E217" s="5" t="str">
        <f>IF(D217="","",VLOOKUP(D217,Master,3,FALSE))</f>
        <v>Johan</v>
      </c>
      <c r="F217" s="5" t="str">
        <f>IF(D217="","",VLOOKUP(D217,Master,4,FALSE))</f>
        <v>Van Wyk</v>
      </c>
      <c r="G217" s="5" t="str">
        <f>IF(D217="","",VLOOKUP(D217,Master,5,FALSE))</f>
        <v>Men Veteran</v>
      </c>
      <c r="H217" s="5" t="str">
        <f>IF(D217="","",VLOOKUP(D217,Master,2,FALSE))</f>
        <v>Nam Seniors</v>
      </c>
      <c r="I217" s="233"/>
      <c r="J217" s="233" t="s">
        <v>614</v>
      </c>
      <c r="K217" s="233">
        <v>116</v>
      </c>
      <c r="L217" s="234">
        <f>IF(K217="","",IF(I217="",ROUND(HLOOKUP(J217,kgList,K217,FALSE),1),ROUND(HLOOKUP(I217,kgList,K217,FALSE),1)))</f>
        <v>6.2</v>
      </c>
      <c r="M217" s="234">
        <f>IF(L217="","",IF(COUNTA(I217:J217)&gt;1,"Edible or Inedible",IF(COUNTA(I217)=1,L217*1,IF(COUNTA(J217)=1,L217*1,"ERROR"))))</f>
        <v>6.2</v>
      </c>
    </row>
    <row r="218" spans="1:13" x14ac:dyDescent="0.25">
      <c r="A218" s="232" t="str">
        <f>IF(D218="","",A217)</f>
        <v>2021-G-D3</v>
      </c>
      <c r="B218" s="231">
        <f>IF(D218="","",B217)</f>
        <v>44539</v>
      </c>
      <c r="C218" s="232" t="str">
        <f>IF(D218="","",C217)</f>
        <v>Jakkalsputz</v>
      </c>
      <c r="D218" s="6" t="s">
        <v>436</v>
      </c>
      <c r="E218" s="5" t="str">
        <f>IF(D218="","",VLOOKUP(D218,Master,3,FALSE))</f>
        <v xml:space="preserve">Andre-Louis </v>
      </c>
      <c r="F218" s="5" t="str">
        <f>IF(D218="","",VLOOKUP(D218,Master,4,FALSE))</f>
        <v>Stipp</v>
      </c>
      <c r="G218" s="5" t="str">
        <f>IF(D218="","",VLOOKUP(D218,Master,5,FALSE))</f>
        <v>Men U/21</v>
      </c>
      <c r="H218" s="5" t="str">
        <f>IF(D218="","",VLOOKUP(D218,Master,2,FALSE))</f>
        <v>Nam Men U/21</v>
      </c>
      <c r="I218" s="233"/>
      <c r="J218" s="233" t="s">
        <v>613</v>
      </c>
      <c r="K218" s="233">
        <v>110</v>
      </c>
      <c r="L218" s="234">
        <f>IF(K218="","",IF(I218="",ROUND(HLOOKUP(J218,kgList,K218,FALSE),1),ROUND(HLOOKUP(I218,kgList,K218,FALSE),1)))</f>
        <v>6</v>
      </c>
      <c r="M218" s="234">
        <f>IF(L218="","",IF(COUNTA(I218:J218)&gt;1,"Edible or Inedible",IF(COUNTA(I218)=1,L218*1,IF(COUNTA(J218)=1,L218*1,"ERROR"))))</f>
        <v>6</v>
      </c>
    </row>
    <row r="219" spans="1:13" x14ac:dyDescent="0.25">
      <c r="A219" s="232" t="str">
        <f>IF(D219="","",A218)</f>
        <v>2021-G-D3</v>
      </c>
      <c r="B219" s="231">
        <f>IF(D219="","",B218)</f>
        <v>44539</v>
      </c>
      <c r="C219" s="232" t="str">
        <f>IF(D219="","",C218)</f>
        <v>Jakkalsputz</v>
      </c>
      <c r="D219" s="6" t="s">
        <v>683</v>
      </c>
      <c r="E219" s="5" t="str">
        <f>IF(D219="","",VLOOKUP(D219,Master,3,FALSE))</f>
        <v>Barren</v>
      </c>
      <c r="F219" s="5" t="str">
        <f>IF(D219="","",VLOOKUP(D219,Master,4,FALSE))</f>
        <v>Van Es</v>
      </c>
      <c r="G219" s="5" t="str">
        <f>IF(D219="","",VLOOKUP(D219,Master,5,FALSE))</f>
        <v>Men Senior</v>
      </c>
      <c r="H219" s="5" t="str">
        <f>IF(D219="","",VLOOKUP(D219,Master,2,FALSE))</f>
        <v>Nam Men U/21</v>
      </c>
      <c r="I219" s="233"/>
      <c r="J219" s="233" t="s">
        <v>613</v>
      </c>
      <c r="K219" s="233">
        <v>110</v>
      </c>
      <c r="L219" s="234">
        <f>IF(K219="","",IF(I219="",ROUND(HLOOKUP(J219,kgList,K219,FALSE),1),ROUND(HLOOKUP(I219,kgList,K219,FALSE),1)))</f>
        <v>6</v>
      </c>
      <c r="M219" s="234">
        <f>IF(L219="","",IF(COUNTA(I219:J219)&gt;1,"Edible or Inedible",IF(COUNTA(I219)=1,L219*1,IF(COUNTA(J219)=1,L219*1,"ERROR"))))</f>
        <v>6</v>
      </c>
    </row>
    <row r="220" spans="1:13" x14ac:dyDescent="0.25">
      <c r="A220" s="232" t="str">
        <f>IF(D220="","",A219)</f>
        <v>2021-G-D3</v>
      </c>
      <c r="B220" s="231">
        <f>IF(D220="","",B219)</f>
        <v>44539</v>
      </c>
      <c r="C220" s="232" t="str">
        <f>IF(D220="","",C219)</f>
        <v>Jakkalsputz</v>
      </c>
      <c r="D220" s="6" t="s">
        <v>330</v>
      </c>
      <c r="E220" s="5" t="str">
        <f>IF(D220="","",VLOOKUP(D220,Master,3,FALSE))</f>
        <v>Ettiene</v>
      </c>
      <c r="F220" s="5" t="str">
        <f>IF(D220="","",VLOOKUP(D220,Master,4,FALSE))</f>
        <v>Stipp</v>
      </c>
      <c r="G220" s="5" t="str">
        <f>IF(D220="","",VLOOKUP(D220,Master,5,FALSE))</f>
        <v>Men Master</v>
      </c>
      <c r="H220" s="5" t="str">
        <f>IF(D220="","",VLOOKUP(D220,Master,2,FALSE))</f>
        <v>Nam Masters</v>
      </c>
      <c r="I220" s="233"/>
      <c r="J220" s="233" t="s">
        <v>591</v>
      </c>
      <c r="K220" s="233">
        <v>72</v>
      </c>
      <c r="L220" s="234">
        <f>IF(K220="","",IF(I220="",ROUND(HLOOKUP(J220,kgList,K220,FALSE),1),ROUND(HLOOKUP(I220,kgList,K220,FALSE),1)))</f>
        <v>6.8</v>
      </c>
      <c r="M220" s="234">
        <f>IF(L220="","",IF(COUNTA(I220:J220)&gt;1,"Edible or Inedible",IF(COUNTA(I220)=1,L220*1,IF(COUNTA(J220)=1,L220*1,"ERROR"))))</f>
        <v>6.8</v>
      </c>
    </row>
    <row r="221" spans="1:13" x14ac:dyDescent="0.25">
      <c r="A221" s="232" t="str">
        <f>IF(D221="","",A220)</f>
        <v>2021-G-D3</v>
      </c>
      <c r="B221" s="231">
        <f>IF(D221="","",B220)</f>
        <v>44539</v>
      </c>
      <c r="C221" s="232" t="str">
        <f>IF(D221="","",C220)</f>
        <v>Jakkalsputz</v>
      </c>
      <c r="D221" s="6" t="s">
        <v>333</v>
      </c>
      <c r="E221" s="5" t="str">
        <f>IF(D221="","",VLOOKUP(D221,Master,3,FALSE))</f>
        <v>Johan</v>
      </c>
      <c r="F221" s="5" t="str">
        <f>IF(D221="","",VLOOKUP(D221,Master,4,FALSE))</f>
        <v>Van Wyk</v>
      </c>
      <c r="G221" s="5" t="str">
        <f>IF(D221="","",VLOOKUP(D221,Master,5,FALSE))</f>
        <v>Men Veteran</v>
      </c>
      <c r="H221" s="5" t="str">
        <f>IF(D221="","",VLOOKUP(D221,Master,2,FALSE))</f>
        <v>Nam Seniors</v>
      </c>
      <c r="I221" s="233"/>
      <c r="J221" s="233" t="s">
        <v>613</v>
      </c>
      <c r="K221" s="233">
        <v>111</v>
      </c>
      <c r="L221" s="234">
        <f>IF(K221="","",IF(I221="",ROUND(HLOOKUP(J221,kgList,K221,FALSE),1),ROUND(HLOOKUP(I221,kgList,K221,FALSE),1)))</f>
        <v>6.2</v>
      </c>
      <c r="M221" s="234">
        <f>IF(L221="","",IF(COUNTA(I221:J221)&gt;1,"Edible or Inedible",IF(COUNTA(I221)=1,L221*1,IF(COUNTA(J221)=1,L221*1,"ERROR"))))</f>
        <v>6.2</v>
      </c>
    </row>
    <row r="222" spans="1:13" x14ac:dyDescent="0.25">
      <c r="A222" s="232" t="str">
        <f>IF(D222="","",A221)</f>
        <v>2021-G-D3</v>
      </c>
      <c r="B222" s="231">
        <f>IF(D222="","",B221)</f>
        <v>44539</v>
      </c>
      <c r="C222" s="232" t="str">
        <f>IF(D222="","",C221)</f>
        <v>Jakkalsputz</v>
      </c>
      <c r="D222" s="6" t="s">
        <v>418</v>
      </c>
      <c r="E222" s="5" t="str">
        <f>IF(D222="","",VLOOKUP(D222,Master,3,FALSE))</f>
        <v>Henri</v>
      </c>
      <c r="F222" s="5" t="str">
        <f>IF(D222="","",VLOOKUP(D222,Master,4,FALSE))</f>
        <v>Snyman</v>
      </c>
      <c r="G222" s="5" t="str">
        <f>IF(D222="","",VLOOKUP(D222,Master,5,FALSE))</f>
        <v>Men Veteran</v>
      </c>
      <c r="H222" s="5" t="str">
        <f>IF(D222="","",VLOOKUP(D222,Master,2,FALSE))</f>
        <v>Nam Seniors</v>
      </c>
      <c r="I222" s="233"/>
      <c r="J222" s="233" t="s">
        <v>613</v>
      </c>
      <c r="K222" s="233">
        <v>110</v>
      </c>
      <c r="L222" s="234">
        <f>IF(K222="","",IF(I222="",ROUND(HLOOKUP(J222,kgList,K222,FALSE),1),ROUND(HLOOKUP(I222,kgList,K222,FALSE),1)))</f>
        <v>6</v>
      </c>
      <c r="M222" s="234">
        <f>IF(L222="","",IF(COUNTA(I222:J222)&gt;1,"Edible or Inedible",IF(COUNTA(I222)=1,L222*1,IF(COUNTA(J222)=1,L222*1,"ERROR"))))</f>
        <v>6</v>
      </c>
    </row>
    <row r="223" spans="1:13" x14ac:dyDescent="0.25">
      <c r="A223" s="232" t="str">
        <f>IF(D223="","",A222)</f>
        <v>2021-G-D3</v>
      </c>
      <c r="B223" s="231">
        <f>IF(D223="","",B222)</f>
        <v>44539</v>
      </c>
      <c r="C223" s="232" t="str">
        <f>IF(D223="","",C222)</f>
        <v>Jakkalsputz</v>
      </c>
      <c r="D223" s="6" t="s">
        <v>885</v>
      </c>
      <c r="E223" s="5" t="str">
        <f>IF(D223="","",VLOOKUP(D223,Master,3,FALSE))</f>
        <v>Ahmed</v>
      </c>
      <c r="F223" s="5" t="str">
        <f>IF(D223="","",VLOOKUP(D223,Master,4,FALSE))</f>
        <v>Belim</v>
      </c>
      <c r="G223" s="5" t="str">
        <f>IF(D223="","",VLOOKUP(D223,Master,5,FALSE))</f>
        <v>Men U/21</v>
      </c>
      <c r="H223" s="5" t="str">
        <f>IF(D223="","",VLOOKUP(D223,Master,2,FALSE))</f>
        <v>SA Men U/21</v>
      </c>
      <c r="I223" s="233"/>
      <c r="J223" s="233" t="s">
        <v>612</v>
      </c>
      <c r="K223" s="233">
        <v>110</v>
      </c>
      <c r="L223" s="234">
        <f>IF(K223="","",IF(I223="",ROUND(HLOOKUP(J223,kgList,K223,FALSE),1),ROUND(HLOOKUP(I223,kgList,K223,FALSE),1)))</f>
        <v>16.399999999999999</v>
      </c>
      <c r="M223" s="234">
        <f>IF(L223="","",IF(COUNTA(I223:J223)&gt;1,"Edible or Inedible",IF(COUNTA(I223)=1,L223*1,IF(COUNTA(J223)=1,L223*1,"ERROR"))))</f>
        <v>16.399999999999999</v>
      </c>
    </row>
    <row r="224" spans="1:13" x14ac:dyDescent="0.25">
      <c r="A224" s="232" t="str">
        <f>IF(D224="","",A223)</f>
        <v>2021-G-D3</v>
      </c>
      <c r="B224" s="231">
        <f>IF(D224="","",B223)</f>
        <v>44539</v>
      </c>
      <c r="C224" s="232" t="str">
        <f>IF(D224="","",C223)</f>
        <v>Jakkalsputz</v>
      </c>
      <c r="D224" s="6" t="s">
        <v>845</v>
      </c>
      <c r="E224" s="5" t="str">
        <f>IF(D224="","",VLOOKUP(D224,Master,3,FALSE))</f>
        <v>Corbin</v>
      </c>
      <c r="F224" s="5" t="str">
        <f>IF(D224="","",VLOOKUP(D224,Master,4,FALSE))</f>
        <v>Morris</v>
      </c>
      <c r="G224" s="5" t="str">
        <f>IF(D224="","",VLOOKUP(D224,Master,5,FALSE))</f>
        <v>Men U/21</v>
      </c>
      <c r="H224" s="5" t="str">
        <f>IF(D224="","",VLOOKUP(D224,Master,2,FALSE))</f>
        <v>SA Men U/21</v>
      </c>
      <c r="I224" s="233"/>
      <c r="J224" s="233" t="s">
        <v>612</v>
      </c>
      <c r="K224" s="233">
        <v>110</v>
      </c>
      <c r="L224" s="234">
        <f>IF(K224="","",IF(I224="",ROUND(HLOOKUP(J224,kgList,K224,FALSE),1),ROUND(HLOOKUP(I224,kgList,K224,FALSE),1)))</f>
        <v>16.399999999999999</v>
      </c>
      <c r="M224" s="234">
        <f>IF(L224="","",IF(COUNTA(I224:J224)&gt;1,"Edible or Inedible",IF(COUNTA(I224)=1,L224*1,IF(COUNTA(J224)=1,L224*1,"ERROR"))))</f>
        <v>16.399999999999999</v>
      </c>
    </row>
    <row r="225" spans="1:13" x14ac:dyDescent="0.25">
      <c r="A225" s="232" t="str">
        <f>IF(D225="","",A224)</f>
        <v>2021-G-D3</v>
      </c>
      <c r="B225" s="231">
        <f>IF(D225="","",B224)</f>
        <v>44539</v>
      </c>
      <c r="C225" s="232" t="str">
        <f>IF(D225="","",C224)</f>
        <v>Jakkalsputz</v>
      </c>
      <c r="D225" s="6" t="s">
        <v>845</v>
      </c>
      <c r="E225" s="5" t="str">
        <f>IF(D225="","",VLOOKUP(D225,Master,3,FALSE))</f>
        <v>Corbin</v>
      </c>
      <c r="F225" s="5" t="str">
        <f>IF(D225="","",VLOOKUP(D225,Master,4,FALSE))</f>
        <v>Morris</v>
      </c>
      <c r="G225" s="5" t="str">
        <f>IF(D225="","",VLOOKUP(D225,Master,5,FALSE))</f>
        <v>Men U/21</v>
      </c>
      <c r="H225" s="5" t="str">
        <f>IF(D225="","",VLOOKUP(D225,Master,2,FALSE))</f>
        <v>SA Men U/21</v>
      </c>
      <c r="I225" s="233"/>
      <c r="J225" s="233" t="s">
        <v>612</v>
      </c>
      <c r="K225" s="233">
        <v>110</v>
      </c>
      <c r="L225" s="234">
        <f>IF(K225="","",IF(I225="",ROUND(HLOOKUP(J225,kgList,K225,FALSE),1),ROUND(HLOOKUP(I225,kgList,K225,FALSE),1)))</f>
        <v>16.399999999999999</v>
      </c>
      <c r="M225" s="234">
        <f>IF(L225="","",IF(COUNTA(I225:J225)&gt;1,"Edible or Inedible",IF(COUNTA(I225)=1,L225*1,IF(COUNTA(J225)=1,L225*1,"ERROR"))))</f>
        <v>16.399999999999999</v>
      </c>
    </row>
    <row r="226" spans="1:13" x14ac:dyDescent="0.25">
      <c r="A226" s="232" t="str">
        <f>IF(D226="","",A225)</f>
        <v>2021-G-D3</v>
      </c>
      <c r="B226" s="231">
        <f>IF(D226="","",B225)</f>
        <v>44539</v>
      </c>
      <c r="C226" s="232" t="str">
        <f>IF(D226="","",C225)</f>
        <v>Jakkalsputz</v>
      </c>
      <c r="D226" s="6" t="s">
        <v>871</v>
      </c>
      <c r="E226" s="5" t="str">
        <f>IF(D226="","",VLOOKUP(D226,Master,3,FALSE))</f>
        <v>Julian</v>
      </c>
      <c r="F226" s="5" t="str">
        <f>IF(D226="","",VLOOKUP(D226,Master,4,FALSE))</f>
        <v>Pybus</v>
      </c>
      <c r="G226" s="5" t="str">
        <f>IF(D226="","",VLOOKUP(D226,Master,5,FALSE))</f>
        <v>Men Grand Masters</v>
      </c>
      <c r="H226" s="5" t="str">
        <f>IF(D226="","",VLOOKUP(D226,Master,2,FALSE))</f>
        <v>SA Grand Masters</v>
      </c>
      <c r="I226" s="233"/>
      <c r="J226" s="233" t="s">
        <v>591</v>
      </c>
      <c r="K226" s="233">
        <v>75</v>
      </c>
      <c r="L226" s="234">
        <f>IF(K226="","",IF(I226="",ROUND(HLOOKUP(J226,kgList,K226,FALSE),1),ROUND(HLOOKUP(I226,kgList,K226,FALSE),1)))</f>
        <v>7.7</v>
      </c>
      <c r="M226" s="234">
        <f>IF(L226="","",IF(COUNTA(I226:J226)&gt;1,"Edible or Inedible",IF(COUNTA(I226)=1,L226*1,IF(COUNTA(J226)=1,L226*1,"ERROR"))))</f>
        <v>7.7</v>
      </c>
    </row>
    <row r="227" spans="1:13" x14ac:dyDescent="0.25">
      <c r="A227" s="232" t="str">
        <f>IF(D227="","",A226)</f>
        <v>2021-G-D3</v>
      </c>
      <c r="B227" s="231">
        <f>IF(D227="","",B226)</f>
        <v>44539</v>
      </c>
      <c r="C227" s="232" t="str">
        <f>IF(D227="","",C226)</f>
        <v>Jakkalsputz</v>
      </c>
      <c r="D227" s="6" t="s">
        <v>871</v>
      </c>
      <c r="E227" s="5" t="str">
        <f>IF(D227="","",VLOOKUP(D227,Master,3,FALSE))</f>
        <v>Julian</v>
      </c>
      <c r="F227" s="5" t="str">
        <f>IF(D227="","",VLOOKUP(D227,Master,4,FALSE))</f>
        <v>Pybus</v>
      </c>
      <c r="G227" s="5" t="str">
        <f>IF(D227="","",VLOOKUP(D227,Master,5,FALSE))</f>
        <v>Men Grand Masters</v>
      </c>
      <c r="H227" s="5" t="str">
        <f>IF(D227="","",VLOOKUP(D227,Master,2,FALSE))</f>
        <v>SA Grand Masters</v>
      </c>
      <c r="I227" s="233"/>
      <c r="J227" s="233" t="s">
        <v>613</v>
      </c>
      <c r="K227" s="233">
        <v>118</v>
      </c>
      <c r="L227" s="234">
        <f>IF(K227="","",IF(I227="",ROUND(HLOOKUP(J227,kgList,K227,FALSE),1),ROUND(HLOOKUP(I227,kgList,K227,FALSE),1)))</f>
        <v>7.6</v>
      </c>
      <c r="M227" s="234">
        <f>IF(L227="","",IF(COUNTA(I227:J227)&gt;1,"Edible or Inedible",IF(COUNTA(I227)=1,L227*1,IF(COUNTA(J227)=1,L227*1,"ERROR"))))</f>
        <v>7.6</v>
      </c>
    </row>
    <row r="228" spans="1:13" x14ac:dyDescent="0.25">
      <c r="A228" s="232" t="str">
        <f>IF(D228="","",A227)</f>
        <v>2021-G-D3</v>
      </c>
      <c r="B228" s="231">
        <f>IF(D228="","",B227)</f>
        <v>44539</v>
      </c>
      <c r="C228" s="232" t="str">
        <f>IF(D228="","",C227)</f>
        <v>Jakkalsputz</v>
      </c>
      <c r="D228" s="6" t="s">
        <v>862</v>
      </c>
      <c r="E228" s="5" t="str">
        <f>IF(D228="","",VLOOKUP(D228,Master,3,FALSE))</f>
        <v>Gus</v>
      </c>
      <c r="F228" s="5" t="str">
        <f>IF(D228="","",VLOOKUP(D228,Master,4,FALSE))</f>
        <v>Kaltenbrun</v>
      </c>
      <c r="G228" s="5" t="str">
        <f>IF(D228="","",VLOOKUP(D228,Master,5,FALSE))</f>
        <v>Men  Master</v>
      </c>
      <c r="H228" s="5" t="str">
        <f>IF(D228="","",VLOOKUP(D228,Master,2,FALSE))</f>
        <v>SA Masters</v>
      </c>
      <c r="I228" s="233"/>
      <c r="J228" s="233" t="s">
        <v>614</v>
      </c>
      <c r="K228" s="233">
        <v>118</v>
      </c>
      <c r="L228" s="234">
        <f>IF(K228="","",IF(I228="",ROUND(HLOOKUP(J228,kgList,K228,FALSE),1),ROUND(HLOOKUP(I228,kgList,K228,FALSE),1)))</f>
        <v>6.6</v>
      </c>
      <c r="M228" s="234">
        <f>IF(L228="","",IF(COUNTA(I228:J228)&gt;1,"Edible or Inedible",IF(COUNTA(I228)=1,L228*1,IF(COUNTA(J228)=1,L228*1,"ERROR"))))</f>
        <v>6.6</v>
      </c>
    </row>
    <row r="229" spans="1:13" x14ac:dyDescent="0.25">
      <c r="A229" s="232" t="str">
        <f>IF(D229="","",A228)</f>
        <v>2021-G-D3</v>
      </c>
      <c r="B229" s="231">
        <f>IF(D229="","",B228)</f>
        <v>44539</v>
      </c>
      <c r="C229" s="232" t="str">
        <f>IF(D229="","",C228)</f>
        <v>Jakkalsputz</v>
      </c>
      <c r="D229" s="6" t="s">
        <v>859</v>
      </c>
      <c r="E229" s="5" t="str">
        <f>IF(D229="","",VLOOKUP(D229,Master,3,FALSE))</f>
        <v xml:space="preserve">Kallie </v>
      </c>
      <c r="F229" s="5" t="str">
        <f>IF(D229="","",VLOOKUP(D229,Master,4,FALSE))</f>
        <v>Erasmus</v>
      </c>
      <c r="G229" s="5" t="str">
        <f>IF(D229="","",VLOOKUP(D229,Master,5,FALSE))</f>
        <v>Men  Master</v>
      </c>
      <c r="H229" s="5" t="str">
        <f>IF(D229="","",VLOOKUP(D229,Master,2,FALSE))</f>
        <v>SA Masters</v>
      </c>
      <c r="I229" s="233"/>
      <c r="J229" s="233" t="s">
        <v>614</v>
      </c>
      <c r="K229" s="233">
        <v>118</v>
      </c>
      <c r="L229" s="234">
        <f>IF(K229="","",IF(I229="",ROUND(HLOOKUP(J229,kgList,K229,FALSE),1),ROUND(HLOOKUP(I229,kgList,K229,FALSE),1)))</f>
        <v>6.6</v>
      </c>
      <c r="M229" s="234">
        <f>IF(L229="","",IF(COUNTA(I229:J229)&gt;1,"Edible or Inedible",IF(COUNTA(I229)=1,L229*1,IF(COUNTA(J229)=1,L229*1,"ERROR"))))</f>
        <v>6.6</v>
      </c>
    </row>
    <row r="230" spans="1:13" x14ac:dyDescent="0.25">
      <c r="A230" s="232" t="str">
        <f>IF(D230="","",A229)</f>
        <v>2021-G-D3</v>
      </c>
      <c r="B230" s="231">
        <f>IF(D230="","",B229)</f>
        <v>44539</v>
      </c>
      <c r="C230" s="232" t="str">
        <f>IF(D230="","",C229)</f>
        <v>Jakkalsputz</v>
      </c>
      <c r="D230" s="6" t="s">
        <v>821</v>
      </c>
      <c r="E230" s="5" t="str">
        <f>IF(D230="","",VLOOKUP(D230,Master,3,FALSE))</f>
        <v>Hendrico</v>
      </c>
      <c r="F230" s="5" t="str">
        <f>IF(D230="","",VLOOKUP(D230,Master,4,FALSE))</f>
        <v>Lesch</v>
      </c>
      <c r="G230" s="5" t="str">
        <f>IF(D230="","",VLOOKUP(D230,Master,5,FALSE))</f>
        <v>Men Senior</v>
      </c>
      <c r="H230" s="5" t="str">
        <f>IF(D230="","",VLOOKUP(D230,Master,2,FALSE))</f>
        <v>SA Seniors</v>
      </c>
      <c r="I230" s="233"/>
      <c r="J230" s="233" t="s">
        <v>613</v>
      </c>
      <c r="K230" s="233">
        <v>110</v>
      </c>
      <c r="L230" s="234">
        <f>IF(K230="","",IF(I230="",ROUND(HLOOKUP(J230,kgList,K230,FALSE),1),ROUND(HLOOKUP(I230,kgList,K230,FALSE),1)))</f>
        <v>6</v>
      </c>
      <c r="M230" s="234">
        <f>IF(L230="","",IF(COUNTA(I230:J230)&gt;1,"Edible or Inedible",IF(COUNTA(I230)=1,L230*1,IF(COUNTA(J230)=1,L230*1,"ERROR"))))</f>
        <v>6</v>
      </c>
    </row>
    <row r="231" spans="1:13" x14ac:dyDescent="0.25">
      <c r="A231" s="232" t="str">
        <f>IF(D231="","",A230)</f>
        <v>2021-G-D3</v>
      </c>
      <c r="B231" s="231">
        <f>IF(D231="","",B230)</f>
        <v>44539</v>
      </c>
      <c r="C231" s="232" t="str">
        <f>IF(D231="","",C230)</f>
        <v>Jakkalsputz</v>
      </c>
      <c r="D231" s="6" t="s">
        <v>434</v>
      </c>
      <c r="E231" s="5" t="str">
        <f>IF(D231="","",VLOOKUP(D231,Master,3,FALSE))</f>
        <v>Henco</v>
      </c>
      <c r="F231" s="5" t="str">
        <f>IF(D231="","",VLOOKUP(D231,Master,4,FALSE))</f>
        <v>Snyman</v>
      </c>
      <c r="G231" s="5" t="str">
        <f>IF(D231="","",VLOOKUP(D231,Master,5,FALSE))</f>
        <v>Men U/21</v>
      </c>
      <c r="H231" s="5" t="str">
        <f>IF(D231="","",VLOOKUP(D231,Master,2,FALSE))</f>
        <v>Nam Men U/21</v>
      </c>
      <c r="I231" s="233"/>
      <c r="J231" s="233" t="s">
        <v>613</v>
      </c>
      <c r="K231" s="233">
        <v>108</v>
      </c>
      <c r="L231" s="234">
        <f>IF(K231="","",IF(I231="",ROUND(HLOOKUP(J231,kgList,K231,FALSE),1),ROUND(HLOOKUP(I231,kgList,K231,FALSE),1)))</f>
        <v>5.6</v>
      </c>
      <c r="M231" s="234">
        <f>IF(L231="","",IF(COUNTA(I231:J231)&gt;1,"Edible or Inedible",IF(COUNTA(I231)=1,L231*1,IF(COUNTA(J231)=1,L231*1,"ERROR"))))</f>
        <v>5.6</v>
      </c>
    </row>
    <row r="232" spans="1:13" x14ac:dyDescent="0.25">
      <c r="A232" s="232" t="str">
        <f>IF(D232="","",A231)</f>
        <v>2021-G-D3</v>
      </c>
      <c r="B232" s="231">
        <f>IF(D232="","",B231)</f>
        <v>44539</v>
      </c>
      <c r="C232" s="232" t="str">
        <f>IF(D232="","",C231)</f>
        <v>Jakkalsputz</v>
      </c>
      <c r="D232" s="6" t="s">
        <v>313</v>
      </c>
      <c r="E232" s="5" t="str">
        <f>IF(D232="","",VLOOKUP(D232,Master,3,FALSE))</f>
        <v>Charles</v>
      </c>
      <c r="F232" s="5" t="str">
        <f>IF(D232="","",VLOOKUP(D232,Master,4,FALSE))</f>
        <v>Bothma</v>
      </c>
      <c r="G232" s="5" t="str">
        <f>IF(D232="","",VLOOKUP(D232,Master,5,FALSE))</f>
        <v>Men Grand Masters</v>
      </c>
      <c r="H232" s="5" t="str">
        <f>IF(D232="","",VLOOKUP(D232,Master,2,FALSE))</f>
        <v>Nam Grand Masters</v>
      </c>
      <c r="I232" s="233"/>
      <c r="J232" s="233" t="s">
        <v>613</v>
      </c>
      <c r="K232" s="233">
        <v>118</v>
      </c>
      <c r="L232" s="234">
        <f>IF(K232="","",IF(I232="",ROUND(HLOOKUP(J232,kgList,K232,FALSE),1),ROUND(HLOOKUP(I232,kgList,K232,FALSE),1)))</f>
        <v>7.6</v>
      </c>
      <c r="M232" s="234">
        <f>IF(L232="","",IF(COUNTA(I232:J232)&gt;1,"Edible or Inedible",IF(COUNTA(I232)=1,L232*1,IF(COUNTA(J232)=1,L232*1,"ERROR"))))</f>
        <v>7.6</v>
      </c>
    </row>
    <row r="233" spans="1:13" x14ac:dyDescent="0.25">
      <c r="A233" s="232" t="str">
        <f>IF(D233="","",A232)</f>
        <v>2021-G-D3</v>
      </c>
      <c r="B233" s="231">
        <f>IF(D233="","",B232)</f>
        <v>44539</v>
      </c>
      <c r="C233" s="232" t="str">
        <f>IF(D233="","",C232)</f>
        <v>Jakkalsputz</v>
      </c>
      <c r="D233" s="6" t="s">
        <v>859</v>
      </c>
      <c r="E233" s="5" t="str">
        <f>IF(D233="","",VLOOKUP(D233,Master,3,FALSE))</f>
        <v xml:space="preserve">Kallie </v>
      </c>
      <c r="F233" s="5" t="str">
        <f>IF(D233="","",VLOOKUP(D233,Master,4,FALSE))</f>
        <v>Erasmus</v>
      </c>
      <c r="G233" s="5" t="str">
        <f>IF(D233="","",VLOOKUP(D233,Master,5,FALSE))</f>
        <v>Men  Master</v>
      </c>
      <c r="H233" s="5" t="str">
        <f>IF(D233="","",VLOOKUP(D233,Master,2,FALSE))</f>
        <v>SA Masters</v>
      </c>
      <c r="I233" s="233"/>
      <c r="J233" s="233" t="s">
        <v>613</v>
      </c>
      <c r="K233" s="233">
        <v>113</v>
      </c>
      <c r="L233" s="234">
        <f>IF(K233="","",IF(I233="",ROUND(HLOOKUP(J233,kgList,K233,FALSE),1),ROUND(HLOOKUP(I233,kgList,K233,FALSE),1)))</f>
        <v>6.6</v>
      </c>
      <c r="M233" s="234">
        <f>IF(L233="","",IF(COUNTA(I233:J233)&gt;1,"Edible or Inedible",IF(COUNTA(I233)=1,L233*1,IF(COUNTA(J233)=1,L233*1,"ERROR"))))</f>
        <v>6.6</v>
      </c>
    </row>
    <row r="234" spans="1:13" x14ac:dyDescent="0.25">
      <c r="A234" s="232" t="str">
        <f>IF(D234="","",A233)</f>
        <v>2021-G-D3</v>
      </c>
      <c r="B234" s="231">
        <f>IF(D234="","",B233)</f>
        <v>44539</v>
      </c>
      <c r="C234" s="232" t="str">
        <f>IF(D234="","",C233)</f>
        <v>Jakkalsputz</v>
      </c>
      <c r="D234" s="6" t="s">
        <v>907</v>
      </c>
      <c r="E234" s="5" t="str">
        <f>IF(D234="","",VLOOKUP(D234,Master,3,FALSE))</f>
        <v>Barry</v>
      </c>
      <c r="F234" s="5" t="str">
        <f>IF(D234="","",VLOOKUP(D234,Master,4,FALSE))</f>
        <v>Wareham</v>
      </c>
      <c r="G234" s="5" t="str">
        <f>IF(D234="","",VLOOKUP(D234,Master,5,FALSE))</f>
        <v>Men  Master</v>
      </c>
      <c r="H234" s="5" t="str">
        <f>IF(D234="","",VLOOKUP(D234,Master,2,FALSE))</f>
        <v>SA Masters</v>
      </c>
      <c r="I234" s="233"/>
      <c r="J234" s="233" t="s">
        <v>614</v>
      </c>
      <c r="K234" s="233">
        <v>116</v>
      </c>
      <c r="L234" s="234">
        <f>IF(K234="","",IF(I234="",ROUND(HLOOKUP(J234,kgList,K234,FALSE),1),ROUND(HLOOKUP(I234,kgList,K234,FALSE),1)))</f>
        <v>6.2</v>
      </c>
      <c r="M234" s="234">
        <f>IF(L234="","",IF(COUNTA(I234:J234)&gt;1,"Edible or Inedible",IF(COUNTA(I234)=1,L234*1,IF(COUNTA(J234)=1,L234*1,"ERROR"))))</f>
        <v>6.2</v>
      </c>
    </row>
    <row r="235" spans="1:13" x14ac:dyDescent="0.25">
      <c r="A235" s="232" t="str">
        <f>IF(D235="","",A234)</f>
        <v>2021-G-D3</v>
      </c>
      <c r="B235" s="231">
        <f>IF(D235="","",B234)</f>
        <v>44539</v>
      </c>
      <c r="C235" s="232" t="str">
        <f>IF(D235="","",C234)</f>
        <v>Jakkalsputz</v>
      </c>
      <c r="D235" s="6" t="s">
        <v>537</v>
      </c>
      <c r="E235" s="5" t="str">
        <f>IF(D235="","",VLOOKUP(D235,Master,3,FALSE))</f>
        <v>Lourens</v>
      </c>
      <c r="F235" s="5" t="str">
        <f>IF(D235="","",VLOOKUP(D235,Master,4,FALSE))</f>
        <v>Fourie</v>
      </c>
      <c r="G235" s="5" t="str">
        <f>IF(D235="","",VLOOKUP(D235,Master,5,FALSE))</f>
        <v>Men Master</v>
      </c>
      <c r="H235" s="5" t="str">
        <f>IF(D235="","",VLOOKUP(D235,Master,2,FALSE))</f>
        <v>Nam Masters</v>
      </c>
      <c r="I235" s="233"/>
      <c r="J235" s="233" t="s">
        <v>614</v>
      </c>
      <c r="K235" s="233">
        <v>116</v>
      </c>
      <c r="L235" s="234">
        <f>IF(K235="","",IF(I235="",ROUND(HLOOKUP(J235,kgList,K235,FALSE),1),ROUND(HLOOKUP(I235,kgList,K235,FALSE),1)))</f>
        <v>6.2</v>
      </c>
      <c r="M235" s="234">
        <f>IF(L235="","",IF(COUNTA(I235:J235)&gt;1,"Edible or Inedible",IF(COUNTA(I235)=1,L235*1,IF(COUNTA(J235)=1,L235*1,"ERROR"))))</f>
        <v>6.2</v>
      </c>
    </row>
    <row r="236" spans="1:13" x14ac:dyDescent="0.25">
      <c r="A236" s="232" t="str">
        <f>IF(D236="","",A235)</f>
        <v>2021-G-D3</v>
      </c>
      <c r="B236" s="231">
        <f>IF(D236="","",B235)</f>
        <v>44539</v>
      </c>
      <c r="C236" s="232" t="str">
        <f>IF(D236="","",C235)</f>
        <v>Jakkalsputz</v>
      </c>
      <c r="D236" s="6" t="s">
        <v>862</v>
      </c>
      <c r="E236" s="5" t="str">
        <f>IF(D236="","",VLOOKUP(D236,Master,3,FALSE))</f>
        <v>Gus</v>
      </c>
      <c r="F236" s="5" t="str">
        <f>IF(D236="","",VLOOKUP(D236,Master,4,FALSE))</f>
        <v>Kaltenbrun</v>
      </c>
      <c r="G236" s="5" t="str">
        <f>IF(D236="","",VLOOKUP(D236,Master,5,FALSE))</f>
        <v>Men  Master</v>
      </c>
      <c r="H236" s="5" t="str">
        <f>IF(D236="","",VLOOKUP(D236,Master,2,FALSE))</f>
        <v>SA Masters</v>
      </c>
      <c r="I236" s="233"/>
      <c r="J236" s="233" t="s">
        <v>613</v>
      </c>
      <c r="K236" s="233">
        <v>111</v>
      </c>
      <c r="L236" s="234">
        <f>IF(K236="","",IF(I236="",ROUND(HLOOKUP(J236,kgList,K236,FALSE),1),ROUND(HLOOKUP(I236,kgList,K236,FALSE),1)))</f>
        <v>6.2</v>
      </c>
      <c r="M236" s="234">
        <f>IF(L236="","",IF(COUNTA(I236:J236)&gt;1,"Edible or Inedible",IF(COUNTA(I236)=1,L236*1,IF(COUNTA(J236)=1,L236*1,"ERROR"))))</f>
        <v>6.2</v>
      </c>
    </row>
    <row r="237" spans="1:13" x14ac:dyDescent="0.25">
      <c r="A237" s="232" t="str">
        <f>IF(D237="","",A236)</f>
        <v>2021-G-D3</v>
      </c>
      <c r="B237" s="231">
        <f>IF(D237="","",B236)</f>
        <v>44539</v>
      </c>
      <c r="C237" s="232" t="str">
        <f>IF(D237="","",C236)</f>
        <v>Jakkalsputz</v>
      </c>
      <c r="D237" s="6" t="s">
        <v>407</v>
      </c>
      <c r="E237" s="5" t="str">
        <f>IF(D237="","",VLOOKUP(D237,Master,3,FALSE))</f>
        <v>Adri</v>
      </c>
      <c r="F237" s="5" t="str">
        <f>IF(D237="","",VLOOKUP(D237,Master,4,FALSE))</f>
        <v>Roets</v>
      </c>
      <c r="G237" s="5" t="str">
        <f>IF(D237="","",VLOOKUP(D237,Master,5,FALSE))</f>
        <v>Men Master</v>
      </c>
      <c r="H237" s="5" t="str">
        <f>IF(D237="","",VLOOKUP(D237,Master,2,FALSE))</f>
        <v>Nam Masters</v>
      </c>
      <c r="I237" s="233"/>
      <c r="J237" s="233" t="s">
        <v>613</v>
      </c>
      <c r="K237" s="233">
        <v>110</v>
      </c>
      <c r="L237" s="234">
        <f>IF(K237="","",IF(I237="",ROUND(HLOOKUP(J237,kgList,K237,FALSE),1),ROUND(HLOOKUP(I237,kgList,K237,FALSE),1)))</f>
        <v>6</v>
      </c>
      <c r="M237" s="234">
        <f>IF(L237="","",IF(COUNTA(I237:J237)&gt;1,"Edible or Inedible",IF(COUNTA(I237)=1,L237*1,IF(COUNTA(J237)=1,L237*1,"ERROR"))))</f>
        <v>6</v>
      </c>
    </row>
    <row r="238" spans="1:13" x14ac:dyDescent="0.25">
      <c r="A238" s="232" t="str">
        <f>IF(D238="","",A237)</f>
        <v>2021-G-D3</v>
      </c>
      <c r="B238" s="231">
        <f>IF(D238="","",B237)</f>
        <v>44539</v>
      </c>
      <c r="C238" s="232" t="str">
        <f>IF(D238="","",C237)</f>
        <v>Jakkalsputz</v>
      </c>
      <c r="D238" s="6" t="s">
        <v>862</v>
      </c>
      <c r="E238" s="5" t="str">
        <f>IF(D238="","",VLOOKUP(D238,Master,3,FALSE))</f>
        <v>Gus</v>
      </c>
      <c r="F238" s="5" t="str">
        <f>IF(D238="","",VLOOKUP(D238,Master,4,FALSE))</f>
        <v>Kaltenbrun</v>
      </c>
      <c r="G238" s="5" t="str">
        <f>IF(D238="","",VLOOKUP(D238,Master,5,FALSE))</f>
        <v>Men  Master</v>
      </c>
      <c r="H238" s="5" t="str">
        <f>IF(D238="","",VLOOKUP(D238,Master,2,FALSE))</f>
        <v>SA Masters</v>
      </c>
      <c r="I238" s="233"/>
      <c r="J238" s="233" t="s">
        <v>614</v>
      </c>
      <c r="K238" s="233">
        <v>114</v>
      </c>
      <c r="L238" s="234">
        <f>IF(K238="","",IF(I238="",ROUND(HLOOKUP(J238,kgList,K238,FALSE),1),ROUND(HLOOKUP(I238,kgList,K238,FALSE),1)))</f>
        <v>5.8</v>
      </c>
      <c r="M238" s="234">
        <f>IF(L238="","",IF(COUNTA(I238:J238)&gt;1,"Edible or Inedible",IF(COUNTA(I238)=1,L238*1,IF(COUNTA(J238)=1,L238*1,"ERROR"))))</f>
        <v>5.8</v>
      </c>
    </row>
    <row r="239" spans="1:13" x14ac:dyDescent="0.25">
      <c r="A239" s="232" t="str">
        <f>IF(D239="","",A238)</f>
        <v>2021-G-D3</v>
      </c>
      <c r="B239" s="231">
        <f>IF(D239="","",B238)</f>
        <v>44539</v>
      </c>
      <c r="C239" s="232" t="str">
        <f>IF(D239="","",C238)</f>
        <v>Jakkalsputz</v>
      </c>
      <c r="D239" s="6" t="s">
        <v>434</v>
      </c>
      <c r="E239" s="5" t="str">
        <f>IF(D239="","",VLOOKUP(D239,Master,3,FALSE))</f>
        <v>Henco</v>
      </c>
      <c r="F239" s="5" t="str">
        <f>IF(D239="","",VLOOKUP(D239,Master,4,FALSE))</f>
        <v>Snyman</v>
      </c>
      <c r="G239" s="5" t="str">
        <f>IF(D239="","",VLOOKUP(D239,Master,5,FALSE))</f>
        <v>Men U/21</v>
      </c>
      <c r="H239" s="5" t="str">
        <f>IF(D239="","",VLOOKUP(D239,Master,2,FALSE))</f>
        <v>Nam Men U/21</v>
      </c>
      <c r="I239" s="233"/>
      <c r="J239" s="233" t="s">
        <v>614</v>
      </c>
      <c r="K239" s="233">
        <v>108</v>
      </c>
      <c r="L239" s="234">
        <f>IF(K239="","",IF(I239="",ROUND(HLOOKUP(J239,kgList,K239,FALSE),1),ROUND(HLOOKUP(I239,kgList,K239,FALSE),1)))</f>
        <v>4.8</v>
      </c>
      <c r="M239" s="234">
        <f>IF(L239="","",IF(COUNTA(I239:J239)&gt;1,"Edible or Inedible",IF(COUNTA(I239)=1,L239*1,IF(COUNTA(J239)=1,L239*1,"ERROR"))))</f>
        <v>4.8</v>
      </c>
    </row>
    <row r="240" spans="1:13" x14ac:dyDescent="0.25">
      <c r="A240" s="232" t="str">
        <f>IF(D240="","",A239)</f>
        <v>2021-G-D3</v>
      </c>
      <c r="B240" s="231">
        <f>IF(D240="","",B239)</f>
        <v>44539</v>
      </c>
      <c r="C240" s="232" t="str">
        <f>IF(D240="","",C239)</f>
        <v>Jakkalsputz</v>
      </c>
      <c r="D240" s="6" t="s">
        <v>912</v>
      </c>
      <c r="E240" s="5" t="str">
        <f>IF(D240="","",VLOOKUP(D240,Master,3,FALSE))</f>
        <v>Thys</v>
      </c>
      <c r="F240" s="5" t="str">
        <f>IF(D240="","",VLOOKUP(D240,Master,4,FALSE))</f>
        <v>Basson</v>
      </c>
      <c r="G240" s="5" t="str">
        <f>IF(D240="","",VLOOKUP(D240,Master,5,FALSE))</f>
        <v>Men Grand Masters</v>
      </c>
      <c r="H240" s="5" t="str">
        <f>IF(D240="","",VLOOKUP(D240,Master,2,FALSE))</f>
        <v>SA Grand Masters</v>
      </c>
      <c r="I240" s="233"/>
      <c r="J240" s="233" t="s">
        <v>613</v>
      </c>
      <c r="K240" s="233">
        <v>117</v>
      </c>
      <c r="L240" s="234">
        <f>IF(K240="","",IF(I240="",ROUND(HLOOKUP(J240,kgList,K240,FALSE),1),ROUND(HLOOKUP(I240,kgList,K240,FALSE),1)))</f>
        <v>7.4</v>
      </c>
      <c r="M240" s="234">
        <f>IF(L240="","",IF(COUNTA(I240:J240)&gt;1,"Edible or Inedible",IF(COUNTA(I240)=1,L240*1,IF(COUNTA(J240)=1,L240*1,"ERROR"))))</f>
        <v>7.4</v>
      </c>
    </row>
    <row r="241" spans="1:13" x14ac:dyDescent="0.25">
      <c r="A241" s="232" t="str">
        <f>IF(D241="","",A240)</f>
        <v>2021-G-D3</v>
      </c>
      <c r="B241" s="231">
        <f>IF(D241="","",B240)</f>
        <v>44539</v>
      </c>
      <c r="C241" s="232" t="str">
        <f>IF(D241="","",C240)</f>
        <v>Jakkalsputz</v>
      </c>
      <c r="D241" s="6" t="s">
        <v>896</v>
      </c>
      <c r="E241" s="5" t="str">
        <f>IF(D241="","",VLOOKUP(D241,Master,3,FALSE))</f>
        <v>Mariette</v>
      </c>
      <c r="F241" s="5" t="str">
        <f>IF(D241="","",VLOOKUP(D241,Master,4,FALSE))</f>
        <v>Westraad</v>
      </c>
      <c r="G241" s="5" t="str">
        <f>IF(D241="","",VLOOKUP(D241,Master,5,FALSE))</f>
        <v>Ladies Senior</v>
      </c>
      <c r="H241" s="5" t="str">
        <f>IF(D241="","",VLOOKUP(D241,Master,2,FALSE))</f>
        <v>SA Ladies</v>
      </c>
      <c r="I241" s="233"/>
      <c r="J241" s="233" t="s">
        <v>613</v>
      </c>
      <c r="K241" s="233">
        <v>112</v>
      </c>
      <c r="L241" s="234">
        <f>IF(K241="","",IF(I241="",ROUND(HLOOKUP(J241,kgList,K241,FALSE),1),ROUND(HLOOKUP(I241,kgList,K241,FALSE),1)))</f>
        <v>6.4</v>
      </c>
      <c r="M241" s="234">
        <f>IF(L241="","",IF(COUNTA(I241:J241)&gt;1,"Edible or Inedible",IF(COUNTA(I241)=1,L241*1,IF(COUNTA(J241)=1,L241*1,"ERROR"))))</f>
        <v>6.4</v>
      </c>
    </row>
    <row r="242" spans="1:13" x14ac:dyDescent="0.25">
      <c r="A242" s="232" t="str">
        <f>IF(D242="","",A241)</f>
        <v>2021-G-D3</v>
      </c>
      <c r="B242" s="231">
        <f>IF(D242="","",B241)</f>
        <v>44539</v>
      </c>
      <c r="C242" s="232" t="str">
        <f>IF(D242="","",C241)</f>
        <v>Jakkalsputz</v>
      </c>
      <c r="D242" s="6" t="s">
        <v>826</v>
      </c>
      <c r="E242" s="5" t="str">
        <f>IF(D242="","",VLOOKUP(D242,Master,3,FALSE))</f>
        <v>AJ</v>
      </c>
      <c r="F242" s="5" t="str">
        <f>IF(D242="","",VLOOKUP(D242,Master,4,FALSE))</f>
        <v>De Beer</v>
      </c>
      <c r="G242" s="5" t="str">
        <f>IF(D242="","",VLOOKUP(D242,Master,5,FALSE))</f>
        <v>Men Senior</v>
      </c>
      <c r="H242" s="5" t="str">
        <f>IF(D242="","",VLOOKUP(D242,Master,2,FALSE))</f>
        <v>SA Seniors</v>
      </c>
      <c r="I242" s="233"/>
      <c r="J242" s="233" t="s">
        <v>591</v>
      </c>
      <c r="K242" s="233">
        <v>69</v>
      </c>
      <c r="L242" s="234">
        <f>IF(K242="","",IF(I242="",ROUND(HLOOKUP(J242,kgList,K242,FALSE),1),ROUND(HLOOKUP(I242,kgList,K242,FALSE),1)))</f>
        <v>6</v>
      </c>
      <c r="M242" s="234">
        <f>IF(L242="","",IF(COUNTA(I242:J242)&gt;1,"Edible or Inedible",IF(COUNTA(I242)=1,L242*1,IF(COUNTA(J242)=1,L242*1,"ERROR"))))</f>
        <v>6</v>
      </c>
    </row>
    <row r="243" spans="1:13" x14ac:dyDescent="0.25">
      <c r="A243" s="232" t="str">
        <f>IF(D243="","",A242)</f>
        <v>2021-G-D3</v>
      </c>
      <c r="B243" s="231">
        <f>IF(D243="","",B242)</f>
        <v>44539</v>
      </c>
      <c r="C243" s="232" t="str">
        <f>IF(D243="","",C242)</f>
        <v>Jakkalsputz</v>
      </c>
      <c r="D243" s="6" t="s">
        <v>828</v>
      </c>
      <c r="E243" s="5" t="str">
        <f>IF(D243="","",VLOOKUP(D243,Master,3,FALSE))</f>
        <v>Raldo</v>
      </c>
      <c r="F243" s="5" t="str">
        <f>IF(D243="","",VLOOKUP(D243,Master,4,FALSE))</f>
        <v>Potgieter</v>
      </c>
      <c r="G243" s="5" t="str">
        <f>IF(D243="","",VLOOKUP(D243,Master,5,FALSE))</f>
        <v>Men Senior</v>
      </c>
      <c r="H243" s="5" t="str">
        <f>IF(D243="","",VLOOKUP(D243,Master,2,FALSE))</f>
        <v>SA Seniors</v>
      </c>
      <c r="I243" s="233"/>
      <c r="J243" s="233" t="s">
        <v>613</v>
      </c>
      <c r="K243" s="233">
        <v>109</v>
      </c>
      <c r="L243" s="234">
        <f>IF(K243="","",IF(I243="",ROUND(HLOOKUP(J243,kgList,K243,FALSE),1),ROUND(HLOOKUP(I243,kgList,K243,FALSE),1)))</f>
        <v>5.8</v>
      </c>
      <c r="M243" s="234">
        <f>IF(L243="","",IF(COUNTA(I243:J243)&gt;1,"Edible or Inedible",IF(COUNTA(I243)=1,L243*1,IF(COUNTA(J243)=1,L243*1,"ERROR"))))</f>
        <v>5.8</v>
      </c>
    </row>
    <row r="244" spans="1:13" x14ac:dyDescent="0.25">
      <c r="A244" s="232" t="str">
        <f>IF(D244="","",A243)</f>
        <v>2021-G-D3</v>
      </c>
      <c r="B244" s="231">
        <f>IF(D244="","",B243)</f>
        <v>44539</v>
      </c>
      <c r="C244" s="232" t="str">
        <f>IF(D244="","",C243)</f>
        <v>Jakkalsputz</v>
      </c>
      <c r="D244" s="6" t="s">
        <v>826</v>
      </c>
      <c r="E244" s="5" t="str">
        <f>IF(D244="","",VLOOKUP(D244,Master,3,FALSE))</f>
        <v>AJ</v>
      </c>
      <c r="F244" s="5" t="str">
        <f>IF(D244="","",VLOOKUP(D244,Master,4,FALSE))</f>
        <v>De Beer</v>
      </c>
      <c r="G244" s="5" t="str">
        <f>IF(D244="","",VLOOKUP(D244,Master,5,FALSE))</f>
        <v>Men Senior</v>
      </c>
      <c r="H244" s="5" t="str">
        <f>IF(D244="","",VLOOKUP(D244,Master,2,FALSE))</f>
        <v>SA Seniors</v>
      </c>
      <c r="I244" s="233"/>
      <c r="J244" s="233" t="s">
        <v>613</v>
      </c>
      <c r="K244" s="233">
        <v>107</v>
      </c>
      <c r="L244" s="234">
        <f>IF(K244="","",IF(I244="",ROUND(HLOOKUP(J244,kgList,K244,FALSE),1),ROUND(HLOOKUP(I244,kgList,K244,FALSE),1)))</f>
        <v>5.5</v>
      </c>
      <c r="M244" s="234">
        <f>IF(L244="","",IF(COUNTA(I244:J244)&gt;1,"Edible or Inedible",IF(COUNTA(I244)=1,L244*1,IF(COUNTA(J244)=1,L244*1,"ERROR"))))</f>
        <v>5.5</v>
      </c>
    </row>
    <row r="245" spans="1:13" x14ac:dyDescent="0.25">
      <c r="A245" s="232" t="str">
        <f>IF(D245="","",A244)</f>
        <v>2021-G-D3</v>
      </c>
      <c r="B245" s="231">
        <f>IF(D245="","",B244)</f>
        <v>44539</v>
      </c>
      <c r="C245" s="232" t="str">
        <f>IF(D245="","",C244)</f>
        <v>Jakkalsputz</v>
      </c>
      <c r="D245" s="6" t="s">
        <v>330</v>
      </c>
      <c r="E245" s="5" t="str">
        <f>IF(D245="","",VLOOKUP(D245,Master,3,FALSE))</f>
        <v>Ettiene</v>
      </c>
      <c r="F245" s="5" t="str">
        <f>IF(D245="","",VLOOKUP(D245,Master,4,FALSE))</f>
        <v>Stipp</v>
      </c>
      <c r="G245" s="5" t="str">
        <f>IF(D245="","",VLOOKUP(D245,Master,5,FALSE))</f>
        <v>Men Master</v>
      </c>
      <c r="H245" s="5" t="str">
        <f>IF(D245="","",VLOOKUP(D245,Master,2,FALSE))</f>
        <v>Nam Masters</v>
      </c>
      <c r="I245" s="233"/>
      <c r="J245" s="233" t="s">
        <v>613</v>
      </c>
      <c r="K245" s="233">
        <v>109</v>
      </c>
      <c r="L245" s="234">
        <f>IF(K245="","",IF(I245="",ROUND(HLOOKUP(J245,kgList,K245,FALSE),1),ROUND(HLOOKUP(I245,kgList,K245,FALSE),1)))</f>
        <v>5.8</v>
      </c>
      <c r="M245" s="234">
        <f>IF(L245="","",IF(COUNTA(I245:J245)&gt;1,"Edible or Inedible",IF(COUNTA(I245)=1,L245*1,IF(COUNTA(J245)=1,L245*1,"ERROR"))))</f>
        <v>5.8</v>
      </c>
    </row>
    <row r="246" spans="1:13" x14ac:dyDescent="0.25">
      <c r="A246" s="232" t="str">
        <f>IF(D246="","",A245)</f>
        <v>2021-G-D3</v>
      </c>
      <c r="B246" s="231">
        <f>IF(D246="","",B245)</f>
        <v>44539</v>
      </c>
      <c r="C246" s="232" t="str">
        <f>IF(D246="","",C245)</f>
        <v>Jakkalsputz</v>
      </c>
      <c r="D246" s="6" t="s">
        <v>907</v>
      </c>
      <c r="E246" s="5" t="str">
        <f>IF(D246="","",VLOOKUP(D246,Master,3,FALSE))</f>
        <v>Barry</v>
      </c>
      <c r="F246" s="5" t="str">
        <f>IF(D246="","",VLOOKUP(D246,Master,4,FALSE))</f>
        <v>Wareham</v>
      </c>
      <c r="G246" s="5" t="str">
        <f>IF(D246="","",VLOOKUP(D246,Master,5,FALSE))</f>
        <v>Men  Master</v>
      </c>
      <c r="H246" s="5" t="str">
        <f>IF(D246="","",VLOOKUP(D246,Master,2,FALSE))</f>
        <v>SA Masters</v>
      </c>
      <c r="I246" s="233"/>
      <c r="J246" s="233" t="s">
        <v>613</v>
      </c>
      <c r="K246" s="233">
        <v>108</v>
      </c>
      <c r="L246" s="234">
        <f>IF(K246="","",IF(I246="",ROUND(HLOOKUP(J246,kgList,K246,FALSE),1),ROUND(HLOOKUP(I246,kgList,K246,FALSE),1)))</f>
        <v>5.6</v>
      </c>
      <c r="M246" s="234">
        <f>IF(L246="","",IF(COUNTA(I246:J246)&gt;1,"Edible or Inedible",IF(COUNTA(I246)=1,L246*1,IF(COUNTA(J246)=1,L246*1,"ERROR"))))</f>
        <v>5.6</v>
      </c>
    </row>
    <row r="247" spans="1:13" x14ac:dyDescent="0.25">
      <c r="A247" s="232" t="str">
        <f>IF(D247="","",A246)</f>
        <v>2021-G-D3</v>
      </c>
      <c r="B247" s="231">
        <f>IF(D247="","",B246)</f>
        <v>44539</v>
      </c>
      <c r="C247" s="232" t="str">
        <f>IF(D247="","",C246)</f>
        <v>Jakkalsputz</v>
      </c>
      <c r="D247" s="6" t="s">
        <v>407</v>
      </c>
      <c r="E247" s="5" t="str">
        <f>IF(D247="","",VLOOKUP(D247,Master,3,FALSE))</f>
        <v>Adri</v>
      </c>
      <c r="F247" s="5" t="str">
        <f>IF(D247="","",VLOOKUP(D247,Master,4,FALSE))</f>
        <v>Roets</v>
      </c>
      <c r="G247" s="5" t="str">
        <f>IF(D247="","",VLOOKUP(D247,Master,5,FALSE))</f>
        <v>Men Master</v>
      </c>
      <c r="H247" s="5" t="str">
        <f>IF(D247="","",VLOOKUP(D247,Master,2,FALSE))</f>
        <v>Nam Masters</v>
      </c>
      <c r="I247" s="233"/>
      <c r="J247" s="233" t="s">
        <v>613</v>
      </c>
      <c r="K247" s="233">
        <v>108</v>
      </c>
      <c r="L247" s="234">
        <f>IF(K247="","",IF(I247="",ROUND(HLOOKUP(J247,kgList,K247,FALSE),1),ROUND(HLOOKUP(I247,kgList,K247,FALSE),1)))</f>
        <v>5.6</v>
      </c>
      <c r="M247" s="234">
        <f>IF(L247="","",IF(COUNTA(I247:J247)&gt;1,"Edible or Inedible",IF(COUNTA(I247)=1,L247*1,IF(COUNTA(J247)=1,L247*1,"ERROR"))))</f>
        <v>5.6</v>
      </c>
    </row>
    <row r="248" spans="1:13" x14ac:dyDescent="0.25">
      <c r="A248" s="232" t="str">
        <f>IF(D248="","",A247)</f>
        <v>2021-G-D3</v>
      </c>
      <c r="B248" s="231">
        <f>IF(D248="","",B247)</f>
        <v>44539</v>
      </c>
      <c r="C248" s="232" t="str">
        <f>IF(D248="","",C247)</f>
        <v>Jakkalsputz</v>
      </c>
      <c r="D248" s="6" t="s">
        <v>359</v>
      </c>
      <c r="E248" s="5" t="str">
        <f>IF(D248="","",VLOOKUP(D248,Master,3,FALSE))</f>
        <v>Deon</v>
      </c>
      <c r="F248" s="5" t="str">
        <f>IF(D248="","",VLOOKUP(D248,Master,4,FALSE))</f>
        <v>Jacobs</v>
      </c>
      <c r="G248" s="5" t="str">
        <f>IF(D248="","",VLOOKUP(D248,Master,5,FALSE))</f>
        <v>Men Grand Masters</v>
      </c>
      <c r="H248" s="5" t="str">
        <f>IF(D248="","",VLOOKUP(D248,Master,2,FALSE))</f>
        <v>Nam Grand Masters</v>
      </c>
      <c r="I248" s="233"/>
      <c r="J248" s="233" t="s">
        <v>613</v>
      </c>
      <c r="K248" s="233">
        <v>117</v>
      </c>
      <c r="L248" s="234">
        <f>IF(K248="","",IF(I248="",ROUND(HLOOKUP(J248,kgList,K248,FALSE),1),ROUND(HLOOKUP(I248,kgList,K248,FALSE),1)))</f>
        <v>7.4</v>
      </c>
      <c r="M248" s="234">
        <f>IF(L248="","",IF(COUNTA(I248:J248)&gt;1,"Edible or Inedible",IF(COUNTA(I248)=1,L248*1,IF(COUNTA(J248)=1,L248*1,"ERROR"))))</f>
        <v>7.4</v>
      </c>
    </row>
    <row r="249" spans="1:13" x14ac:dyDescent="0.25">
      <c r="A249" s="232" t="str">
        <f>IF(D249="","",A248)</f>
        <v>2021-G-D3</v>
      </c>
      <c r="B249" s="231">
        <f>IF(D249="","",B248)</f>
        <v>44539</v>
      </c>
      <c r="C249" s="232" t="str">
        <f>IF(D249="","",C248)</f>
        <v>Jakkalsputz</v>
      </c>
      <c r="D249" s="6" t="s">
        <v>404</v>
      </c>
      <c r="E249" s="5" t="str">
        <f>IF(D249="","",VLOOKUP(D249,Master,3,FALSE))</f>
        <v>Andre</v>
      </c>
      <c r="F249" s="5" t="str">
        <f>IF(D249="","",VLOOKUP(D249,Master,4,FALSE))</f>
        <v>Muller</v>
      </c>
      <c r="G249" s="5" t="str">
        <f>IF(D249="","",VLOOKUP(D249,Master,5,FALSE))</f>
        <v>Men Grand Masters</v>
      </c>
      <c r="H249" s="5" t="str">
        <f>IF(D249="","",VLOOKUP(D249,Master,2,FALSE))</f>
        <v>Nam Grand Masters</v>
      </c>
      <c r="I249" s="233"/>
      <c r="J249" s="233" t="s">
        <v>613</v>
      </c>
      <c r="K249" s="233">
        <v>117</v>
      </c>
      <c r="L249" s="234">
        <f>IF(K249="","",IF(I249="",ROUND(HLOOKUP(J249,kgList,K249,FALSE),1),ROUND(HLOOKUP(I249,kgList,K249,FALSE),1)))</f>
        <v>7.4</v>
      </c>
      <c r="M249" s="234">
        <f>IF(L249="","",IF(COUNTA(I249:J249)&gt;1,"Edible or Inedible",IF(COUNTA(I249)=1,L249*1,IF(COUNTA(J249)=1,L249*1,"ERROR"))))</f>
        <v>7.4</v>
      </c>
    </row>
    <row r="250" spans="1:13" x14ac:dyDescent="0.25">
      <c r="A250" s="232" t="str">
        <f>IF(D250="","",A249)</f>
        <v>2021-G-D3</v>
      </c>
      <c r="B250" s="231">
        <f>IF(D250="","",B249)</f>
        <v>44539</v>
      </c>
      <c r="C250" s="232" t="str">
        <f>IF(D250="","",C249)</f>
        <v>Jakkalsputz</v>
      </c>
      <c r="D250" s="6" t="s">
        <v>324</v>
      </c>
      <c r="E250" s="5" t="str">
        <f>IF(D250="","",VLOOKUP(D250,Master,3,FALSE))</f>
        <v>Johan</v>
      </c>
      <c r="F250" s="5" t="str">
        <f>IF(D250="","",VLOOKUP(D250,Master,4,FALSE))</f>
        <v>Visser</v>
      </c>
      <c r="G250" s="5" t="str">
        <f>IF(D250="","",VLOOKUP(D250,Master,5,FALSE))</f>
        <v>Men Senior</v>
      </c>
      <c r="H250" s="5" t="str">
        <f>IF(D250="","",VLOOKUP(D250,Master,2,FALSE))</f>
        <v>Nam Seniors</v>
      </c>
      <c r="I250" s="233"/>
      <c r="J250" s="233" t="s">
        <v>613</v>
      </c>
      <c r="K250" s="233">
        <v>107</v>
      </c>
      <c r="L250" s="234">
        <f>IF(K250="","",IF(I250="",ROUND(HLOOKUP(J250,kgList,K250,FALSE),1),ROUND(HLOOKUP(I250,kgList,K250,FALSE),1)))</f>
        <v>5.5</v>
      </c>
      <c r="M250" s="234">
        <f>IF(L250="","",IF(COUNTA(I250:J250)&gt;1,"Edible or Inedible",IF(COUNTA(I250)=1,L250*1,IF(COUNTA(J250)=1,L250*1,"ERROR"))))</f>
        <v>5.5</v>
      </c>
    </row>
    <row r="251" spans="1:13" x14ac:dyDescent="0.25">
      <c r="A251" s="232" t="str">
        <f>IF(D251="","",A250)</f>
        <v>2021-G-D3</v>
      </c>
      <c r="B251" s="231">
        <f>IF(D251="","",B250)</f>
        <v>44539</v>
      </c>
      <c r="C251" s="232" t="str">
        <f>IF(D251="","",C250)</f>
        <v>Jakkalsputz</v>
      </c>
      <c r="D251" s="6" t="s">
        <v>434</v>
      </c>
      <c r="E251" s="5" t="str">
        <f>IF(D251="","",VLOOKUP(D251,Master,3,FALSE))</f>
        <v>Henco</v>
      </c>
      <c r="F251" s="5" t="str">
        <f>IF(D251="","",VLOOKUP(D251,Master,4,FALSE))</f>
        <v>Snyman</v>
      </c>
      <c r="G251" s="5" t="str">
        <f>IF(D251="","",VLOOKUP(D251,Master,5,FALSE))</f>
        <v>Men U/21</v>
      </c>
      <c r="H251" s="5" t="str">
        <f>IF(D251="","",VLOOKUP(D251,Master,2,FALSE))</f>
        <v>Nam Men U/21</v>
      </c>
      <c r="I251" s="233"/>
      <c r="J251" s="233" t="s">
        <v>613</v>
      </c>
      <c r="K251" s="233">
        <v>107</v>
      </c>
      <c r="L251" s="234">
        <f>IF(K251="","",IF(I251="",ROUND(HLOOKUP(J251,kgList,K251,FALSE),1),ROUND(HLOOKUP(I251,kgList,K251,FALSE),1)))</f>
        <v>5.5</v>
      </c>
      <c r="M251" s="234">
        <f>IF(L251="","",IF(COUNTA(I251:J251)&gt;1,"Edible or Inedible",IF(COUNTA(I251)=1,L251*1,IF(COUNTA(J251)=1,L251*1,"ERROR"))))</f>
        <v>5.5</v>
      </c>
    </row>
    <row r="252" spans="1:13" x14ac:dyDescent="0.25">
      <c r="A252" s="232" t="str">
        <f>IF(D252="","",A251)</f>
        <v>2021-G-D3</v>
      </c>
      <c r="B252" s="231">
        <f>IF(D252="","",B251)</f>
        <v>44539</v>
      </c>
      <c r="C252" s="232" t="str">
        <f>IF(D252="","",C251)</f>
        <v>Jakkalsputz</v>
      </c>
      <c r="D252" s="6" t="s">
        <v>325</v>
      </c>
      <c r="E252" s="5" t="str">
        <f>IF(D252="","",VLOOKUP(D252,Master,3,FALSE))</f>
        <v>Jörg</v>
      </c>
      <c r="F252" s="5" t="str">
        <f>IF(D252="","",VLOOKUP(D252,Master,4,FALSE))</f>
        <v>Walter</v>
      </c>
      <c r="G252" s="5" t="str">
        <f>IF(D252="","",VLOOKUP(D252,Master,5,FALSE))</f>
        <v>Men Grand Masters</v>
      </c>
      <c r="H252" s="5" t="str">
        <f>IF(D252="","",VLOOKUP(D252,Master,2,FALSE))</f>
        <v>Nam Grand Masters</v>
      </c>
      <c r="I252" s="233"/>
      <c r="J252" s="233" t="s">
        <v>613</v>
      </c>
      <c r="K252" s="233">
        <v>117</v>
      </c>
      <c r="L252" s="234">
        <f>IF(K252="","",IF(I252="",ROUND(HLOOKUP(J252,kgList,K252,FALSE),1),ROUND(HLOOKUP(I252,kgList,K252,FALSE),1)))</f>
        <v>7.4</v>
      </c>
      <c r="M252" s="234">
        <f>IF(L252="","",IF(COUNTA(I252:J252)&gt;1,"Edible or Inedible",IF(COUNTA(I252)=1,L252*1,IF(COUNTA(J252)=1,L252*1,"ERROR"))))</f>
        <v>7.4</v>
      </c>
    </row>
    <row r="253" spans="1:13" x14ac:dyDescent="0.25">
      <c r="A253" s="232" t="str">
        <f>IF(D253="","",A252)</f>
        <v>2021-G-D3</v>
      </c>
      <c r="B253" s="231">
        <f>IF(D253="","",B252)</f>
        <v>44539</v>
      </c>
      <c r="C253" s="232" t="str">
        <f>IF(D253="","",C252)</f>
        <v>Jakkalsputz</v>
      </c>
      <c r="D253" s="6" t="s">
        <v>868</v>
      </c>
      <c r="E253" s="5" t="str">
        <f>IF(D253="","",VLOOKUP(D253,Master,3,FALSE))</f>
        <v>Paul</v>
      </c>
      <c r="F253" s="5" t="str">
        <f>IF(D253="","",VLOOKUP(D253,Master,4,FALSE))</f>
        <v>Nel</v>
      </c>
      <c r="G253" s="5" t="str">
        <f>IF(D253="","",VLOOKUP(D253,Master,5,FALSE))</f>
        <v>Men Grand Masters</v>
      </c>
      <c r="H253" s="5" t="str">
        <f>IF(D253="","",VLOOKUP(D253,Master,2,FALSE))</f>
        <v>SA Grand Masters</v>
      </c>
      <c r="I253" s="233"/>
      <c r="J253" s="233" t="s">
        <v>931</v>
      </c>
      <c r="K253" s="233">
        <v>117</v>
      </c>
      <c r="L253" s="234">
        <f>IF(K253="","",IF(I253="",ROUND(HLOOKUP(J253,kgList,K253,FALSE),1),ROUND(HLOOKUP(I253,kgList,K253,FALSE),1)))</f>
        <v>7.4</v>
      </c>
      <c r="M253" s="234">
        <f>IF(L253="","",IF(COUNTA(I253:J253)&gt;1,"Edible or Inedible",IF(COUNTA(I253)=1,L253*1,IF(COUNTA(J253)=1,L253*1,"ERROR"))))</f>
        <v>7.4</v>
      </c>
    </row>
    <row r="254" spans="1:13" x14ac:dyDescent="0.25">
      <c r="A254" s="232" t="str">
        <f>IF(D254="","",A253)</f>
        <v>2021-G-D3</v>
      </c>
      <c r="B254" s="231">
        <f>IF(D254="","",B253)</f>
        <v>44539</v>
      </c>
      <c r="C254" s="232" t="str">
        <f>IF(D254="","",C253)</f>
        <v>Jakkalsputz</v>
      </c>
      <c r="D254" s="6" t="s">
        <v>736</v>
      </c>
      <c r="E254" s="5" t="str">
        <f>IF(D254="","",VLOOKUP(D254,Master,3,FALSE))</f>
        <v>Maryna</v>
      </c>
      <c r="F254" s="5" t="str">
        <f>IF(D254="","",VLOOKUP(D254,Master,4,FALSE))</f>
        <v>Viljoen</v>
      </c>
      <c r="G254" s="5" t="str">
        <f>IF(D254="","",VLOOKUP(D254,Master,5,FALSE))</f>
        <v>Ladies Senior</v>
      </c>
      <c r="H254" s="5" t="str">
        <f>IF(D254="","",VLOOKUP(D254,Master,2,FALSE))</f>
        <v>Nam Ladies</v>
      </c>
      <c r="I254" s="233"/>
      <c r="J254" s="233" t="s">
        <v>613</v>
      </c>
      <c r="K254" s="233">
        <v>112</v>
      </c>
      <c r="L254" s="234">
        <f>IF(K254="","",IF(I254="",ROUND(HLOOKUP(J254,kgList,K254,FALSE),1),ROUND(HLOOKUP(I254,kgList,K254,FALSE),1)))</f>
        <v>6.4</v>
      </c>
      <c r="M254" s="234">
        <f>IF(L254="","",IF(COUNTA(I254:J254)&gt;1,"Edible or Inedible",IF(COUNTA(I254)=1,L254*1,IF(COUNTA(J254)=1,L254*1,"ERROR"))))</f>
        <v>6.4</v>
      </c>
    </row>
    <row r="255" spans="1:13" x14ac:dyDescent="0.25">
      <c r="A255" s="232" t="str">
        <f>IF(D255="","",A254)</f>
        <v>2021-G-D3</v>
      </c>
      <c r="B255" s="231">
        <f>IF(D255="","",B254)</f>
        <v>44539</v>
      </c>
      <c r="C255" s="232" t="str">
        <f>IF(D255="","",C254)</f>
        <v>Jakkalsputz</v>
      </c>
      <c r="D255" s="6" t="s">
        <v>849</v>
      </c>
      <c r="E255" s="5" t="str">
        <f>IF(D255="","",VLOOKUP(D255,Master,3,FALSE))</f>
        <v>Tim</v>
      </c>
      <c r="F255" s="5" t="str">
        <f>IF(D255="","",VLOOKUP(D255,Master,4,FALSE))</f>
        <v>Du Plessis</v>
      </c>
      <c r="G255" s="5" t="str">
        <f>IF(D255="","",VLOOKUP(D255,Master,5,FALSE))</f>
        <v>Men U/21</v>
      </c>
      <c r="H255" s="5" t="str">
        <f>IF(D255="","",VLOOKUP(D255,Master,2,FALSE))</f>
        <v>SA Men U/21</v>
      </c>
      <c r="I255" s="233"/>
      <c r="J255" s="233" t="s">
        <v>614</v>
      </c>
      <c r="K255" s="233">
        <v>106</v>
      </c>
      <c r="L255" s="234">
        <f>IF(K255="","",IF(I255="",ROUND(HLOOKUP(J255,kgList,K255,FALSE),1),ROUND(HLOOKUP(I255,kgList,K255,FALSE),1)))</f>
        <v>4.5</v>
      </c>
      <c r="M255" s="234">
        <f>IF(L255="","",IF(COUNTA(I255:J255)&gt;1,"Edible or Inedible",IF(COUNTA(I255)=1,L255*1,IF(COUNTA(J255)=1,L255*1,"ERROR"))))</f>
        <v>4.5</v>
      </c>
    </row>
    <row r="256" spans="1:13" x14ac:dyDescent="0.25">
      <c r="A256" s="232" t="str">
        <f>IF(D256="","",A255)</f>
        <v>2021-G-D3</v>
      </c>
      <c r="B256" s="231">
        <f>IF(D256="","",B255)</f>
        <v>44539</v>
      </c>
      <c r="C256" s="232" t="str">
        <f>IF(D256="","",C255)</f>
        <v>Jakkalsputz</v>
      </c>
      <c r="D256" s="6" t="s">
        <v>331</v>
      </c>
      <c r="E256" s="5" t="str">
        <f>IF(D256="","",VLOOKUP(D256,Master,3,FALSE))</f>
        <v>Emil</v>
      </c>
      <c r="F256" s="5" t="str">
        <f>IF(D256="","",VLOOKUP(D256,Master,4,FALSE))</f>
        <v>Prinsloo</v>
      </c>
      <c r="G256" s="5" t="str">
        <f>IF(D256="","",VLOOKUP(D256,Master,5,FALSE))</f>
        <v>Men Veteran</v>
      </c>
      <c r="H256" s="5" t="str">
        <f>IF(D256="","",VLOOKUP(D256,Master,2,FALSE))</f>
        <v>Nam Seniors</v>
      </c>
      <c r="I256" s="233"/>
      <c r="J256" s="233" t="s">
        <v>613</v>
      </c>
      <c r="K256" s="233">
        <v>107</v>
      </c>
      <c r="L256" s="234">
        <f>IF(K256="","",IF(I256="",ROUND(HLOOKUP(J256,kgList,K256,FALSE),1),ROUND(HLOOKUP(I256,kgList,K256,FALSE),1)))</f>
        <v>5.5</v>
      </c>
      <c r="M256" s="234">
        <f>IF(L256="","",IF(COUNTA(I256:J256)&gt;1,"Edible or Inedible",IF(COUNTA(I256)=1,L256*1,IF(COUNTA(J256)=1,L256*1,"ERROR"))))</f>
        <v>5.5</v>
      </c>
    </row>
    <row r="257" spans="1:13" x14ac:dyDescent="0.25">
      <c r="A257" s="232" t="str">
        <f>IF(D257="","",A256)</f>
        <v>2021-G-D3</v>
      </c>
      <c r="B257" s="231">
        <f>IF(D257="","",B256)</f>
        <v>44539</v>
      </c>
      <c r="C257" s="232" t="str">
        <f>IF(D257="","",C256)</f>
        <v>Jakkalsputz</v>
      </c>
      <c r="D257" s="6" t="s">
        <v>434</v>
      </c>
      <c r="E257" s="5" t="str">
        <f>IF(D257="","",VLOOKUP(D257,Master,3,FALSE))</f>
        <v>Henco</v>
      </c>
      <c r="F257" s="5" t="str">
        <f>IF(D257="","",VLOOKUP(D257,Master,4,FALSE))</f>
        <v>Snyman</v>
      </c>
      <c r="G257" s="5" t="str">
        <f>IF(D257="","",VLOOKUP(D257,Master,5,FALSE))</f>
        <v>Men U/21</v>
      </c>
      <c r="H257" s="5" t="str">
        <f>IF(D257="","",VLOOKUP(D257,Master,2,FALSE))</f>
        <v>Nam Men U/21</v>
      </c>
      <c r="I257" s="233"/>
      <c r="J257" s="233" t="s">
        <v>613</v>
      </c>
      <c r="K257" s="233">
        <v>106</v>
      </c>
      <c r="L257" s="234">
        <f>IF(K257="","",IF(I257="",ROUND(HLOOKUP(J257,kgList,K257,FALSE),1),ROUND(HLOOKUP(I257,kgList,K257,FALSE),1)))</f>
        <v>5.3</v>
      </c>
      <c r="M257" s="234">
        <f>IF(L257="","",IF(COUNTA(I257:J257)&gt;1,"Edible or Inedible",IF(COUNTA(I257)=1,L257*1,IF(COUNTA(J257)=1,L257*1,"ERROR"))))</f>
        <v>5.3</v>
      </c>
    </row>
    <row r="258" spans="1:13" x14ac:dyDescent="0.25">
      <c r="A258" s="232" t="str">
        <f>IF(D258="","",A257)</f>
        <v>2021-G-D3</v>
      </c>
      <c r="B258" s="231">
        <f>IF(D258="","",B257)</f>
        <v>44539</v>
      </c>
      <c r="C258" s="232" t="str">
        <f>IF(D258="","",C257)</f>
        <v>Jakkalsputz</v>
      </c>
      <c r="D258" s="6" t="s">
        <v>407</v>
      </c>
      <c r="E258" s="5" t="str">
        <f>IF(D258="","",VLOOKUP(D258,Master,3,FALSE))</f>
        <v>Adri</v>
      </c>
      <c r="F258" s="5" t="str">
        <f>IF(D258="","",VLOOKUP(D258,Master,4,FALSE))</f>
        <v>Roets</v>
      </c>
      <c r="G258" s="5" t="str">
        <f>IF(D258="","",VLOOKUP(D258,Master,5,FALSE))</f>
        <v>Men Master</v>
      </c>
      <c r="H258" s="5" t="str">
        <f>IF(D258="","",VLOOKUP(D258,Master,2,FALSE))</f>
        <v>Nam Masters</v>
      </c>
      <c r="I258" s="233"/>
      <c r="J258" s="233" t="s">
        <v>613</v>
      </c>
      <c r="K258" s="233">
        <v>107</v>
      </c>
      <c r="L258" s="234">
        <f>IF(K258="","",IF(I258="",ROUND(HLOOKUP(J258,kgList,K258,FALSE),1),ROUND(HLOOKUP(I258,kgList,K258,FALSE),1)))</f>
        <v>5.5</v>
      </c>
      <c r="M258" s="234">
        <f>IF(L258="","",IF(COUNTA(I258:J258)&gt;1,"Edible or Inedible",IF(COUNTA(I258)=1,L258*1,IF(COUNTA(J258)=1,L258*1,"ERROR"))))</f>
        <v>5.5</v>
      </c>
    </row>
    <row r="259" spans="1:13" x14ac:dyDescent="0.25">
      <c r="A259" s="232" t="str">
        <f>IF(D259="","",A258)</f>
        <v>2021-G-D3</v>
      </c>
      <c r="B259" s="231">
        <f>IF(D259="","",B258)</f>
        <v>44539</v>
      </c>
      <c r="C259" s="232" t="str">
        <f>IF(D259="","",C258)</f>
        <v>Jakkalsputz</v>
      </c>
      <c r="D259" s="6" t="s">
        <v>821</v>
      </c>
      <c r="E259" s="5" t="str">
        <f>IF(D259="","",VLOOKUP(D259,Master,3,FALSE))</f>
        <v>Hendrico</v>
      </c>
      <c r="F259" s="5" t="str">
        <f>IF(D259="","",VLOOKUP(D259,Master,4,FALSE))</f>
        <v>Lesch</v>
      </c>
      <c r="G259" s="5" t="str">
        <f>IF(D259="","",VLOOKUP(D259,Master,5,FALSE))</f>
        <v>Men Senior</v>
      </c>
      <c r="H259" s="5" t="str">
        <f>IF(D259="","",VLOOKUP(D259,Master,2,FALSE))</f>
        <v>SA Seniors</v>
      </c>
      <c r="I259" s="233"/>
      <c r="J259" s="233" t="s">
        <v>614</v>
      </c>
      <c r="K259" s="233">
        <v>111</v>
      </c>
      <c r="L259" s="234">
        <f>IF(K259="","",IF(I259="",ROUND(HLOOKUP(J259,kgList,K259,FALSE),1),ROUND(HLOOKUP(I259,kgList,K259,FALSE),1)))</f>
        <v>5.3</v>
      </c>
      <c r="M259" s="234">
        <f>IF(L259="","",IF(COUNTA(I259:J259)&gt;1,"Edible or Inedible",IF(COUNTA(I259)=1,L259*1,IF(COUNTA(J259)=1,L259*1,"ERROR"))))</f>
        <v>5.3</v>
      </c>
    </row>
    <row r="260" spans="1:13" x14ac:dyDescent="0.25">
      <c r="A260" s="232" t="str">
        <f>IF(D260="","",A259)</f>
        <v>2021-G-D3</v>
      </c>
      <c r="B260" s="231">
        <f>IF(D260="","",B259)</f>
        <v>44539</v>
      </c>
      <c r="C260" s="232" t="str">
        <f>IF(D260="","",C259)</f>
        <v>Jakkalsputz</v>
      </c>
      <c r="D260" s="6" t="s">
        <v>825</v>
      </c>
      <c r="E260" s="5" t="str">
        <f>IF(D260="","",VLOOKUP(D260,Master,3,FALSE))</f>
        <v>Robert</v>
      </c>
      <c r="F260" s="5" t="str">
        <f>IF(D260="","",VLOOKUP(D260,Master,4,FALSE))</f>
        <v>Kyle</v>
      </c>
      <c r="G260" s="5" t="str">
        <f>IF(D260="","",VLOOKUP(D260,Master,5,FALSE))</f>
        <v>Men Senior</v>
      </c>
      <c r="H260" s="5" t="str">
        <f>IF(D260="","",VLOOKUP(D260,Master,2,FALSE))</f>
        <v>SA Seniors</v>
      </c>
      <c r="I260" s="233"/>
      <c r="J260" s="233" t="s">
        <v>614</v>
      </c>
      <c r="K260" s="233">
        <v>111</v>
      </c>
      <c r="L260" s="234">
        <f>IF(K260="","",IF(I260="",ROUND(HLOOKUP(J260,kgList,K260,FALSE),1),ROUND(HLOOKUP(I260,kgList,K260,FALSE),1)))</f>
        <v>5.3</v>
      </c>
      <c r="M260" s="234">
        <f>IF(L260="","",IF(COUNTA(I260:J260)&gt;1,"Edible or Inedible",IF(COUNTA(I260)=1,L260*1,IF(COUNTA(J260)=1,L260*1,"ERROR"))))</f>
        <v>5.3</v>
      </c>
    </row>
    <row r="261" spans="1:13" x14ac:dyDescent="0.25">
      <c r="A261" s="232" t="str">
        <f>IF(D261="","",A260)</f>
        <v>2021-G-D3</v>
      </c>
      <c r="B261" s="231">
        <f>IF(D261="","",B260)</f>
        <v>44539</v>
      </c>
      <c r="C261" s="232" t="str">
        <f>IF(D261="","",C260)</f>
        <v>Jakkalsputz</v>
      </c>
      <c r="D261" s="6" t="s">
        <v>912</v>
      </c>
      <c r="E261" s="5" t="str">
        <f>IF(D261="","",VLOOKUP(D261,Master,3,FALSE))</f>
        <v>Thys</v>
      </c>
      <c r="F261" s="5" t="str">
        <f>IF(D261="","",VLOOKUP(D261,Master,4,FALSE))</f>
        <v>Basson</v>
      </c>
      <c r="G261" s="5" t="str">
        <f>IF(D261="","",VLOOKUP(D261,Master,5,FALSE))</f>
        <v>Men Grand Masters</v>
      </c>
      <c r="H261" s="5" t="str">
        <f>IF(D261="","",VLOOKUP(D261,Master,2,FALSE))</f>
        <v>SA Grand Masters</v>
      </c>
      <c r="I261" s="233"/>
      <c r="J261" s="233" t="s">
        <v>613</v>
      </c>
      <c r="K261" s="233">
        <v>117</v>
      </c>
      <c r="L261" s="234">
        <f>IF(K261="","",IF(I261="",ROUND(HLOOKUP(J261,kgList,K261,FALSE),1),ROUND(HLOOKUP(I261,kgList,K261,FALSE),1)))</f>
        <v>7.4</v>
      </c>
      <c r="M261" s="234">
        <f>IF(L261="","",IF(COUNTA(I261:J261)&gt;1,"Edible or Inedible",IF(COUNTA(I261)=1,L261*1,IF(COUNTA(J261)=1,L261*1,"ERROR"))))</f>
        <v>7.4</v>
      </c>
    </row>
    <row r="262" spans="1:13" x14ac:dyDescent="0.25">
      <c r="A262" s="232" t="str">
        <f>IF(D262="","",A261)</f>
        <v>2021-G-D3</v>
      </c>
      <c r="B262" s="231">
        <f>IF(D262="","",B261)</f>
        <v>44539</v>
      </c>
      <c r="C262" s="232" t="str">
        <f>IF(D262="","",C261)</f>
        <v>Jakkalsputz</v>
      </c>
      <c r="D262" s="6" t="s">
        <v>313</v>
      </c>
      <c r="E262" s="5" t="str">
        <f>IF(D262="","",VLOOKUP(D262,Master,3,FALSE))</f>
        <v>Charles</v>
      </c>
      <c r="F262" s="5" t="str">
        <f>IF(D262="","",VLOOKUP(D262,Master,4,FALSE))</f>
        <v>Bothma</v>
      </c>
      <c r="G262" s="5" t="str">
        <f>IF(D262="","",VLOOKUP(D262,Master,5,FALSE))</f>
        <v>Men Grand Masters</v>
      </c>
      <c r="H262" s="5" t="str">
        <f>IF(D262="","",VLOOKUP(D262,Master,2,FALSE))</f>
        <v>Nam Grand Masters</v>
      </c>
      <c r="I262" s="233"/>
      <c r="J262" s="233" t="s">
        <v>613</v>
      </c>
      <c r="K262" s="233">
        <v>116</v>
      </c>
      <c r="L262" s="234">
        <f>IF(K262="","",IF(I262="",ROUND(HLOOKUP(J262,kgList,K262,FALSE),1),ROUND(HLOOKUP(I262,kgList,K262,FALSE),1)))</f>
        <v>7.2</v>
      </c>
      <c r="M262" s="234">
        <f>IF(L262="","",IF(COUNTA(I262:J262)&gt;1,"Edible or Inedible",IF(COUNTA(I262)=1,L262*1,IF(COUNTA(J262)=1,L262*1,"ERROR"))))</f>
        <v>7.2</v>
      </c>
    </row>
    <row r="263" spans="1:13" x14ac:dyDescent="0.25">
      <c r="A263" s="232" t="str">
        <f>IF(D263="","",A262)</f>
        <v>2021-G-D3</v>
      </c>
      <c r="B263" s="231">
        <f>IF(D263="","",B262)</f>
        <v>44539</v>
      </c>
      <c r="C263" s="232" t="str">
        <f>IF(D263="","",C262)</f>
        <v>Jakkalsputz</v>
      </c>
      <c r="D263" s="6" t="s">
        <v>436</v>
      </c>
      <c r="E263" s="5" t="str">
        <f>IF(D263="","",VLOOKUP(D263,Master,3,FALSE))</f>
        <v xml:space="preserve">Andre-Louis </v>
      </c>
      <c r="F263" s="5" t="str">
        <f>IF(D263="","",VLOOKUP(D263,Master,4,FALSE))</f>
        <v>Stipp</v>
      </c>
      <c r="G263" s="5" t="str">
        <f>IF(D263="","",VLOOKUP(D263,Master,5,FALSE))</f>
        <v>Men U/21</v>
      </c>
      <c r="H263" s="5" t="str">
        <f>IF(D263="","",VLOOKUP(D263,Master,2,FALSE))</f>
        <v>Nam Men U/21</v>
      </c>
      <c r="I263" s="233"/>
      <c r="J263" s="233" t="s">
        <v>614</v>
      </c>
      <c r="K263" s="233">
        <v>105</v>
      </c>
      <c r="L263" s="234">
        <f>IF(K263="","",IF(I263="",ROUND(HLOOKUP(J263,kgList,K263,FALSE),1),ROUND(HLOOKUP(I263,kgList,K263,FALSE),1)))</f>
        <v>4.4000000000000004</v>
      </c>
      <c r="M263" s="234">
        <f>IF(L263="","",IF(COUNTA(I263:J263)&gt;1,"Edible or Inedible",IF(COUNTA(I263)=1,L263*1,IF(COUNTA(J263)=1,L263*1,"ERROR"))))</f>
        <v>4.4000000000000004</v>
      </c>
    </row>
    <row r="264" spans="1:13" x14ac:dyDescent="0.25">
      <c r="A264" s="232" t="str">
        <f>IF(D264="","",A263)</f>
        <v>2021-G-D3</v>
      </c>
      <c r="B264" s="231">
        <f>IF(D264="","",B263)</f>
        <v>44539</v>
      </c>
      <c r="C264" s="232" t="str">
        <f>IF(D264="","",C263)</f>
        <v>Jakkalsputz</v>
      </c>
      <c r="D264" s="6" t="s">
        <v>683</v>
      </c>
      <c r="E264" s="5" t="str">
        <f>IF(D264="","",VLOOKUP(D264,Master,3,FALSE))</f>
        <v>Barren</v>
      </c>
      <c r="F264" s="5" t="str">
        <f>IF(D264="","",VLOOKUP(D264,Master,4,FALSE))</f>
        <v>Van Es</v>
      </c>
      <c r="G264" s="5" t="str">
        <f>IF(D264="","",VLOOKUP(D264,Master,5,FALSE))</f>
        <v>Men Senior</v>
      </c>
      <c r="H264" s="5" t="str">
        <f>IF(D264="","",VLOOKUP(D264,Master,2,FALSE))</f>
        <v>Nam Men U/21</v>
      </c>
      <c r="I264" s="233"/>
      <c r="J264" s="233" t="s">
        <v>613</v>
      </c>
      <c r="K264" s="233">
        <v>105</v>
      </c>
      <c r="L264" s="234">
        <f>IF(K264="","",IF(I264="",ROUND(HLOOKUP(J264,kgList,K264,FALSE),1),ROUND(HLOOKUP(I264,kgList,K264,FALSE),1)))</f>
        <v>5.0999999999999996</v>
      </c>
      <c r="M264" s="234">
        <f>IF(L264="","",IF(COUNTA(I264:J264)&gt;1,"Edible or Inedible",IF(COUNTA(I264)=1,L264*1,IF(COUNTA(J264)=1,L264*1,"ERROR"))))</f>
        <v>5.0999999999999996</v>
      </c>
    </row>
    <row r="265" spans="1:13" x14ac:dyDescent="0.25">
      <c r="A265" s="232" t="str">
        <f>IF(D265="","",A264)</f>
        <v>2021-G-D3</v>
      </c>
      <c r="B265" s="231">
        <f>IF(D265="","",B264)</f>
        <v>44539</v>
      </c>
      <c r="C265" s="232" t="str">
        <f>IF(D265="","",C264)</f>
        <v>Jakkalsputz</v>
      </c>
      <c r="D265" s="6" t="s">
        <v>868</v>
      </c>
      <c r="E265" s="5" t="str">
        <f>IF(D265="","",VLOOKUP(D265,Master,3,FALSE))</f>
        <v>Paul</v>
      </c>
      <c r="F265" s="5" t="str">
        <f>IF(D265="","",VLOOKUP(D265,Master,4,FALSE))</f>
        <v>Nel</v>
      </c>
      <c r="G265" s="5" t="str">
        <f>IF(D265="","",VLOOKUP(D265,Master,5,FALSE))</f>
        <v>Men Grand Masters</v>
      </c>
      <c r="H265" s="5" t="str">
        <f>IF(D265="","",VLOOKUP(D265,Master,2,FALSE))</f>
        <v>SA Grand Masters</v>
      </c>
      <c r="I265" s="233"/>
      <c r="J265" s="233" t="s">
        <v>591</v>
      </c>
      <c r="K265" s="233">
        <v>72</v>
      </c>
      <c r="L265" s="234">
        <f>IF(K265="","",IF(I265="",ROUND(HLOOKUP(J265,kgList,K265,FALSE),1),ROUND(HLOOKUP(I265,kgList,K265,FALSE),1)))</f>
        <v>6.8</v>
      </c>
      <c r="M265" s="234">
        <f>IF(L265="","",IF(COUNTA(I265:J265)&gt;1,"Edible or Inedible",IF(COUNTA(I265)=1,L265*1,IF(COUNTA(J265)=1,L265*1,"ERROR"))))</f>
        <v>6.8</v>
      </c>
    </row>
    <row r="266" spans="1:13" x14ac:dyDescent="0.25">
      <c r="A266" s="232" t="str">
        <f>IF(D266="","",A265)</f>
        <v>2021-G-D3</v>
      </c>
      <c r="B266" s="231">
        <f>IF(D266="","",B265)</f>
        <v>44539</v>
      </c>
      <c r="C266" s="232" t="str">
        <f>IF(D266="","",C265)</f>
        <v>Jakkalsputz</v>
      </c>
      <c r="D266" s="6" t="s">
        <v>912</v>
      </c>
      <c r="E266" s="5" t="str">
        <f>IF(D266="","",VLOOKUP(D266,Master,3,FALSE))</f>
        <v>Thys</v>
      </c>
      <c r="F266" s="5" t="str">
        <f>IF(D266="","",VLOOKUP(D266,Master,4,FALSE))</f>
        <v>Basson</v>
      </c>
      <c r="G266" s="5" t="str">
        <f>IF(D266="","",VLOOKUP(D266,Master,5,FALSE))</f>
        <v>Men Grand Masters</v>
      </c>
      <c r="H266" s="5" t="str">
        <f>IF(D266="","",VLOOKUP(D266,Master,2,FALSE))</f>
        <v>SA Grand Masters</v>
      </c>
      <c r="I266" s="233"/>
      <c r="J266" s="233" t="s">
        <v>613</v>
      </c>
      <c r="K266" s="233">
        <v>112</v>
      </c>
      <c r="L266" s="234">
        <f>IF(K266="","",IF(I266="",ROUND(HLOOKUP(J266,kgList,K266,FALSE),1),ROUND(HLOOKUP(I266,kgList,K266,FALSE),1)))</f>
        <v>6.4</v>
      </c>
      <c r="M266" s="234">
        <f>IF(L266="","",IF(COUNTA(I266:J266)&gt;1,"Edible or Inedible",IF(COUNTA(I266)=1,L266*1,IF(COUNTA(J266)=1,L266*1,"ERROR"))))</f>
        <v>6.4</v>
      </c>
    </row>
    <row r="267" spans="1:13" x14ac:dyDescent="0.25">
      <c r="A267" s="232" t="str">
        <f>IF(D267="","",A266)</f>
        <v>2021-G-D3</v>
      </c>
      <c r="B267" s="231">
        <f>IF(D267="","",B266)</f>
        <v>44539</v>
      </c>
      <c r="C267" s="232" t="str">
        <f>IF(D267="","",C266)</f>
        <v>Jakkalsputz</v>
      </c>
      <c r="D267" s="6" t="s">
        <v>394</v>
      </c>
      <c r="E267" s="5" t="str">
        <f>IF(D267="","",VLOOKUP(D267,Master,3,FALSE))</f>
        <v>Elaine</v>
      </c>
      <c r="F267" s="5" t="str">
        <f>IF(D267="","",VLOOKUP(D267,Master,4,FALSE))</f>
        <v>Vorster</v>
      </c>
      <c r="G267" s="5" t="str">
        <f>IF(D267="","",VLOOKUP(D267,Master,5,FALSE))</f>
        <v>Ladies Senior</v>
      </c>
      <c r="H267" s="5" t="str">
        <f>IF(D267="","",VLOOKUP(D267,Master,2,FALSE))</f>
        <v>Nam Ladies</v>
      </c>
      <c r="I267" s="233"/>
      <c r="J267" s="233" t="s">
        <v>614</v>
      </c>
      <c r="K267" s="233">
        <v>114</v>
      </c>
      <c r="L267" s="234">
        <f>IF(K267="","",IF(I267="",ROUND(HLOOKUP(J267,kgList,K267,FALSE),1),ROUND(HLOOKUP(I267,kgList,K267,FALSE),1)))</f>
        <v>5.8</v>
      </c>
      <c r="M267" s="234">
        <f>IF(L267="","",IF(COUNTA(I267:J267)&gt;1,"Edible or Inedible",IF(COUNTA(I267)=1,L267*1,IF(COUNTA(J267)=1,L267*1,"ERROR"))))</f>
        <v>5.8</v>
      </c>
    </row>
    <row r="268" spans="1:13" x14ac:dyDescent="0.25">
      <c r="A268" s="232" t="str">
        <f>IF(D268="","",A267)</f>
        <v>2021-G-D3</v>
      </c>
      <c r="B268" s="231">
        <f>IF(D268="","",B267)</f>
        <v>44539</v>
      </c>
      <c r="C268" s="232" t="str">
        <f>IF(D268="","",C267)</f>
        <v>Jakkalsputz</v>
      </c>
      <c r="D268" s="6" t="s">
        <v>896</v>
      </c>
      <c r="E268" s="5" t="str">
        <f>IF(D268="","",VLOOKUP(D268,Master,3,FALSE))</f>
        <v>Mariette</v>
      </c>
      <c r="F268" s="5" t="str">
        <f>IF(D268="","",VLOOKUP(D268,Master,4,FALSE))</f>
        <v>Westraad</v>
      </c>
      <c r="G268" s="5" t="str">
        <f>IF(D268="","",VLOOKUP(D268,Master,5,FALSE))</f>
        <v>Ladies Senior</v>
      </c>
      <c r="H268" s="5" t="str">
        <f>IF(D268="","",VLOOKUP(D268,Master,2,FALSE))</f>
        <v>SA Ladies</v>
      </c>
      <c r="I268" s="233"/>
      <c r="J268" s="233" t="s">
        <v>613</v>
      </c>
      <c r="K268" s="233">
        <v>107</v>
      </c>
      <c r="L268" s="234">
        <f>IF(K268="","",IF(I268="",ROUND(HLOOKUP(J268,kgList,K268,FALSE),1),ROUND(HLOOKUP(I268,kgList,K268,FALSE),1)))</f>
        <v>5.5</v>
      </c>
      <c r="M268" s="234">
        <f>IF(L268="","",IF(COUNTA(I268:J268)&gt;1,"Edible or Inedible",IF(COUNTA(I268)=1,L268*1,IF(COUNTA(J268)=1,L268*1,"ERROR"))))</f>
        <v>5.5</v>
      </c>
    </row>
    <row r="269" spans="1:13" x14ac:dyDescent="0.25">
      <c r="A269" s="232" t="str">
        <f>IF(D269="","",A268)</f>
        <v>2021-G-D3</v>
      </c>
      <c r="B269" s="231">
        <f>IF(D269="","",B268)</f>
        <v>44539</v>
      </c>
      <c r="C269" s="232" t="str">
        <f>IF(D269="","",C268)</f>
        <v>Jakkalsputz</v>
      </c>
      <c r="D269" s="6" t="s">
        <v>316</v>
      </c>
      <c r="E269" s="5" t="str">
        <f>IF(D269="","",VLOOKUP(D269,Master,3,FALSE))</f>
        <v>Andre</v>
      </c>
      <c r="F269" s="5" t="str">
        <f>IF(D269="","",VLOOKUP(D269,Master,4,FALSE))</f>
        <v>Coetzee</v>
      </c>
      <c r="G269" s="5" t="str">
        <f>IF(D269="","",VLOOKUP(D269,Master,5,FALSE))</f>
        <v>Men Grand Masters</v>
      </c>
      <c r="H269" s="5" t="str">
        <f>IF(D269="","",VLOOKUP(D269,Master,2,FALSE))</f>
        <v>Nam Grand Masters</v>
      </c>
      <c r="I269" s="233"/>
      <c r="J269" s="233" t="s">
        <v>613</v>
      </c>
      <c r="K269" s="233">
        <v>110</v>
      </c>
      <c r="L269" s="234">
        <f>IF(K269="","",IF(I269="",ROUND(HLOOKUP(J269,kgList,K269,FALSE),1),ROUND(HLOOKUP(I269,kgList,K269,FALSE),1)))</f>
        <v>6</v>
      </c>
      <c r="M269" s="234">
        <f>IF(L269="","",IF(COUNTA(I269:J269)&gt;1,"Edible or Inedible",IF(COUNTA(I269)=1,L269*1,IF(COUNTA(J269)=1,L269*1,"ERROR"))))</f>
        <v>6</v>
      </c>
    </row>
    <row r="270" spans="1:13" x14ac:dyDescent="0.25">
      <c r="A270" s="232" t="str">
        <f>IF(D270="","",A269)</f>
        <v>2021-G-D3</v>
      </c>
      <c r="B270" s="231">
        <f>IF(D270="","",B269)</f>
        <v>44539</v>
      </c>
      <c r="C270" s="232" t="str">
        <f>IF(D270="","",C269)</f>
        <v>Jakkalsputz</v>
      </c>
      <c r="D270" s="6" t="s">
        <v>871</v>
      </c>
      <c r="E270" s="5" t="str">
        <f>IF(D270="","",VLOOKUP(D270,Master,3,FALSE))</f>
        <v>Julian</v>
      </c>
      <c r="F270" s="5" t="str">
        <f>IF(D270="","",VLOOKUP(D270,Master,4,FALSE))</f>
        <v>Pybus</v>
      </c>
      <c r="G270" s="5" t="str">
        <f>IF(D270="","",VLOOKUP(D270,Master,5,FALSE))</f>
        <v>Men Grand Masters</v>
      </c>
      <c r="H270" s="5" t="str">
        <f>IF(D270="","",VLOOKUP(D270,Master,2,FALSE))</f>
        <v>SA Grand Masters</v>
      </c>
      <c r="I270" s="233"/>
      <c r="J270" s="233" t="s">
        <v>613</v>
      </c>
      <c r="K270" s="233">
        <v>109</v>
      </c>
      <c r="L270" s="234">
        <f>IF(K270="","",IF(I270="",ROUND(HLOOKUP(J270,kgList,K270,FALSE),1),ROUND(HLOOKUP(I270,kgList,K270,FALSE),1)))</f>
        <v>5.8</v>
      </c>
      <c r="M270" s="234">
        <f>IF(L270="","",IF(COUNTA(I270:J270)&gt;1,"Edible or Inedible",IF(COUNTA(I270)=1,L270*1,IF(COUNTA(J270)=1,L270*1,"ERROR"))))</f>
        <v>5.8</v>
      </c>
    </row>
    <row r="271" spans="1:13" x14ac:dyDescent="0.25">
      <c r="A271" s="232" t="str">
        <f>IF(D271="","",A270)</f>
        <v>2021-G-D3</v>
      </c>
      <c r="B271" s="231">
        <f>IF(D271="","",B270)</f>
        <v>44539</v>
      </c>
      <c r="C271" s="232" t="str">
        <f>IF(D271="","",C270)</f>
        <v>Jakkalsputz</v>
      </c>
      <c r="D271" s="6" t="s">
        <v>828</v>
      </c>
      <c r="E271" s="5" t="str">
        <f>IF(D271="","",VLOOKUP(D271,Master,3,FALSE))</f>
        <v>Raldo</v>
      </c>
      <c r="F271" s="5" t="str">
        <f>IF(D271="","",VLOOKUP(D271,Master,4,FALSE))</f>
        <v>Potgieter</v>
      </c>
      <c r="G271" s="5" t="str">
        <f>IF(D271="","",VLOOKUP(D271,Master,5,FALSE))</f>
        <v>Men Senior</v>
      </c>
      <c r="H271" s="5" t="str">
        <f>IF(D271="","",VLOOKUP(D271,Master,2,FALSE))</f>
        <v>SA Seniors</v>
      </c>
      <c r="I271" s="233"/>
      <c r="J271" s="233" t="s">
        <v>613</v>
      </c>
      <c r="K271" s="233">
        <v>106</v>
      </c>
      <c r="L271" s="234">
        <f>IF(K271="","",IF(I271="",ROUND(HLOOKUP(J271,kgList,K271,FALSE),1),ROUND(HLOOKUP(I271,kgList,K271,FALSE),1)))</f>
        <v>5.3</v>
      </c>
      <c r="M271" s="234">
        <f>IF(L271="","",IF(COUNTA(I271:J271)&gt;1,"Edible or Inedible",IF(COUNTA(I271)=1,L271*1,IF(COUNTA(J271)=1,L271*1,"ERROR"))))</f>
        <v>5.3</v>
      </c>
    </row>
    <row r="272" spans="1:13" x14ac:dyDescent="0.25">
      <c r="A272" s="232" t="str">
        <f>IF(D272="","",A271)</f>
        <v>2021-G-D3</v>
      </c>
      <c r="B272" s="231">
        <f>IF(D272="","",B271)</f>
        <v>44539</v>
      </c>
      <c r="C272" s="232" t="str">
        <f>IF(D272="","",C271)</f>
        <v>Jakkalsputz</v>
      </c>
      <c r="D272" s="6" t="s">
        <v>313</v>
      </c>
      <c r="E272" s="5" t="str">
        <f>IF(D272="","",VLOOKUP(D272,Master,3,FALSE))</f>
        <v>Charles</v>
      </c>
      <c r="F272" s="5" t="str">
        <f>IF(D272="","",VLOOKUP(D272,Master,4,FALSE))</f>
        <v>Bothma</v>
      </c>
      <c r="G272" s="5" t="str">
        <f>IF(D272="","",VLOOKUP(D272,Master,5,FALSE))</f>
        <v>Men Grand Masters</v>
      </c>
      <c r="H272" s="5" t="str">
        <f>IF(D272="","",VLOOKUP(D272,Master,2,FALSE))</f>
        <v>Nam Grand Masters</v>
      </c>
      <c r="I272" s="233"/>
      <c r="J272" s="233" t="s">
        <v>613</v>
      </c>
      <c r="K272" s="233">
        <v>108</v>
      </c>
      <c r="L272" s="234">
        <f>IF(K272="","",IF(I272="",ROUND(HLOOKUP(J272,kgList,K272,FALSE),1),ROUND(HLOOKUP(I272,kgList,K272,FALSE),1)))</f>
        <v>5.6</v>
      </c>
      <c r="M272" s="234">
        <f>IF(L272="","",IF(COUNTA(I272:J272)&gt;1,"Edible or Inedible",IF(COUNTA(I272)=1,L272*1,IF(COUNTA(J272)=1,L272*1,"ERROR"))))</f>
        <v>5.6</v>
      </c>
    </row>
    <row r="273" spans="1:13" x14ac:dyDescent="0.25">
      <c r="A273" s="232" t="str">
        <f>IF(D273="","",A272)</f>
        <v>2021-G-D3</v>
      </c>
      <c r="B273" s="231">
        <f>IF(D273="","",B272)</f>
        <v>44539</v>
      </c>
      <c r="C273" s="232" t="str">
        <f>IF(D273="","",C272)</f>
        <v>Jakkalsputz</v>
      </c>
      <c r="D273" s="6" t="s">
        <v>333</v>
      </c>
      <c r="E273" s="5" t="str">
        <f>IF(D273="","",VLOOKUP(D273,Master,3,FALSE))</f>
        <v>Johan</v>
      </c>
      <c r="F273" s="5" t="str">
        <f>IF(D273="","",VLOOKUP(D273,Master,4,FALSE))</f>
        <v>Van Wyk</v>
      </c>
      <c r="G273" s="5" t="str">
        <f>IF(D273="","",VLOOKUP(D273,Master,5,FALSE))</f>
        <v>Men Veteran</v>
      </c>
      <c r="H273" s="5" t="str">
        <f>IF(D273="","",VLOOKUP(D273,Master,2,FALSE))</f>
        <v>Nam Seniors</v>
      </c>
      <c r="I273" s="233"/>
      <c r="J273" s="233" t="s">
        <v>614</v>
      </c>
      <c r="K273" s="233">
        <v>110</v>
      </c>
      <c r="L273" s="234">
        <f>IF(K273="","",IF(I273="",ROUND(HLOOKUP(J273,kgList,K273,FALSE),1),ROUND(HLOOKUP(I273,kgList,K273,FALSE),1)))</f>
        <v>5.2</v>
      </c>
      <c r="M273" s="234">
        <f>IF(L273="","",IF(COUNTA(I273:J273)&gt;1,"Edible or Inedible",IF(COUNTA(I273)=1,L273*1,IF(COUNTA(J273)=1,L273*1,"ERROR"))))</f>
        <v>5.2</v>
      </c>
    </row>
    <row r="274" spans="1:13" x14ac:dyDescent="0.25">
      <c r="A274" s="232" t="str">
        <f>IF(D274="","",A273)</f>
        <v>2021-G-D3</v>
      </c>
      <c r="B274" s="231">
        <f>IF(D274="","",B273)</f>
        <v>44539</v>
      </c>
      <c r="C274" s="232" t="str">
        <f>IF(D274="","",C273)</f>
        <v>Jakkalsputz</v>
      </c>
      <c r="D274" s="6" t="s">
        <v>825</v>
      </c>
      <c r="E274" s="5" t="str">
        <f>IF(D274="","",VLOOKUP(D274,Master,3,FALSE))</f>
        <v>Robert</v>
      </c>
      <c r="F274" s="5" t="str">
        <f>IF(D274="","",VLOOKUP(D274,Master,4,FALSE))</f>
        <v>Kyle</v>
      </c>
      <c r="G274" s="5" t="str">
        <f>IF(D274="","",VLOOKUP(D274,Master,5,FALSE))</f>
        <v>Men Senior</v>
      </c>
      <c r="H274" s="5" t="str">
        <f>IF(D274="","",VLOOKUP(D274,Master,2,FALSE))</f>
        <v>SA Seniors</v>
      </c>
      <c r="I274" s="233"/>
      <c r="J274" s="233" t="s">
        <v>614</v>
      </c>
      <c r="K274" s="233">
        <v>110</v>
      </c>
      <c r="L274" s="234">
        <f>IF(K274="","",IF(I274="",ROUND(HLOOKUP(J274,kgList,K274,FALSE),1),ROUND(HLOOKUP(I274,kgList,K274,FALSE),1)))</f>
        <v>5.2</v>
      </c>
      <c r="M274" s="234">
        <f>IF(L274="","",IF(COUNTA(I274:J274)&gt;1,"Edible or Inedible",IF(COUNTA(I274)=1,L274*1,IF(COUNTA(J274)=1,L274*1,"ERROR"))))</f>
        <v>5.2</v>
      </c>
    </row>
    <row r="275" spans="1:13" x14ac:dyDescent="0.25">
      <c r="A275" s="232" t="str">
        <f>IF(D275="","",A274)</f>
        <v>2021-G-D3</v>
      </c>
      <c r="B275" s="231">
        <f>IF(D275="","",B274)</f>
        <v>44539</v>
      </c>
      <c r="C275" s="232" t="str">
        <f>IF(D275="","",C274)</f>
        <v>Jakkalsputz</v>
      </c>
      <c r="D275" s="6" t="s">
        <v>354</v>
      </c>
      <c r="E275" s="5" t="str">
        <f>IF(D275="","",VLOOKUP(D275,Master,3,FALSE))</f>
        <v>Marina</v>
      </c>
      <c r="F275" s="5" t="str">
        <f>IF(D275="","",VLOOKUP(D275,Master,4,FALSE))</f>
        <v>Kruger</v>
      </c>
      <c r="G275" s="5" t="str">
        <f>IF(D275="","",VLOOKUP(D275,Master,5,FALSE))</f>
        <v>Ladies Senior</v>
      </c>
      <c r="H275" s="5" t="str">
        <f>IF(D275="","",VLOOKUP(D275,Master,2,FALSE))</f>
        <v>Nam Ladies</v>
      </c>
      <c r="I275" s="233"/>
      <c r="J275" s="233" t="s">
        <v>640</v>
      </c>
      <c r="K275" s="233">
        <v>75</v>
      </c>
      <c r="L275" s="234">
        <f>IF(K275="","",IF(I275="",ROUND(HLOOKUP(J275,kgList,K275,FALSE),1),ROUND(HLOOKUP(I275,kgList,K275,FALSE),1)))</f>
        <v>5.5</v>
      </c>
      <c r="M275" s="234">
        <f>IF(L275="","",IF(COUNTA(I275:J275)&gt;1,"Edible or Inedible",IF(COUNTA(I275)=1,L275*1,IF(COUNTA(J275)=1,L275*1,"ERROR"))))</f>
        <v>5.5</v>
      </c>
    </row>
    <row r="276" spans="1:13" x14ac:dyDescent="0.25">
      <c r="A276" s="232" t="str">
        <f>IF(D276="","",A275)</f>
        <v>2021-G-D3</v>
      </c>
      <c r="B276" s="231">
        <f>IF(D276="","",B275)</f>
        <v>44539</v>
      </c>
      <c r="C276" s="232" t="str">
        <f>IF(D276="","",C275)</f>
        <v>Jakkalsputz</v>
      </c>
      <c r="D276" s="6" t="s">
        <v>869</v>
      </c>
      <c r="E276" s="5" t="str">
        <f>IF(D276="","",VLOOKUP(D276,Master,3,FALSE))</f>
        <v>Alan</v>
      </c>
      <c r="F276" s="5" t="str">
        <f>IF(D276="","",VLOOKUP(D276,Master,4,FALSE))</f>
        <v>Prinsloo</v>
      </c>
      <c r="G276" s="5" t="str">
        <f>IF(D276="","",VLOOKUP(D276,Master,5,FALSE))</f>
        <v>Men Grand Masters</v>
      </c>
      <c r="H276" s="5" t="str">
        <f>IF(D276="","",VLOOKUP(D276,Master,2,FALSE))</f>
        <v>SA Grand Masters</v>
      </c>
      <c r="I276" s="233"/>
      <c r="J276" s="233" t="s">
        <v>613</v>
      </c>
      <c r="K276" s="233">
        <v>108</v>
      </c>
      <c r="L276" s="234">
        <f>IF(K276="","",IF(I276="",ROUND(HLOOKUP(J276,kgList,K276,FALSE),1),ROUND(HLOOKUP(I276,kgList,K276,FALSE),1)))</f>
        <v>5.6</v>
      </c>
      <c r="M276" s="234">
        <f>IF(L276="","",IF(COUNTA(I276:J276)&gt;1,"Edible or Inedible",IF(COUNTA(I276)=1,L276*1,IF(COUNTA(J276)=1,L276*1,"ERROR"))))</f>
        <v>5.6</v>
      </c>
    </row>
    <row r="277" spans="1:13" x14ac:dyDescent="0.25">
      <c r="A277" s="232" t="str">
        <f>IF(D277="","",A276)</f>
        <v>2021-G-D3</v>
      </c>
      <c r="B277" s="231">
        <f>IF(D277="","",B276)</f>
        <v>44539</v>
      </c>
      <c r="C277" s="232" t="str">
        <f>IF(D277="","",C276)</f>
        <v>Jakkalsputz</v>
      </c>
      <c r="D277" s="6" t="s">
        <v>899</v>
      </c>
      <c r="E277" s="5" t="str">
        <f>IF(D277="","",VLOOKUP(D277,Master,3,FALSE))</f>
        <v>Prevashan</v>
      </c>
      <c r="F277" s="5" t="str">
        <f>IF(D277="","",VLOOKUP(D277,Master,4,FALSE))</f>
        <v>Moodley</v>
      </c>
      <c r="G277" s="5" t="str">
        <f>IF(D277="","",VLOOKUP(D277,Master,5,FALSE))</f>
        <v>Men Senior</v>
      </c>
      <c r="H277" s="5" t="str">
        <f>IF(D277="","",VLOOKUP(D277,Master,2,FALSE))</f>
        <v>SA Seniors</v>
      </c>
      <c r="I277" s="233"/>
      <c r="J277" s="233" t="s">
        <v>613</v>
      </c>
      <c r="K277" s="233">
        <v>104</v>
      </c>
      <c r="L277" s="234">
        <f>IF(K277="","",IF(I277="",ROUND(HLOOKUP(J277,kgList,K277,FALSE),1),ROUND(HLOOKUP(I277,kgList,K277,FALSE),1)))</f>
        <v>5</v>
      </c>
      <c r="M277" s="234">
        <f>IF(L277="","",IF(COUNTA(I277:J277)&gt;1,"Edible or Inedible",IF(COUNTA(I277)=1,L277*1,IF(COUNTA(J277)=1,L277*1,"ERROR"))))</f>
        <v>5</v>
      </c>
    </row>
    <row r="278" spans="1:13" x14ac:dyDescent="0.25">
      <c r="A278" s="232" t="str">
        <f>IF(D278="","",A277)</f>
        <v>2021-G-D3</v>
      </c>
      <c r="B278" s="231">
        <f>IF(D278="","",B277)</f>
        <v>44539</v>
      </c>
      <c r="C278" s="232" t="str">
        <f>IF(D278="","",C277)</f>
        <v>Jakkalsputz</v>
      </c>
      <c r="D278" s="6" t="s">
        <v>825</v>
      </c>
      <c r="E278" s="5" t="str">
        <f>IF(D278="","",VLOOKUP(D278,Master,3,FALSE))</f>
        <v>Robert</v>
      </c>
      <c r="F278" s="5" t="str">
        <f>IF(D278="","",VLOOKUP(D278,Master,4,FALSE))</f>
        <v>Kyle</v>
      </c>
      <c r="G278" s="5" t="str">
        <f>IF(D278="","",VLOOKUP(D278,Master,5,FALSE))</f>
        <v>Men Senior</v>
      </c>
      <c r="H278" s="5" t="str">
        <f>IF(D278="","",VLOOKUP(D278,Master,2,FALSE))</f>
        <v>SA Seniors</v>
      </c>
      <c r="I278" s="233"/>
      <c r="J278" s="233" t="s">
        <v>591</v>
      </c>
      <c r="K278" s="233">
        <v>65</v>
      </c>
      <c r="L278" s="234">
        <f>IF(K278="","",IF(I278="",ROUND(HLOOKUP(J278,kgList,K278,FALSE),1),ROUND(HLOOKUP(I278,kgList,K278,FALSE),1)))</f>
        <v>5</v>
      </c>
      <c r="M278" s="234">
        <f>IF(L278="","",IF(COUNTA(I278:J278)&gt;1,"Edible or Inedible",IF(COUNTA(I278)=1,L278*1,IF(COUNTA(J278)=1,L278*1,"ERROR"))))</f>
        <v>5</v>
      </c>
    </row>
    <row r="279" spans="1:13" x14ac:dyDescent="0.25">
      <c r="A279" s="232" t="str">
        <f>IF(D279="","",A278)</f>
        <v>2021-G-D3</v>
      </c>
      <c r="B279" s="231">
        <f>IF(D279="","",B278)</f>
        <v>44539</v>
      </c>
      <c r="C279" s="232" t="str">
        <f>IF(D279="","",C278)</f>
        <v>Jakkalsputz</v>
      </c>
      <c r="D279" s="6" t="s">
        <v>888</v>
      </c>
      <c r="E279" s="5" t="str">
        <f>IF(D279="","",VLOOKUP(D279,Master,3,FALSE))</f>
        <v>Gareth</v>
      </c>
      <c r="F279" s="5" t="str">
        <f>IF(D279="","",VLOOKUP(D279,Master,4,FALSE))</f>
        <v>Dahl</v>
      </c>
      <c r="G279" s="5" t="str">
        <f>IF(D279="","",VLOOKUP(D279,Master,5,FALSE))</f>
        <v>Men U/21</v>
      </c>
      <c r="H279" s="5" t="str">
        <f>IF(D279="","",VLOOKUP(D279,Master,2,FALSE))</f>
        <v>SA Men U/21</v>
      </c>
      <c r="I279" s="233"/>
      <c r="J279" s="233" t="s">
        <v>613</v>
      </c>
      <c r="K279" s="233">
        <v>103</v>
      </c>
      <c r="L279" s="234">
        <f>IF(K279="","",IF(I279="",ROUND(HLOOKUP(J279,kgList,K279,FALSE),1),ROUND(HLOOKUP(I279,kgList,K279,FALSE),1)))</f>
        <v>4.8</v>
      </c>
      <c r="M279" s="234">
        <f>IF(L279="","",IF(COUNTA(I279:J279)&gt;1,"Edible or Inedible",IF(COUNTA(I279)=1,L279*1,IF(COUNTA(J279)=1,L279*1,"ERROR"))))</f>
        <v>4.8</v>
      </c>
    </row>
    <row r="280" spans="1:13" x14ac:dyDescent="0.25">
      <c r="A280" s="232" t="str">
        <f>IF(D280="","",A279)</f>
        <v>2021-G-D3</v>
      </c>
      <c r="B280" s="231">
        <f>IF(D280="","",B279)</f>
        <v>44539</v>
      </c>
      <c r="C280" s="232" t="str">
        <f>IF(D280="","",C279)</f>
        <v>Jakkalsputz</v>
      </c>
      <c r="D280" s="6" t="s">
        <v>319</v>
      </c>
      <c r="E280" s="5" t="str">
        <f>IF(D280="","",VLOOKUP(D280,Master,3,FALSE))</f>
        <v>Rodger</v>
      </c>
      <c r="F280" s="5" t="str">
        <f>IF(D280="","",VLOOKUP(D280,Master,4,FALSE))</f>
        <v>Boon</v>
      </c>
      <c r="G280" s="5" t="str">
        <f>IF(D280="","",VLOOKUP(D280,Master,5,FALSE))</f>
        <v>Men Master</v>
      </c>
      <c r="H280" s="5" t="str">
        <f>IF(D280="","",VLOOKUP(D280,Master,2,FALSE))</f>
        <v>Nam Masters</v>
      </c>
      <c r="I280" s="233"/>
      <c r="J280" s="233" t="s">
        <v>613</v>
      </c>
      <c r="K280" s="233">
        <v>107</v>
      </c>
      <c r="L280" s="234">
        <f>IF(K280="","",IF(I280="",ROUND(HLOOKUP(J280,kgList,K280,FALSE),1),ROUND(HLOOKUP(I280,kgList,K280,FALSE),1)))</f>
        <v>5.5</v>
      </c>
      <c r="M280" s="234">
        <f>IF(L280="","",IF(COUNTA(I280:J280)&gt;1,"Edible or Inedible",IF(COUNTA(I280)=1,L280*1,IF(COUNTA(J280)=1,L280*1,"ERROR"))))</f>
        <v>5.5</v>
      </c>
    </row>
    <row r="281" spans="1:13" x14ac:dyDescent="0.25">
      <c r="A281" s="232" t="str">
        <f>IF(D281="","",A280)</f>
        <v>2021-G-D3</v>
      </c>
      <c r="B281" s="231">
        <f>IF(D281="","",B280)</f>
        <v>44539</v>
      </c>
      <c r="C281" s="232" t="str">
        <f>IF(D281="","",C280)</f>
        <v>Jakkalsputz</v>
      </c>
      <c r="D281" s="6" t="s">
        <v>821</v>
      </c>
      <c r="E281" s="5" t="str">
        <f>IF(D281="","",VLOOKUP(D281,Master,3,FALSE))</f>
        <v>Hendrico</v>
      </c>
      <c r="F281" s="5" t="str">
        <f>IF(D281="","",VLOOKUP(D281,Master,4,FALSE))</f>
        <v>Lesch</v>
      </c>
      <c r="G281" s="5" t="str">
        <f>IF(D281="","",VLOOKUP(D281,Master,5,FALSE))</f>
        <v>Men Senior</v>
      </c>
      <c r="H281" s="5" t="str">
        <f>IF(D281="","",VLOOKUP(D281,Master,2,FALSE))</f>
        <v>SA Seniors</v>
      </c>
      <c r="I281" s="233"/>
      <c r="J281" s="233" t="s">
        <v>613</v>
      </c>
      <c r="K281" s="233">
        <v>103</v>
      </c>
      <c r="L281" s="234">
        <f>IF(K281="","",IF(I281="",ROUND(HLOOKUP(J281,kgList,K281,FALSE),1),ROUND(HLOOKUP(I281,kgList,K281,FALSE),1)))</f>
        <v>4.8</v>
      </c>
      <c r="M281" s="234">
        <f>IF(L281="","",IF(COUNTA(I281:J281)&gt;1,"Edible or Inedible",IF(COUNTA(I281)=1,L281*1,IF(COUNTA(J281)=1,L281*1,"ERROR"))))</f>
        <v>4.8</v>
      </c>
    </row>
    <row r="282" spans="1:13" x14ac:dyDescent="0.25">
      <c r="A282" s="232" t="str">
        <f>IF(D282="","",A281)</f>
        <v>2021-G-D3</v>
      </c>
      <c r="B282" s="231">
        <f>IF(D282="","",B281)</f>
        <v>44539</v>
      </c>
      <c r="C282" s="232" t="str">
        <f>IF(D282="","",C281)</f>
        <v>Jakkalsputz</v>
      </c>
      <c r="D282" s="6" t="s">
        <v>426</v>
      </c>
      <c r="E282" s="5" t="str">
        <f>IF(D282="","",VLOOKUP(D282,Master,3,FALSE))</f>
        <v>Herman</v>
      </c>
      <c r="F282" s="5" t="str">
        <f>IF(D282="","",VLOOKUP(D282,Master,4,FALSE))</f>
        <v>Krauze</v>
      </c>
      <c r="G282" s="5" t="str">
        <f>IF(D282="","",VLOOKUP(D282,Master,5,FALSE))</f>
        <v>Men U/21</v>
      </c>
      <c r="H282" s="5" t="str">
        <f>IF(D282="","",VLOOKUP(D282,Master,2,FALSE))</f>
        <v>Nam Men U/21</v>
      </c>
      <c r="I282" s="233"/>
      <c r="J282" s="233" t="s">
        <v>614</v>
      </c>
      <c r="K282" s="233">
        <v>103</v>
      </c>
      <c r="L282" s="234">
        <f>IF(K282="","",IF(I282="",ROUND(HLOOKUP(J282,kgList,K282,FALSE),1),ROUND(HLOOKUP(I282,kgList,K282,FALSE),1)))</f>
        <v>4.0999999999999996</v>
      </c>
      <c r="M282" s="234">
        <f>IF(L282="","",IF(COUNTA(I282:J282)&gt;1,"Edible or Inedible",IF(COUNTA(I282)=1,L282*1,IF(COUNTA(J282)=1,L282*1,"ERROR"))))</f>
        <v>4.0999999999999996</v>
      </c>
    </row>
    <row r="283" spans="1:13" x14ac:dyDescent="0.25">
      <c r="A283" s="232" t="str">
        <f>IF(D283="","",A282)</f>
        <v>2021-G-D3</v>
      </c>
      <c r="B283" s="231">
        <f>IF(D283="","",B282)</f>
        <v>44539</v>
      </c>
      <c r="C283" s="232" t="str">
        <f>IF(D283="","",C282)</f>
        <v>Jakkalsputz</v>
      </c>
      <c r="D283" s="6" t="s">
        <v>313</v>
      </c>
      <c r="E283" s="5" t="str">
        <f>IF(D283="","",VLOOKUP(D283,Master,3,FALSE))</f>
        <v>Charles</v>
      </c>
      <c r="F283" s="5" t="str">
        <f>IF(D283="","",VLOOKUP(D283,Master,4,FALSE))</f>
        <v>Bothma</v>
      </c>
      <c r="G283" s="5" t="str">
        <f>IF(D283="","",VLOOKUP(D283,Master,5,FALSE))</f>
        <v>Men Grand Masters</v>
      </c>
      <c r="H283" s="5" t="str">
        <f>IF(D283="","",VLOOKUP(D283,Master,2,FALSE))</f>
        <v>Nam Grand Masters</v>
      </c>
      <c r="I283" s="233"/>
      <c r="J283" s="233" t="s">
        <v>613</v>
      </c>
      <c r="K283" s="233">
        <v>107</v>
      </c>
      <c r="L283" s="234">
        <f>IF(K283="","",IF(I283="",ROUND(HLOOKUP(J283,kgList,K283,FALSE),1),ROUND(HLOOKUP(I283,kgList,K283,FALSE),1)))</f>
        <v>5.5</v>
      </c>
      <c r="M283" s="234">
        <f>IF(L283="","",IF(COUNTA(I283:J283)&gt;1,"Edible or Inedible",IF(COUNTA(I283)=1,L283*1,IF(COUNTA(J283)=1,L283*1,"ERROR"))))</f>
        <v>5.5</v>
      </c>
    </row>
    <row r="284" spans="1:13" x14ac:dyDescent="0.25">
      <c r="A284" s="232" t="str">
        <f>IF(D284="","",A283)</f>
        <v>2021-G-D3</v>
      </c>
      <c r="B284" s="231">
        <f>IF(D284="","",B283)</f>
        <v>44539</v>
      </c>
      <c r="C284" s="232" t="str">
        <f>IF(D284="","",C283)</f>
        <v>Jakkalsputz</v>
      </c>
      <c r="D284" s="6" t="s">
        <v>407</v>
      </c>
      <c r="E284" s="5" t="str">
        <f>IF(D284="","",VLOOKUP(D284,Master,3,FALSE))</f>
        <v>Adri</v>
      </c>
      <c r="F284" s="5" t="str">
        <f>IF(D284="","",VLOOKUP(D284,Master,4,FALSE))</f>
        <v>Roets</v>
      </c>
      <c r="G284" s="5" t="str">
        <f>IF(D284="","",VLOOKUP(D284,Master,5,FALSE))</f>
        <v>Men Master</v>
      </c>
      <c r="H284" s="5" t="str">
        <f>IF(D284="","",VLOOKUP(D284,Master,2,FALSE))</f>
        <v>Nam Masters</v>
      </c>
      <c r="I284" s="233"/>
      <c r="J284" s="233" t="s">
        <v>613</v>
      </c>
      <c r="K284" s="233">
        <v>107</v>
      </c>
      <c r="L284" s="234">
        <f>IF(K284="","",IF(I284="",ROUND(HLOOKUP(J284,kgList,K284,FALSE),1),ROUND(HLOOKUP(I284,kgList,K284,FALSE),1)))</f>
        <v>5.5</v>
      </c>
      <c r="M284" s="234">
        <f>IF(L284="","",IF(COUNTA(I284:J284)&gt;1,"Edible or Inedible",IF(COUNTA(I284)=1,L284*1,IF(COUNTA(J284)=1,L284*1,"ERROR"))))</f>
        <v>5.5</v>
      </c>
    </row>
    <row r="285" spans="1:13" x14ac:dyDescent="0.25">
      <c r="A285" s="232" t="str">
        <f>IF(D285="","",A284)</f>
        <v>2021-G-D3</v>
      </c>
      <c r="B285" s="231">
        <f>IF(D285="","",B284)</f>
        <v>44539</v>
      </c>
      <c r="C285" s="232" t="str">
        <f>IF(D285="","",C284)</f>
        <v>Jakkalsputz</v>
      </c>
      <c r="D285" s="6" t="s">
        <v>415</v>
      </c>
      <c r="E285" s="5" t="str">
        <f>IF(D285="","",VLOOKUP(D285,Master,3,FALSE))</f>
        <v>Grant</v>
      </c>
      <c r="F285" s="5" t="str">
        <f>IF(D285="","",VLOOKUP(D285,Master,4,FALSE))</f>
        <v>Knight</v>
      </c>
      <c r="G285" s="5" t="str">
        <f>IF(D285="","",VLOOKUP(D285,Master,5,FALSE))</f>
        <v>Men Veteran</v>
      </c>
      <c r="H285" s="5" t="str">
        <f>IF(D285="","",VLOOKUP(D285,Master,2,FALSE))</f>
        <v>Nam Seniors</v>
      </c>
      <c r="I285" s="233"/>
      <c r="J285" s="233" t="s">
        <v>613</v>
      </c>
      <c r="K285" s="233">
        <v>103</v>
      </c>
      <c r="L285" s="234">
        <f>IF(K285="","",IF(I285="",ROUND(HLOOKUP(J285,kgList,K285,FALSE),1),ROUND(HLOOKUP(I285,kgList,K285,FALSE),1)))</f>
        <v>4.8</v>
      </c>
      <c r="M285" s="234">
        <f>IF(L285="","",IF(COUNTA(I285:J285)&gt;1,"Edible or Inedible",IF(COUNTA(I285)=1,L285*1,IF(COUNTA(J285)=1,L285*1,"ERROR"))))</f>
        <v>4.8</v>
      </c>
    </row>
    <row r="286" spans="1:13" x14ac:dyDescent="0.25">
      <c r="A286" s="232" t="str">
        <f>IF(D286="","",A285)</f>
        <v>2021-G-D3</v>
      </c>
      <c r="B286" s="231">
        <f>IF(D286="","",B285)</f>
        <v>44539</v>
      </c>
      <c r="C286" s="232" t="str">
        <f>IF(D286="","",C285)</f>
        <v>Jakkalsputz</v>
      </c>
      <c r="D286" s="6" t="s">
        <v>849</v>
      </c>
      <c r="E286" s="5" t="str">
        <f>IF(D286="","",VLOOKUP(D286,Master,3,FALSE))</f>
        <v>Tim</v>
      </c>
      <c r="F286" s="5" t="str">
        <f>IF(D286="","",VLOOKUP(D286,Master,4,FALSE))</f>
        <v>Du Plessis</v>
      </c>
      <c r="G286" s="5" t="str">
        <f>IF(D286="","",VLOOKUP(D286,Master,5,FALSE))</f>
        <v>Men U/21</v>
      </c>
      <c r="H286" s="5" t="str">
        <f>IF(D286="","",VLOOKUP(D286,Master,2,FALSE))</f>
        <v>SA Men U/21</v>
      </c>
      <c r="I286" s="233"/>
      <c r="J286" s="233" t="s">
        <v>613</v>
      </c>
      <c r="K286" s="233">
        <v>102</v>
      </c>
      <c r="L286" s="234">
        <f>IF(K286="","",IF(I286="",ROUND(HLOOKUP(J286,kgList,K286,FALSE),1),ROUND(HLOOKUP(I286,kgList,K286,FALSE),1)))</f>
        <v>4.5999999999999996</v>
      </c>
      <c r="M286" s="234">
        <f>IF(L286="","",IF(COUNTA(I286:J286)&gt;1,"Edible or Inedible",IF(COUNTA(I286)=1,L286*1,IF(COUNTA(J286)=1,L286*1,"ERROR"))))</f>
        <v>4.5999999999999996</v>
      </c>
    </row>
    <row r="287" spans="1:13" x14ac:dyDescent="0.25">
      <c r="A287" s="232" t="str">
        <f>IF(D287="","",A286)</f>
        <v>2021-G-D3</v>
      </c>
      <c r="B287" s="231">
        <f>IF(D287="","",B286)</f>
        <v>44539</v>
      </c>
      <c r="C287" s="232" t="str">
        <f>IF(D287="","",C286)</f>
        <v>Jakkalsputz</v>
      </c>
      <c r="D287" s="6" t="s">
        <v>683</v>
      </c>
      <c r="E287" s="5" t="str">
        <f>IF(D287="","",VLOOKUP(D287,Master,3,FALSE))</f>
        <v>Barren</v>
      </c>
      <c r="F287" s="5" t="str">
        <f>IF(D287="","",VLOOKUP(D287,Master,4,FALSE))</f>
        <v>Van Es</v>
      </c>
      <c r="G287" s="5" t="str">
        <f>IF(D287="","",VLOOKUP(D287,Master,5,FALSE))</f>
        <v>Men Senior</v>
      </c>
      <c r="H287" s="5" t="str">
        <f>IF(D287="","",VLOOKUP(D287,Master,2,FALSE))</f>
        <v>Nam Men U/21</v>
      </c>
      <c r="I287" s="233"/>
      <c r="J287" s="233" t="s">
        <v>613</v>
      </c>
      <c r="K287" s="233">
        <v>102</v>
      </c>
      <c r="L287" s="234">
        <f>IF(K287="","",IF(I287="",ROUND(HLOOKUP(J287,kgList,K287,FALSE),1),ROUND(HLOOKUP(I287,kgList,K287,FALSE),1)))</f>
        <v>4.5999999999999996</v>
      </c>
      <c r="M287" s="234">
        <f>IF(L287="","",IF(COUNTA(I287:J287)&gt;1,"Edible or Inedible",IF(COUNTA(I287)=1,L287*1,IF(COUNTA(J287)=1,L287*1,"ERROR"))))</f>
        <v>4.5999999999999996</v>
      </c>
    </row>
    <row r="288" spans="1:13" x14ac:dyDescent="0.25">
      <c r="A288" s="232" t="str">
        <f>IF(D288="","",A287)</f>
        <v>2021-G-D3</v>
      </c>
      <c r="B288" s="231">
        <f>IF(D288="","",B287)</f>
        <v>44539</v>
      </c>
      <c r="C288" s="232" t="str">
        <f>IF(D288="","",C287)</f>
        <v>Jakkalsputz</v>
      </c>
      <c r="D288" s="6" t="s">
        <v>385</v>
      </c>
      <c r="E288" s="5" t="str">
        <f>IF(D288="","",VLOOKUP(D288,Master,3,FALSE))</f>
        <v>Lindie</v>
      </c>
      <c r="F288" s="5" t="str">
        <f>IF(D288="","",VLOOKUP(D288,Master,4,FALSE))</f>
        <v>Krauze</v>
      </c>
      <c r="G288" s="5" t="str">
        <f>IF(D288="","",VLOOKUP(D288,Master,5,FALSE))</f>
        <v>Ladies Senior</v>
      </c>
      <c r="H288" s="5" t="str">
        <f>IF(D288="","",VLOOKUP(D288,Master,2,FALSE))</f>
        <v>Nam Ladies</v>
      </c>
      <c r="I288" s="233"/>
      <c r="J288" s="233" t="s">
        <v>613</v>
      </c>
      <c r="K288" s="233">
        <v>104</v>
      </c>
      <c r="L288" s="234">
        <f>IF(K288="","",IF(I288="",ROUND(HLOOKUP(J288,kgList,K288,FALSE),1),ROUND(HLOOKUP(I288,kgList,K288,FALSE),1)))</f>
        <v>5</v>
      </c>
      <c r="M288" s="234">
        <f>IF(L288="","",IF(COUNTA(I288:J288)&gt;1,"Edible or Inedible",IF(COUNTA(I288)=1,L288*1,IF(COUNTA(J288)=1,L288*1,"ERROR"))))</f>
        <v>5</v>
      </c>
    </row>
    <row r="289" spans="1:13" x14ac:dyDescent="0.25">
      <c r="A289" s="232" t="str">
        <f>IF(D289="","",A288)</f>
        <v>2021-G-D3</v>
      </c>
      <c r="B289" s="231">
        <f>IF(D289="","",B288)</f>
        <v>44539</v>
      </c>
      <c r="C289" s="232" t="str">
        <f>IF(D289="","",C288)</f>
        <v>Jakkalsputz</v>
      </c>
      <c r="D289" s="6" t="s">
        <v>335</v>
      </c>
      <c r="E289" s="5" t="str">
        <f>IF(D289="","",VLOOKUP(D289,Master,3,FALSE))</f>
        <v>Terence</v>
      </c>
      <c r="F289" s="5" t="str">
        <f>IF(D289="","",VLOOKUP(D289,Master,4,FALSE))</f>
        <v>Clark</v>
      </c>
      <c r="G289" s="5" t="str">
        <f>IF(D289="","",VLOOKUP(D289,Master,5,FALSE))</f>
        <v>Men Master</v>
      </c>
      <c r="H289" s="5" t="str">
        <f>IF(D289="","",VLOOKUP(D289,Master,2,FALSE))</f>
        <v>Nam Masters</v>
      </c>
      <c r="I289" s="233"/>
      <c r="J289" s="233" t="s">
        <v>614</v>
      </c>
      <c r="K289" s="233">
        <v>109</v>
      </c>
      <c r="L289" s="234">
        <f>IF(K289="","",IF(I289="",ROUND(HLOOKUP(J289,kgList,K289,FALSE),1),ROUND(HLOOKUP(I289,kgList,K289,FALSE),1)))</f>
        <v>5</v>
      </c>
      <c r="M289" s="234">
        <f>IF(L289="","",IF(COUNTA(I289:J289)&gt;1,"Edible or Inedible",IF(COUNTA(I289)=1,L289*1,IF(COUNTA(J289)=1,L289*1,"ERROR"))))</f>
        <v>5</v>
      </c>
    </row>
    <row r="290" spans="1:13" x14ac:dyDescent="0.25">
      <c r="A290" s="232" t="str">
        <f>IF(D290="","",A289)</f>
        <v>2021-G-D3</v>
      </c>
      <c r="B290" s="231">
        <f>IF(D290="","",B289)</f>
        <v>44539</v>
      </c>
      <c r="C290" s="232" t="str">
        <f>IF(D290="","",C289)</f>
        <v>Jakkalsputz</v>
      </c>
      <c r="D290" s="6" t="s">
        <v>418</v>
      </c>
      <c r="E290" s="5" t="str">
        <f>IF(D290="","",VLOOKUP(D290,Master,3,FALSE))</f>
        <v>Henri</v>
      </c>
      <c r="F290" s="5" t="str">
        <f>IF(D290="","",VLOOKUP(D290,Master,4,FALSE))</f>
        <v>Snyman</v>
      </c>
      <c r="G290" s="5" t="str">
        <f>IF(D290="","",VLOOKUP(D290,Master,5,FALSE))</f>
        <v>Men Veteran</v>
      </c>
      <c r="H290" s="5" t="str">
        <f>IF(D290="","",VLOOKUP(D290,Master,2,FALSE))</f>
        <v>Nam Seniors</v>
      </c>
      <c r="I290" s="233"/>
      <c r="J290" s="233" t="s">
        <v>614</v>
      </c>
      <c r="K290" s="233">
        <v>107</v>
      </c>
      <c r="L290" s="234">
        <f>IF(K290="","",IF(I290="",ROUND(HLOOKUP(J290,kgList,K290,FALSE),1),ROUND(HLOOKUP(I290,kgList,K290,FALSE),1)))</f>
        <v>4.7</v>
      </c>
      <c r="M290" s="234">
        <f>IF(L290="","",IF(COUNTA(I290:J290)&gt;1,"Edible or Inedible",IF(COUNTA(I290)=1,L290*1,IF(COUNTA(J290)=1,L290*1,"ERROR"))))</f>
        <v>4.7</v>
      </c>
    </row>
    <row r="291" spans="1:13" x14ac:dyDescent="0.25">
      <c r="A291" s="232" t="str">
        <f>IF(D291="","",A290)</f>
        <v>2021-G-D3</v>
      </c>
      <c r="B291" s="231">
        <f>IF(D291="","",B290)</f>
        <v>44539</v>
      </c>
      <c r="C291" s="232" t="str">
        <f>IF(D291="","",C290)</f>
        <v>Jakkalsputz</v>
      </c>
      <c r="D291" s="6" t="s">
        <v>828</v>
      </c>
      <c r="E291" s="5" t="str">
        <f>IF(D291="","",VLOOKUP(D291,Master,3,FALSE))</f>
        <v>Raldo</v>
      </c>
      <c r="F291" s="5" t="str">
        <f>IF(D291="","",VLOOKUP(D291,Master,4,FALSE))</f>
        <v>Potgieter</v>
      </c>
      <c r="G291" s="5" t="str">
        <f>IF(D291="","",VLOOKUP(D291,Master,5,FALSE))</f>
        <v>Men Senior</v>
      </c>
      <c r="H291" s="5" t="str">
        <f>IF(D291="","",VLOOKUP(D291,Master,2,FALSE))</f>
        <v>SA Seniors</v>
      </c>
      <c r="I291" s="233"/>
      <c r="J291" s="233" t="s">
        <v>613</v>
      </c>
      <c r="K291" s="233">
        <v>102</v>
      </c>
      <c r="L291" s="234">
        <f>IF(K291="","",IF(I291="",ROUND(HLOOKUP(J291,kgList,K291,FALSE),1),ROUND(HLOOKUP(I291,kgList,K291,FALSE),1)))</f>
        <v>4.5999999999999996</v>
      </c>
      <c r="M291" s="234">
        <f>IF(L291="","",IF(COUNTA(I291:J291)&gt;1,"Edible or Inedible",IF(COUNTA(I291)=1,L291*1,IF(COUNTA(J291)=1,L291*1,"ERROR"))))</f>
        <v>4.5999999999999996</v>
      </c>
    </row>
    <row r="292" spans="1:13" x14ac:dyDescent="0.25">
      <c r="A292" s="232" t="str">
        <f>IF(D292="","",A291)</f>
        <v>2021-G-D3</v>
      </c>
      <c r="B292" s="231">
        <f>IF(D292="","",B291)</f>
        <v>44539</v>
      </c>
      <c r="C292" s="232" t="str">
        <f>IF(D292="","",C291)</f>
        <v>Jakkalsputz</v>
      </c>
      <c r="D292" s="6" t="s">
        <v>683</v>
      </c>
      <c r="E292" s="5" t="str">
        <f>IF(D292="","",VLOOKUP(D292,Master,3,FALSE))</f>
        <v>Barren</v>
      </c>
      <c r="F292" s="5" t="str">
        <f>IF(D292="","",VLOOKUP(D292,Master,4,FALSE))</f>
        <v>Van Es</v>
      </c>
      <c r="G292" s="5" t="str">
        <f>IF(D292="","",VLOOKUP(D292,Master,5,FALSE))</f>
        <v>Men Senior</v>
      </c>
      <c r="H292" s="5" t="str">
        <f>IF(D292="","",VLOOKUP(D292,Master,2,FALSE))</f>
        <v>Nam Men U/21</v>
      </c>
      <c r="I292" s="233"/>
      <c r="J292" s="233" t="s">
        <v>613</v>
      </c>
      <c r="K292" s="233">
        <v>100</v>
      </c>
      <c r="L292" s="234">
        <f>IF(K292="","",IF(I292="",ROUND(HLOOKUP(J292,kgList,K292,FALSE),1),ROUND(HLOOKUP(I292,kgList,K292,FALSE),1)))</f>
        <v>4.3</v>
      </c>
      <c r="M292" s="234">
        <f>IF(L292="","",IF(COUNTA(I292:J292)&gt;1,"Edible or Inedible",IF(COUNTA(I292)=1,L292*1,IF(COUNTA(J292)=1,L292*1,"ERROR"))))</f>
        <v>4.3</v>
      </c>
    </row>
    <row r="293" spans="1:13" x14ac:dyDescent="0.25">
      <c r="A293" s="232" t="str">
        <f>IF(D293="","",A292)</f>
        <v>2021-G-D3</v>
      </c>
      <c r="B293" s="231">
        <f>IF(D293="","",B292)</f>
        <v>44539</v>
      </c>
      <c r="C293" s="232" t="str">
        <f>IF(D293="","",C292)</f>
        <v>Jakkalsputz</v>
      </c>
      <c r="D293" s="6" t="s">
        <v>331</v>
      </c>
      <c r="E293" s="5" t="str">
        <f>IF(D293="","",VLOOKUP(D293,Master,3,FALSE))</f>
        <v>Emil</v>
      </c>
      <c r="F293" s="5" t="str">
        <f>IF(D293="","",VLOOKUP(D293,Master,4,FALSE))</f>
        <v>Prinsloo</v>
      </c>
      <c r="G293" s="5" t="str">
        <f>IF(D293="","",VLOOKUP(D293,Master,5,FALSE))</f>
        <v>Men Veteran</v>
      </c>
      <c r="H293" s="5" t="str">
        <f>IF(D293="","",VLOOKUP(D293,Master,2,FALSE))</f>
        <v>Nam Seniors</v>
      </c>
      <c r="I293" s="233"/>
      <c r="J293" s="233" t="s">
        <v>614</v>
      </c>
      <c r="K293" s="233">
        <v>106</v>
      </c>
      <c r="L293" s="234">
        <f>IF(K293="","",IF(I293="",ROUND(HLOOKUP(J293,kgList,K293,FALSE),1),ROUND(HLOOKUP(I293,kgList,K293,FALSE),1)))</f>
        <v>4.5</v>
      </c>
      <c r="M293" s="234">
        <f>IF(L293="","",IF(COUNTA(I293:J293)&gt;1,"Edible or Inedible",IF(COUNTA(I293)=1,L293*1,IF(COUNTA(J293)=1,L293*1,"ERROR"))))</f>
        <v>4.5</v>
      </c>
    </row>
    <row r="294" spans="1:13" x14ac:dyDescent="0.25">
      <c r="A294" s="232" t="str">
        <f>IF(D294="","",A293)</f>
        <v>2021-G-D3</v>
      </c>
      <c r="B294" s="231">
        <f>IF(D294="","",B293)</f>
        <v>44539</v>
      </c>
      <c r="C294" s="232" t="str">
        <f>IF(D294="","",C293)</f>
        <v>Jakkalsputz</v>
      </c>
      <c r="D294" s="6" t="s">
        <v>899</v>
      </c>
      <c r="E294" s="5" t="str">
        <f>IF(D294="","",VLOOKUP(D294,Master,3,FALSE))</f>
        <v>Prevashan</v>
      </c>
      <c r="F294" s="5" t="str">
        <f>IF(D294="","",VLOOKUP(D294,Master,4,FALSE))</f>
        <v>Moodley</v>
      </c>
      <c r="G294" s="5" t="str">
        <f>IF(D294="","",VLOOKUP(D294,Master,5,FALSE))</f>
        <v>Men Senior</v>
      </c>
      <c r="H294" s="5" t="str">
        <f>IF(D294="","",VLOOKUP(D294,Master,2,FALSE))</f>
        <v>SA Seniors</v>
      </c>
      <c r="I294" s="233"/>
      <c r="J294" s="233" t="s">
        <v>614</v>
      </c>
      <c r="K294" s="233">
        <v>106</v>
      </c>
      <c r="L294" s="234">
        <f>IF(K294="","",IF(I294="",ROUND(HLOOKUP(J294,kgList,K294,FALSE),1),ROUND(HLOOKUP(I294,kgList,K294,FALSE),1)))</f>
        <v>4.5</v>
      </c>
      <c r="M294" s="234">
        <f>IF(L294="","",IF(COUNTA(I294:J294)&gt;1,"Edible or Inedible",IF(COUNTA(I294)=1,L294*1,IF(COUNTA(J294)=1,L294*1,"ERROR"))))</f>
        <v>4.5</v>
      </c>
    </row>
    <row r="295" spans="1:13" x14ac:dyDescent="0.25">
      <c r="A295" s="232" t="str">
        <f>IF(D295="","",A294)</f>
        <v>2021-G-D3</v>
      </c>
      <c r="B295" s="231">
        <f>IF(D295="","",B294)</f>
        <v>44539</v>
      </c>
      <c r="C295" s="232" t="str">
        <f>IF(D295="","",C294)</f>
        <v>Jakkalsputz</v>
      </c>
      <c r="D295" s="6" t="s">
        <v>877</v>
      </c>
      <c r="E295" s="5" t="str">
        <f>IF(D295="","",VLOOKUP(D295,Master,3,FALSE))</f>
        <v>Challen</v>
      </c>
      <c r="F295" s="5" t="str">
        <f>IF(D295="","",VLOOKUP(D295,Master,4,FALSE))</f>
        <v>Gendall</v>
      </c>
      <c r="G295" s="5" t="str">
        <f>IF(D295="","",VLOOKUP(D295,Master,5,FALSE))</f>
        <v>Men U/21</v>
      </c>
      <c r="H295" s="5" t="str">
        <f>IF(D295="","",VLOOKUP(D295,Master,2,FALSE))</f>
        <v>SA Men U/21</v>
      </c>
      <c r="I295" s="233"/>
      <c r="J295" s="233" t="s">
        <v>614</v>
      </c>
      <c r="K295" s="233">
        <v>99</v>
      </c>
      <c r="L295" s="234">
        <f>IF(K295="","",IF(I295="",ROUND(HLOOKUP(J295,kgList,K295,FALSE),1),ROUND(HLOOKUP(I295,kgList,K295,FALSE),1)))</f>
        <v>3.6</v>
      </c>
      <c r="M295" s="234">
        <f>IF(L295="","",IF(COUNTA(I295:J295)&gt;1,"Edible or Inedible",IF(COUNTA(I295)=1,L295*1,IF(COUNTA(J295)=1,L295*1,"ERROR"))))</f>
        <v>3.6</v>
      </c>
    </row>
    <row r="296" spans="1:13" x14ac:dyDescent="0.25">
      <c r="A296" s="232" t="str">
        <f>IF(D296="","",A295)</f>
        <v>2021-G-D3</v>
      </c>
      <c r="B296" s="231">
        <f>IF(D296="","",B295)</f>
        <v>44539</v>
      </c>
      <c r="C296" s="232" t="str">
        <f>IF(D296="","",C295)</f>
        <v>Jakkalsputz</v>
      </c>
      <c r="D296" s="6" t="s">
        <v>877</v>
      </c>
      <c r="E296" s="5" t="str">
        <f>IF(D296="","",VLOOKUP(D296,Master,3,FALSE))</f>
        <v>Challen</v>
      </c>
      <c r="F296" s="5" t="str">
        <f>IF(D296="","",VLOOKUP(D296,Master,4,FALSE))</f>
        <v>Gendall</v>
      </c>
      <c r="G296" s="5" t="str">
        <f>IF(D296="","",VLOOKUP(D296,Master,5,FALSE))</f>
        <v>Men U/21</v>
      </c>
      <c r="H296" s="5" t="str">
        <f>IF(D296="","",VLOOKUP(D296,Master,2,FALSE))</f>
        <v>SA Men U/21</v>
      </c>
      <c r="I296" s="233"/>
      <c r="J296" s="233" t="s">
        <v>614</v>
      </c>
      <c r="K296" s="233">
        <v>99</v>
      </c>
      <c r="L296" s="234">
        <f>IF(K296="","",IF(I296="",ROUND(HLOOKUP(J296,kgList,K296,FALSE),1),ROUND(HLOOKUP(I296,kgList,K296,FALSE),1)))</f>
        <v>3.6</v>
      </c>
      <c r="M296" s="234">
        <f>IF(L296="","",IF(COUNTA(I296:J296)&gt;1,"Edible or Inedible",IF(COUNTA(I296)=1,L296*1,IF(COUNTA(J296)=1,L296*1,"ERROR"))))</f>
        <v>3.6</v>
      </c>
    </row>
    <row r="297" spans="1:13" x14ac:dyDescent="0.25">
      <c r="A297" s="232" t="str">
        <f>IF(D297="","",A296)</f>
        <v>2021-G-D3</v>
      </c>
      <c r="B297" s="231">
        <f>IF(D297="","",B296)</f>
        <v>44539</v>
      </c>
      <c r="C297" s="232" t="str">
        <f>IF(D297="","",C296)</f>
        <v>Jakkalsputz</v>
      </c>
      <c r="D297" s="6" t="s">
        <v>385</v>
      </c>
      <c r="E297" s="5" t="str">
        <f>IF(D297="","",VLOOKUP(D297,Master,3,FALSE))</f>
        <v>Lindie</v>
      </c>
      <c r="F297" s="5" t="str">
        <f>IF(D297="","",VLOOKUP(D297,Master,4,FALSE))</f>
        <v>Krauze</v>
      </c>
      <c r="G297" s="5" t="str">
        <f>IF(D297="","",VLOOKUP(D297,Master,5,FALSE))</f>
        <v>Ladies Senior</v>
      </c>
      <c r="H297" s="5" t="str">
        <f>IF(D297="","",VLOOKUP(D297,Master,2,FALSE))</f>
        <v>Nam Ladies</v>
      </c>
      <c r="I297" s="233"/>
      <c r="J297" s="233" t="s">
        <v>613</v>
      </c>
      <c r="K297" s="233">
        <v>104</v>
      </c>
      <c r="L297" s="234">
        <f>IF(K297="","",IF(I297="",ROUND(HLOOKUP(J297,kgList,K297,FALSE),1),ROUND(HLOOKUP(I297,kgList,K297,FALSE),1)))</f>
        <v>5</v>
      </c>
      <c r="M297" s="234">
        <f>IF(L297="","",IF(COUNTA(I297:J297)&gt;1,"Edible or Inedible",IF(COUNTA(I297)=1,L297*1,IF(COUNTA(J297)=1,L297*1,"ERROR"))))</f>
        <v>5</v>
      </c>
    </row>
    <row r="298" spans="1:13" x14ac:dyDescent="0.25">
      <c r="A298" s="232" t="str">
        <f>IF(D298="","",A297)</f>
        <v>2021-G-D3</v>
      </c>
      <c r="B298" s="231">
        <f>IF(D298="","",B297)</f>
        <v>44539</v>
      </c>
      <c r="C298" s="232" t="str">
        <f>IF(D298="","",C297)</f>
        <v>Jakkalsputz</v>
      </c>
      <c r="D298" s="6" t="s">
        <v>404</v>
      </c>
      <c r="E298" s="5" t="str">
        <f>IF(D298="","",VLOOKUP(D298,Master,3,FALSE))</f>
        <v>Andre</v>
      </c>
      <c r="F298" s="5" t="str">
        <f>IF(D298="","",VLOOKUP(D298,Master,4,FALSE))</f>
        <v>Muller</v>
      </c>
      <c r="G298" s="5" t="str">
        <f>IF(D298="","",VLOOKUP(D298,Master,5,FALSE))</f>
        <v>Men Grand Masters</v>
      </c>
      <c r="H298" s="5" t="str">
        <f>IF(D298="","",VLOOKUP(D298,Master,2,FALSE))</f>
        <v>Nam Grand Masters</v>
      </c>
      <c r="I298" s="233"/>
      <c r="J298" s="233" t="s">
        <v>613</v>
      </c>
      <c r="K298" s="233">
        <v>106</v>
      </c>
      <c r="L298" s="234">
        <f>IF(K298="","",IF(I298="",ROUND(HLOOKUP(J298,kgList,K298,FALSE),1),ROUND(HLOOKUP(I298,kgList,K298,FALSE),1)))</f>
        <v>5.3</v>
      </c>
      <c r="M298" s="234">
        <f>IF(L298="","",IF(COUNTA(I298:J298)&gt;1,"Edible or Inedible",IF(COUNTA(I298)=1,L298*1,IF(COUNTA(J298)=1,L298*1,"ERROR"))))</f>
        <v>5.3</v>
      </c>
    </row>
    <row r="299" spans="1:13" x14ac:dyDescent="0.25">
      <c r="A299" s="232" t="str">
        <f>IF(D299="","",A298)</f>
        <v>2021-G-D3</v>
      </c>
      <c r="B299" s="231">
        <f>IF(D299="","",B298)</f>
        <v>44539</v>
      </c>
      <c r="C299" s="232" t="str">
        <f>IF(D299="","",C298)</f>
        <v>Jakkalsputz</v>
      </c>
      <c r="D299" s="6" t="s">
        <v>359</v>
      </c>
      <c r="E299" s="5" t="str">
        <f>IF(D299="","",VLOOKUP(D299,Master,3,FALSE))</f>
        <v>Deon</v>
      </c>
      <c r="F299" s="5" t="str">
        <f>IF(D299="","",VLOOKUP(D299,Master,4,FALSE))</f>
        <v>Jacobs</v>
      </c>
      <c r="G299" s="5" t="str">
        <f>IF(D299="","",VLOOKUP(D299,Master,5,FALSE))</f>
        <v>Men Grand Masters</v>
      </c>
      <c r="H299" s="5" t="str">
        <f>IF(D299="","",VLOOKUP(D299,Master,2,FALSE))</f>
        <v>Nam Grand Masters</v>
      </c>
      <c r="I299" s="233"/>
      <c r="J299" s="233" t="s">
        <v>613</v>
      </c>
      <c r="K299" s="233">
        <v>106</v>
      </c>
      <c r="L299" s="234">
        <f>IF(K299="","",IF(I299="",ROUND(HLOOKUP(J299,kgList,K299,FALSE),1),ROUND(HLOOKUP(I299,kgList,K299,FALSE),1)))</f>
        <v>5.3</v>
      </c>
      <c r="M299" s="234">
        <f>IF(L299="","",IF(COUNTA(I299:J299)&gt;1,"Edible or Inedible",IF(COUNTA(I299)=1,L299*1,IF(COUNTA(J299)=1,L299*1,"ERROR"))))</f>
        <v>5.3</v>
      </c>
    </row>
    <row r="300" spans="1:13" x14ac:dyDescent="0.25">
      <c r="A300" s="232" t="str">
        <f>IF(D300="","",A299)</f>
        <v>2021-G-D3</v>
      </c>
      <c r="B300" s="231">
        <f>IF(D300="","",B299)</f>
        <v>44539</v>
      </c>
      <c r="C300" s="232" t="str">
        <f>IF(D300="","",C299)</f>
        <v>Jakkalsputz</v>
      </c>
      <c r="D300" s="6" t="s">
        <v>335</v>
      </c>
      <c r="E300" s="5" t="str">
        <f>IF(D300="","",VLOOKUP(D300,Master,3,FALSE))</f>
        <v>Terence</v>
      </c>
      <c r="F300" s="5" t="str">
        <f>IF(D300="","",VLOOKUP(D300,Master,4,FALSE))</f>
        <v>Clark</v>
      </c>
      <c r="G300" s="5" t="str">
        <f>IF(D300="","",VLOOKUP(D300,Master,5,FALSE))</f>
        <v>Men Master</v>
      </c>
      <c r="H300" s="5" t="str">
        <f>IF(D300="","",VLOOKUP(D300,Master,2,FALSE))</f>
        <v>Nam Masters</v>
      </c>
      <c r="I300" s="233"/>
      <c r="J300" s="233" t="s">
        <v>614</v>
      </c>
      <c r="K300" s="233">
        <v>108</v>
      </c>
      <c r="L300" s="234">
        <f>IF(K300="","",IF(I300="",ROUND(HLOOKUP(J300,kgList,K300,FALSE),1),ROUND(HLOOKUP(I300,kgList,K300,FALSE),1)))</f>
        <v>4.8</v>
      </c>
      <c r="M300" s="234">
        <f>IF(L300="","",IF(COUNTA(I300:J300)&gt;1,"Edible or Inedible",IF(COUNTA(I300)=1,L300*1,IF(COUNTA(J300)=1,L300*1,"ERROR"))))</f>
        <v>4.8</v>
      </c>
    </row>
    <row r="301" spans="1:13" x14ac:dyDescent="0.25">
      <c r="A301" s="232" t="str">
        <f>IF(D301="","",A300)</f>
        <v>2021-G-D3</v>
      </c>
      <c r="B301" s="231">
        <f>IF(D301="","",B300)</f>
        <v>44539</v>
      </c>
      <c r="C301" s="232" t="str">
        <f>IF(D301="","",C300)</f>
        <v>Jakkalsputz</v>
      </c>
      <c r="D301" s="6" t="s">
        <v>859</v>
      </c>
      <c r="E301" s="5" t="str">
        <f>IF(D301="","",VLOOKUP(D301,Master,3,FALSE))</f>
        <v xml:space="preserve">Kallie </v>
      </c>
      <c r="F301" s="5" t="str">
        <f>IF(D301="","",VLOOKUP(D301,Master,4,FALSE))</f>
        <v>Erasmus</v>
      </c>
      <c r="G301" s="5" t="str">
        <f>IF(D301="","",VLOOKUP(D301,Master,5,FALSE))</f>
        <v>Men  Master</v>
      </c>
      <c r="H301" s="5" t="str">
        <f>IF(D301="","",VLOOKUP(D301,Master,2,FALSE))</f>
        <v>SA Masters</v>
      </c>
      <c r="I301" s="233"/>
      <c r="J301" s="233" t="s">
        <v>614</v>
      </c>
      <c r="K301" s="233">
        <v>108</v>
      </c>
      <c r="L301" s="234">
        <f>IF(K301="","",IF(I301="",ROUND(HLOOKUP(J301,kgList,K301,FALSE),1),ROUND(HLOOKUP(I301,kgList,K301,FALSE),1)))</f>
        <v>4.8</v>
      </c>
      <c r="M301" s="234">
        <f>IF(L301="","",IF(COUNTA(I301:J301)&gt;1,"Edible or Inedible",IF(COUNTA(I301)=1,L301*1,IF(COUNTA(J301)=1,L301*1,"ERROR"))))</f>
        <v>4.8</v>
      </c>
    </row>
    <row r="302" spans="1:13" x14ac:dyDescent="0.25">
      <c r="A302" s="232" t="str">
        <f>IF(D302="","",A301)</f>
        <v>2021-G-D3</v>
      </c>
      <c r="B302" s="231">
        <f>IF(D302="","",B301)</f>
        <v>44539</v>
      </c>
      <c r="C302" s="232" t="str">
        <f>IF(D302="","",C301)</f>
        <v>Jakkalsputz</v>
      </c>
      <c r="D302" s="6" t="s">
        <v>321</v>
      </c>
      <c r="E302" s="5" t="str">
        <f>IF(D302="","",VLOOKUP(D302,Master,3,FALSE))</f>
        <v>Herman</v>
      </c>
      <c r="F302" s="5" t="str">
        <f>IF(D302="","",VLOOKUP(D302,Master,4,FALSE))</f>
        <v>Fourie</v>
      </c>
      <c r="G302" s="5" t="str">
        <f>IF(D302="","",VLOOKUP(D302,Master,5,FALSE))</f>
        <v>Men Grand Masters</v>
      </c>
      <c r="H302" s="5" t="str">
        <f>IF(D302="","",VLOOKUP(D302,Master,2,FALSE))</f>
        <v>Nam Grand Masters</v>
      </c>
      <c r="I302" s="233"/>
      <c r="J302" s="233" t="s">
        <v>613</v>
      </c>
      <c r="K302" s="233">
        <v>105</v>
      </c>
      <c r="L302" s="234">
        <f>IF(K302="","",IF(I302="",ROUND(HLOOKUP(J302,kgList,K302,FALSE),1),ROUND(HLOOKUP(I302,kgList,K302,FALSE),1)))</f>
        <v>5.0999999999999996</v>
      </c>
      <c r="M302" s="234">
        <f>IF(L302="","",IF(COUNTA(I302:J302)&gt;1,"Edible or Inedible",IF(COUNTA(I302)=1,L302*1,IF(COUNTA(J302)=1,L302*1,"ERROR"))))</f>
        <v>5.0999999999999996</v>
      </c>
    </row>
    <row r="303" spans="1:13" x14ac:dyDescent="0.25">
      <c r="A303" s="232" t="str">
        <f>IF(D303="","",A302)</f>
        <v>2021-G-D3</v>
      </c>
      <c r="B303" s="231">
        <f>IF(D303="","",B302)</f>
        <v>44539</v>
      </c>
      <c r="C303" s="232" t="str">
        <f>IF(D303="","",C302)</f>
        <v>Jakkalsputz</v>
      </c>
      <c r="D303" s="6" t="s">
        <v>912</v>
      </c>
      <c r="E303" s="5" t="str">
        <f>IF(D303="","",VLOOKUP(D303,Master,3,FALSE))</f>
        <v>Thys</v>
      </c>
      <c r="F303" s="5" t="str">
        <f>IF(D303="","",VLOOKUP(D303,Master,4,FALSE))</f>
        <v>Basson</v>
      </c>
      <c r="G303" s="5" t="str">
        <f>IF(D303="","",VLOOKUP(D303,Master,5,FALSE))</f>
        <v>Men Grand Masters</v>
      </c>
      <c r="H303" s="5" t="str">
        <f>IF(D303="","",VLOOKUP(D303,Master,2,FALSE))</f>
        <v>SA Grand Masters</v>
      </c>
      <c r="I303" s="233"/>
      <c r="J303" s="233" t="s">
        <v>613</v>
      </c>
      <c r="K303" s="233">
        <v>104</v>
      </c>
      <c r="L303" s="234">
        <f>IF(K303="","",IF(I303="",ROUND(HLOOKUP(J303,kgList,K303,FALSE),1),ROUND(HLOOKUP(I303,kgList,K303,FALSE),1)))</f>
        <v>5</v>
      </c>
      <c r="M303" s="234">
        <f>IF(L303="","",IF(COUNTA(I303:J303)&gt;1,"Edible or Inedible",IF(COUNTA(I303)=1,L303*1,IF(COUNTA(J303)=1,L303*1,"ERROR"))))</f>
        <v>5</v>
      </c>
    </row>
    <row r="304" spans="1:13" x14ac:dyDescent="0.25">
      <c r="A304" s="232" t="str">
        <f>IF(D304="","",A303)</f>
        <v>2021-G-D3</v>
      </c>
      <c r="B304" s="231">
        <f>IF(D304="","",B303)</f>
        <v>44539</v>
      </c>
      <c r="C304" s="232" t="str">
        <f>IF(D304="","",C303)</f>
        <v>Jakkalsputz</v>
      </c>
      <c r="D304" s="6" t="s">
        <v>891</v>
      </c>
      <c r="E304" s="5" t="str">
        <f>IF(D304="","",VLOOKUP(D304,Master,3,FALSE))</f>
        <v>Marina</v>
      </c>
      <c r="F304" s="5" t="str">
        <f>IF(D304="","",VLOOKUP(D304,Master,4,FALSE))</f>
        <v>Fuchs</v>
      </c>
      <c r="G304" s="5" t="str">
        <f>IF(D304="","",VLOOKUP(D304,Master,5,FALSE))</f>
        <v>Ladies Senior</v>
      </c>
      <c r="H304" s="5" t="str">
        <f>IF(D304="","",VLOOKUP(D304,Master,2,FALSE))</f>
        <v>SA Ladies</v>
      </c>
      <c r="I304" s="233"/>
      <c r="J304" s="233" t="s">
        <v>614</v>
      </c>
      <c r="K304" s="233">
        <v>108</v>
      </c>
      <c r="L304" s="234">
        <f>IF(K304="","",IF(I304="",ROUND(HLOOKUP(J304,kgList,K304,FALSE),1),ROUND(HLOOKUP(I304,kgList,K304,FALSE),1)))</f>
        <v>4.8</v>
      </c>
      <c r="M304" s="234">
        <f>IF(L304="","",IF(COUNTA(I304:J304)&gt;1,"Edible or Inedible",IF(COUNTA(I304)=1,L304*1,IF(COUNTA(J304)=1,L304*1,"ERROR"))))</f>
        <v>4.8</v>
      </c>
    </row>
    <row r="305" spans="1:13" x14ac:dyDescent="0.25">
      <c r="A305" s="232" t="str">
        <f>IF(D305="","",A304)</f>
        <v>2021-G-D3</v>
      </c>
      <c r="B305" s="231">
        <f>IF(D305="","",B304)</f>
        <v>44539</v>
      </c>
      <c r="C305" s="232" t="str">
        <f>IF(D305="","",C304)</f>
        <v>Jakkalsputz</v>
      </c>
      <c r="D305" s="6" t="s">
        <v>832</v>
      </c>
      <c r="E305" s="5" t="str">
        <f>IF(D305="","",VLOOKUP(D305,Master,3,FALSE))</f>
        <v>Louis</v>
      </c>
      <c r="F305" s="5" t="str">
        <f>IF(D305="","",VLOOKUP(D305,Master,4,FALSE))</f>
        <v>Allison</v>
      </c>
      <c r="G305" s="5" t="str">
        <f>IF(D305="","",VLOOKUP(D305,Master,5,FALSE))</f>
        <v>Men Senior</v>
      </c>
      <c r="H305" s="5" t="str">
        <f>IF(D305="","",VLOOKUP(D305,Master,2,FALSE))</f>
        <v>SA Seniors</v>
      </c>
      <c r="I305" s="233"/>
      <c r="J305" s="233" t="s">
        <v>613</v>
      </c>
      <c r="K305" s="233">
        <v>100</v>
      </c>
      <c r="L305" s="234">
        <f>IF(K305="","",IF(I305="",ROUND(HLOOKUP(J305,kgList,K305,FALSE),1),ROUND(HLOOKUP(I305,kgList,K305,FALSE),1)))</f>
        <v>4.3</v>
      </c>
      <c r="M305" s="234">
        <f>IF(L305="","",IF(COUNTA(I305:J305)&gt;1,"Edible or Inedible",IF(COUNTA(I305)=1,L305*1,IF(COUNTA(J305)=1,L305*1,"ERROR"))))</f>
        <v>4.3</v>
      </c>
    </row>
    <row r="306" spans="1:13" x14ac:dyDescent="0.25">
      <c r="A306" s="232" t="str">
        <f>IF(D306="","",A305)</f>
        <v>2021-G-D3</v>
      </c>
      <c r="B306" s="231">
        <f>IF(D306="","",B305)</f>
        <v>44539</v>
      </c>
      <c r="C306" s="232" t="str">
        <f>IF(D306="","",C305)</f>
        <v>Jakkalsputz</v>
      </c>
      <c r="D306" s="6" t="s">
        <v>321</v>
      </c>
      <c r="E306" s="5" t="str">
        <f>IF(D306="","",VLOOKUP(D306,Master,3,FALSE))</f>
        <v>Herman</v>
      </c>
      <c r="F306" s="5" t="str">
        <f>IF(D306="","",VLOOKUP(D306,Master,4,FALSE))</f>
        <v>Fourie</v>
      </c>
      <c r="G306" s="5" t="str">
        <f>IF(D306="","",VLOOKUP(D306,Master,5,FALSE))</f>
        <v>Men Grand Masters</v>
      </c>
      <c r="H306" s="5" t="str">
        <f>IF(D306="","",VLOOKUP(D306,Master,2,FALSE))</f>
        <v>Nam Grand Masters</v>
      </c>
      <c r="I306" s="233"/>
      <c r="J306" s="233" t="s">
        <v>613</v>
      </c>
      <c r="K306" s="233">
        <v>104</v>
      </c>
      <c r="L306" s="234">
        <f>IF(K306="","",IF(I306="",ROUND(HLOOKUP(J306,kgList,K306,FALSE),1),ROUND(HLOOKUP(I306,kgList,K306,FALSE),1)))</f>
        <v>5</v>
      </c>
      <c r="M306" s="234">
        <f>IF(L306="","",IF(COUNTA(I306:J306)&gt;1,"Edible or Inedible",IF(COUNTA(I306)=1,L306*1,IF(COUNTA(J306)=1,L306*1,"ERROR"))))</f>
        <v>5</v>
      </c>
    </row>
    <row r="307" spans="1:13" x14ac:dyDescent="0.25">
      <c r="A307" s="232" t="str">
        <f>IF(D307="","",A306)</f>
        <v>2021-G-D3</v>
      </c>
      <c r="B307" s="231">
        <f>IF(D307="","",B306)</f>
        <v>44539</v>
      </c>
      <c r="C307" s="232" t="str">
        <f>IF(D307="","",C306)</f>
        <v>Jakkalsputz</v>
      </c>
      <c r="D307" s="6" t="s">
        <v>663</v>
      </c>
      <c r="E307" s="5" t="str">
        <f>IF(D307="","",VLOOKUP(D307,Master,3,FALSE))</f>
        <v>Nadine</v>
      </c>
      <c r="F307" s="5" t="str">
        <f>IF(D307="","",VLOOKUP(D307,Master,4,FALSE))</f>
        <v>Downing</v>
      </c>
      <c r="G307" s="5" t="str">
        <f>IF(D307="","",VLOOKUP(D307,Master,5,FALSE))</f>
        <v>Ladies Senior</v>
      </c>
      <c r="H307" s="5" t="str">
        <f>IF(D307="","",VLOOKUP(D307,Master,2,FALSE))</f>
        <v>Nam Ladies</v>
      </c>
      <c r="I307" s="233"/>
      <c r="J307" s="233" t="s">
        <v>613</v>
      </c>
      <c r="K307" s="233">
        <v>103</v>
      </c>
      <c r="L307" s="234">
        <f>IF(K307="","",IF(I307="",ROUND(HLOOKUP(J307,kgList,K307,FALSE),1),ROUND(HLOOKUP(I307,kgList,K307,FALSE),1)))</f>
        <v>4.8</v>
      </c>
      <c r="M307" s="234">
        <f>IF(L307="","",IF(COUNTA(I307:J307)&gt;1,"Edible or Inedible",IF(COUNTA(I307)=1,L307*1,IF(COUNTA(J307)=1,L307*1,"ERROR"))))</f>
        <v>4.8</v>
      </c>
    </row>
    <row r="308" spans="1:13" x14ac:dyDescent="0.25">
      <c r="A308" s="232" t="str">
        <f>IF(D308="","",A307)</f>
        <v>2021-G-D3</v>
      </c>
      <c r="B308" s="231">
        <f>IF(D308="","",B307)</f>
        <v>44539</v>
      </c>
      <c r="C308" s="232" t="str">
        <f>IF(D308="","",C307)</f>
        <v>Jakkalsputz</v>
      </c>
      <c r="D308" s="6" t="s">
        <v>825</v>
      </c>
      <c r="E308" s="5" t="str">
        <f>IF(D308="","",VLOOKUP(D308,Master,3,FALSE))</f>
        <v>Robert</v>
      </c>
      <c r="F308" s="5" t="str">
        <f>IF(D308="","",VLOOKUP(D308,Master,4,FALSE))</f>
        <v>Kyle</v>
      </c>
      <c r="G308" s="5" t="str">
        <f>IF(D308="","",VLOOKUP(D308,Master,5,FALSE))</f>
        <v>Men Senior</v>
      </c>
      <c r="H308" s="5" t="str">
        <f>IF(D308="","",VLOOKUP(D308,Master,2,FALSE))</f>
        <v>SA Seniors</v>
      </c>
      <c r="I308" s="233"/>
      <c r="J308" s="233" t="s">
        <v>614</v>
      </c>
      <c r="K308" s="233">
        <v>104</v>
      </c>
      <c r="L308" s="234">
        <f>IF(K308="","",IF(I308="",ROUND(HLOOKUP(J308,kgList,K308,FALSE),1),ROUND(HLOOKUP(I308,kgList,K308,FALSE),1)))</f>
        <v>4.2</v>
      </c>
      <c r="M308" s="234">
        <f>IF(L308="","",IF(COUNTA(I308:J308)&gt;1,"Edible or Inedible",IF(COUNTA(I308)=1,L308*1,IF(COUNTA(J308)=1,L308*1,"ERROR"))))</f>
        <v>4.2</v>
      </c>
    </row>
    <row r="309" spans="1:13" x14ac:dyDescent="0.25">
      <c r="A309" s="232" t="str">
        <f>IF(D309="","",A308)</f>
        <v>2021-G-D3</v>
      </c>
      <c r="B309" s="231">
        <f>IF(D309="","",B308)</f>
        <v>44539</v>
      </c>
      <c r="C309" s="232" t="str">
        <f>IF(D309="","",C308)</f>
        <v>Jakkalsputz</v>
      </c>
      <c r="D309" s="6" t="s">
        <v>941</v>
      </c>
      <c r="E309" s="5" t="str">
        <f>IF(D309="","",VLOOKUP(D309,Master,3,FALSE))</f>
        <v>Marina</v>
      </c>
      <c r="F309" s="5" t="str">
        <f>IF(D309="","",VLOOKUP(D309,Master,4,FALSE))</f>
        <v>Fuchs</v>
      </c>
      <c r="G309" s="5" t="str">
        <f>IF(D309="","",VLOOKUP(D309,Master,5,FALSE))</f>
        <v>Ladies Senior</v>
      </c>
      <c r="H309" s="5" t="str">
        <f>IF(D309="","",VLOOKUP(D309,Master,2,FALSE))</f>
        <v>SA Ladies</v>
      </c>
      <c r="I309" s="233"/>
      <c r="J309" s="233" t="s">
        <v>591</v>
      </c>
      <c r="K309" s="233">
        <v>62</v>
      </c>
      <c r="L309" s="234">
        <f>IF(K309="","",IF(I309="",ROUND(HLOOKUP(J309,kgList,K309,FALSE),1),ROUND(HLOOKUP(I309,kgList,K309,FALSE),1)))</f>
        <v>4.3</v>
      </c>
      <c r="M309" s="234">
        <f>IF(L309="","",IF(COUNTA(I309:J309)&gt;1,"Edible or Inedible",IF(COUNTA(I309)=1,L309*1,IF(COUNTA(J309)=1,L309*1,"ERROR"))))</f>
        <v>4.3</v>
      </c>
    </row>
    <row r="310" spans="1:13" x14ac:dyDescent="0.25">
      <c r="A310" s="232" t="str">
        <f>IF(D310="","",A309)</f>
        <v>2021-G-D3</v>
      </c>
      <c r="B310" s="231">
        <f>IF(D310="","",B309)</f>
        <v>44539</v>
      </c>
      <c r="C310" s="232" t="str">
        <f>IF(D310="","",C309)</f>
        <v>Jakkalsputz</v>
      </c>
      <c r="D310" s="6" t="s">
        <v>851</v>
      </c>
      <c r="E310" s="5" t="str">
        <f>IF(D310="","",VLOOKUP(D310,Master,3,FALSE))</f>
        <v>Lance</v>
      </c>
      <c r="F310" s="5" t="str">
        <f>IF(D310="","",VLOOKUP(D310,Master,4,FALSE))</f>
        <v>Daniel</v>
      </c>
      <c r="G310" s="5" t="str">
        <f>IF(D310="","",VLOOKUP(D310,Master,5,FALSE))</f>
        <v>Men U/21</v>
      </c>
      <c r="H310" s="5" t="str">
        <f>IF(D310="","",VLOOKUP(D310,Master,2,FALSE))</f>
        <v>SA Men U/21</v>
      </c>
      <c r="I310" s="233"/>
      <c r="J310" s="233" t="s">
        <v>614</v>
      </c>
      <c r="K310" s="233">
        <v>95</v>
      </c>
      <c r="L310" s="234">
        <f>IF(K310="","",IF(I310="",ROUND(HLOOKUP(J310,kgList,K310,FALSE),1),ROUND(HLOOKUP(I310,kgList,K310,FALSE),1)))</f>
        <v>3.1</v>
      </c>
      <c r="M310" s="234">
        <f>IF(L310="","",IF(COUNTA(I310:J310)&gt;1,"Edible or Inedible",IF(COUNTA(I310)=1,L310*1,IF(COUNTA(J310)=1,L310*1,"ERROR"))))</f>
        <v>3.1</v>
      </c>
    </row>
    <row r="311" spans="1:13" x14ac:dyDescent="0.25">
      <c r="A311" s="232" t="str">
        <f>IF(D311="","",A310)</f>
        <v>2021-G-D3</v>
      </c>
      <c r="B311" s="231">
        <f>IF(D311="","",B310)</f>
        <v>44539</v>
      </c>
      <c r="C311" s="232" t="str">
        <f>IF(D311="","",C310)</f>
        <v>Jakkalsputz</v>
      </c>
      <c r="D311" s="6" t="s">
        <v>869</v>
      </c>
      <c r="E311" s="5" t="str">
        <f>IF(D311="","",VLOOKUP(D311,Master,3,FALSE))</f>
        <v>Alan</v>
      </c>
      <c r="F311" s="5" t="str">
        <f>IF(D311="","",VLOOKUP(D311,Master,4,FALSE))</f>
        <v>Prinsloo</v>
      </c>
      <c r="G311" s="5" t="str">
        <f>IF(D311="","",VLOOKUP(D311,Master,5,FALSE))</f>
        <v>Men Grand Masters</v>
      </c>
      <c r="H311" s="5" t="str">
        <f>IF(D311="","",VLOOKUP(D311,Master,2,FALSE))</f>
        <v>SA Grand Masters</v>
      </c>
      <c r="I311" s="233"/>
      <c r="J311" s="233" t="s">
        <v>613</v>
      </c>
      <c r="K311" s="233">
        <v>104</v>
      </c>
      <c r="L311" s="234">
        <f>IF(K311="","",IF(I311="",ROUND(HLOOKUP(J311,kgList,K311,FALSE),1),ROUND(HLOOKUP(I311,kgList,K311,FALSE),1)))</f>
        <v>5</v>
      </c>
      <c r="M311" s="234">
        <f>IF(L311="","",IF(COUNTA(I311:J311)&gt;1,"Edible or Inedible",IF(COUNTA(I311)=1,L311*1,IF(COUNTA(J311)=1,L311*1,"ERROR"))))</f>
        <v>5</v>
      </c>
    </row>
    <row r="312" spans="1:13" x14ac:dyDescent="0.25">
      <c r="A312" s="232" t="str">
        <f>IF(D312="","",A311)</f>
        <v>2021-G-D3</v>
      </c>
      <c r="B312" s="231">
        <f>IF(D312="","",B311)</f>
        <v>44539</v>
      </c>
      <c r="C312" s="232" t="str">
        <f>IF(D312="","",C311)</f>
        <v>Jakkalsputz</v>
      </c>
      <c r="D312" s="6" t="s">
        <v>899</v>
      </c>
      <c r="E312" s="5" t="str">
        <f>IF(D312="","",VLOOKUP(D312,Master,3,FALSE))</f>
        <v>Prevashan</v>
      </c>
      <c r="F312" s="5" t="str">
        <f>IF(D312="","",VLOOKUP(D312,Master,4,FALSE))</f>
        <v>Moodley</v>
      </c>
      <c r="G312" s="5" t="str">
        <f>IF(D312="","",VLOOKUP(D312,Master,5,FALSE))</f>
        <v>Men Senior</v>
      </c>
      <c r="H312" s="5" t="str">
        <f>IF(D312="","",VLOOKUP(D312,Master,2,FALSE))</f>
        <v>SA Seniors</v>
      </c>
      <c r="I312" s="233"/>
      <c r="J312" s="233" t="s">
        <v>614</v>
      </c>
      <c r="K312" s="233">
        <v>104</v>
      </c>
      <c r="L312" s="234">
        <f>IF(K312="","",IF(I312="",ROUND(HLOOKUP(J312,kgList,K312,FALSE),1),ROUND(HLOOKUP(I312,kgList,K312,FALSE),1)))</f>
        <v>4.2</v>
      </c>
      <c r="M312" s="234">
        <f>IF(L312="","",IF(COUNTA(I312:J312)&gt;1,"Edible or Inedible",IF(COUNTA(I312)=1,L312*1,IF(COUNTA(J312)=1,L312*1,"ERROR"))))</f>
        <v>4.2</v>
      </c>
    </row>
    <row r="313" spans="1:13" x14ac:dyDescent="0.25">
      <c r="A313" s="232" t="str">
        <f>IF(D313="","",A312)</f>
        <v>2021-G-D3</v>
      </c>
      <c r="B313" s="231">
        <f>IF(D313="","",B312)</f>
        <v>44539</v>
      </c>
      <c r="C313" s="232" t="str">
        <f>IF(D313="","",C312)</f>
        <v>Jakkalsputz</v>
      </c>
      <c r="D313" s="6" t="s">
        <v>404</v>
      </c>
      <c r="E313" s="5" t="str">
        <f>IF(D313="","",VLOOKUP(D313,Master,3,FALSE))</f>
        <v>Andre</v>
      </c>
      <c r="F313" s="5" t="str">
        <f>IF(D313="","",VLOOKUP(D313,Master,4,FALSE))</f>
        <v>Muller</v>
      </c>
      <c r="G313" s="5" t="str">
        <f>IF(D313="","",VLOOKUP(D313,Master,5,FALSE))</f>
        <v>Men Grand Masters</v>
      </c>
      <c r="H313" s="5" t="str">
        <f>IF(D313="","",VLOOKUP(D313,Master,2,FALSE))</f>
        <v>Nam Grand Masters</v>
      </c>
      <c r="I313" s="233"/>
      <c r="J313" s="233" t="s">
        <v>613</v>
      </c>
      <c r="K313" s="233">
        <v>103</v>
      </c>
      <c r="L313" s="234">
        <f>IF(K313="","",IF(I313="",ROUND(HLOOKUP(J313,kgList,K313,FALSE),1),ROUND(HLOOKUP(I313,kgList,K313,FALSE),1)))</f>
        <v>4.8</v>
      </c>
      <c r="M313" s="234">
        <f>IF(L313="","",IF(COUNTA(I313:J313)&gt;1,"Edible or Inedible",IF(COUNTA(I313)=1,L313*1,IF(COUNTA(J313)=1,L313*1,"ERROR"))))</f>
        <v>4.8</v>
      </c>
    </row>
    <row r="314" spans="1:13" x14ac:dyDescent="0.25">
      <c r="A314" s="232" t="str">
        <f>IF(D314="","",A313)</f>
        <v>2021-G-D3</v>
      </c>
      <c r="B314" s="231">
        <f>IF(D314="","",B313)</f>
        <v>44539</v>
      </c>
      <c r="C314" s="232" t="str">
        <f>IF(D314="","",C313)</f>
        <v>Jakkalsputz</v>
      </c>
      <c r="D314" s="6" t="s">
        <v>325</v>
      </c>
      <c r="E314" s="5" t="str">
        <f>IF(D314="","",VLOOKUP(D314,Master,3,FALSE))</f>
        <v>Jörg</v>
      </c>
      <c r="F314" s="5" t="str">
        <f>IF(D314="","",VLOOKUP(D314,Master,4,FALSE))</f>
        <v>Walter</v>
      </c>
      <c r="G314" s="5" t="str">
        <f>IF(D314="","",VLOOKUP(D314,Master,5,FALSE))</f>
        <v>Men Grand Masters</v>
      </c>
      <c r="H314" s="5" t="str">
        <f>IF(D314="","",VLOOKUP(D314,Master,2,FALSE))</f>
        <v>Nam Grand Masters</v>
      </c>
      <c r="I314" s="233"/>
      <c r="J314" s="233" t="s">
        <v>591</v>
      </c>
      <c r="K314" s="233">
        <v>64</v>
      </c>
      <c r="L314" s="234">
        <f>IF(K314="","",IF(I314="",ROUND(HLOOKUP(J314,kgList,K314,FALSE),1),ROUND(HLOOKUP(I314,kgList,K314,FALSE),1)))</f>
        <v>4.7</v>
      </c>
      <c r="M314" s="234">
        <f>IF(L314="","",IF(COUNTA(I314:J314)&gt;1,"Edible or Inedible",IF(COUNTA(I314)=1,L314*1,IF(COUNTA(J314)=1,L314*1,"ERROR"))))</f>
        <v>4.7</v>
      </c>
    </row>
    <row r="315" spans="1:13" x14ac:dyDescent="0.25">
      <c r="A315" s="232" t="str">
        <f>IF(D315="","",A314)</f>
        <v>2021-G-D3</v>
      </c>
      <c r="B315" s="231">
        <f>IF(D315="","",B314)</f>
        <v>44539</v>
      </c>
      <c r="C315" s="232" t="str">
        <f>IF(D315="","",C314)</f>
        <v>Jakkalsputz</v>
      </c>
      <c r="D315" s="6" t="s">
        <v>834</v>
      </c>
      <c r="E315" s="5" t="str">
        <f>IF(D315="","",VLOOKUP(D315,Master,3,FALSE))</f>
        <v xml:space="preserve">Elzanne </v>
      </c>
      <c r="F315" s="5" t="str">
        <f>IF(D315="","",VLOOKUP(D315,Master,4,FALSE))</f>
        <v>Cronje</v>
      </c>
      <c r="G315" s="5" t="str">
        <f>IF(D315="","",VLOOKUP(D315,Master,5,FALSE))</f>
        <v>Ladies Senior</v>
      </c>
      <c r="H315" s="5" t="str">
        <f>IF(D315="","",VLOOKUP(D315,Master,2,FALSE))</f>
        <v>SA Ladies</v>
      </c>
      <c r="I315" s="233"/>
      <c r="J315" s="233" t="s">
        <v>8</v>
      </c>
      <c r="K315" s="233">
        <v>80</v>
      </c>
      <c r="L315" s="234">
        <f>IF(K315="","",IF(I315="",ROUND(HLOOKUP(J315,kgList,K315,FALSE),1),ROUND(HLOOKUP(I315,kgList,K315,FALSE),1)))</f>
        <v>4.0999999999999996</v>
      </c>
      <c r="M315" s="234">
        <f>IF(L315="","",IF(COUNTA(I315:J315)&gt;1,"Edible or Inedible",IF(COUNTA(I315)=1,L315*1,IF(COUNTA(J315)=1,L315*1,"ERROR"))))</f>
        <v>4.0999999999999996</v>
      </c>
    </row>
    <row r="316" spans="1:13" x14ac:dyDescent="0.25">
      <c r="A316" s="232" t="str">
        <f>IF(D316="","",A315)</f>
        <v>2021-G-D3</v>
      </c>
      <c r="B316" s="231">
        <f>IF(D316="","",B315)</f>
        <v>44539</v>
      </c>
      <c r="C316" s="232" t="str">
        <f>IF(D316="","",C315)</f>
        <v>Jakkalsputz</v>
      </c>
      <c r="D316" s="6" t="s">
        <v>843</v>
      </c>
      <c r="E316" s="5" t="str">
        <f>IF(D316="","",VLOOKUP(D316,Master,3,FALSE))</f>
        <v>Chantel</v>
      </c>
      <c r="F316" s="5" t="str">
        <f>IF(D316="","",VLOOKUP(D316,Master,4,FALSE))</f>
        <v>Carstens</v>
      </c>
      <c r="G316" s="5" t="str">
        <f>IF(D316="","",VLOOKUP(D316,Master,5,FALSE))</f>
        <v>Ladies Senior</v>
      </c>
      <c r="H316" s="5" t="str">
        <f>IF(D316="","",VLOOKUP(D316,Master,2,FALSE))</f>
        <v>SA Ladies</v>
      </c>
      <c r="I316" s="233"/>
      <c r="J316" s="233" t="s">
        <v>613</v>
      </c>
      <c r="K316" s="233">
        <v>98</v>
      </c>
      <c r="L316" s="234">
        <f>IF(K316="","",IF(I316="",ROUND(HLOOKUP(J316,kgList,K316,FALSE),1),ROUND(HLOOKUP(I316,kgList,K316,FALSE),1)))</f>
        <v>4</v>
      </c>
      <c r="M316" s="234">
        <f>IF(L316="","",IF(COUNTA(I316:J316)&gt;1,"Edible or Inedible",IF(COUNTA(I316)=1,L316*1,IF(COUNTA(J316)=1,L316*1,"ERROR"))))</f>
        <v>4</v>
      </c>
    </row>
    <row r="317" spans="1:13" x14ac:dyDescent="0.25">
      <c r="A317" s="232" t="str">
        <f>IF(D317="","",A316)</f>
        <v>2021-G-D3</v>
      </c>
      <c r="B317" s="231">
        <f>IF(D317="","",B316)</f>
        <v>44539</v>
      </c>
      <c r="C317" s="232" t="str">
        <f>IF(D317="","",C316)</f>
        <v>Jakkalsputz</v>
      </c>
      <c r="D317" s="6" t="s">
        <v>832</v>
      </c>
      <c r="E317" s="5" t="str">
        <f>IF(D317="","",VLOOKUP(D317,Master,3,FALSE))</f>
        <v>Louis</v>
      </c>
      <c r="F317" s="5" t="str">
        <f>IF(D317="","",VLOOKUP(D317,Master,4,FALSE))</f>
        <v>Allison</v>
      </c>
      <c r="G317" s="5" t="str">
        <f>IF(D317="","",VLOOKUP(D317,Master,5,FALSE))</f>
        <v>Men Senior</v>
      </c>
      <c r="H317" s="5" t="str">
        <f>IF(D317="","",VLOOKUP(D317,Master,2,FALSE))</f>
        <v>SA Seniors</v>
      </c>
      <c r="I317" s="233"/>
      <c r="J317" s="233" t="s">
        <v>614</v>
      </c>
      <c r="K317" s="233">
        <v>103</v>
      </c>
      <c r="L317" s="234">
        <f>IF(K317="","",IF(I317="",ROUND(HLOOKUP(J317,kgList,K317,FALSE),1),ROUND(HLOOKUP(I317,kgList,K317,FALSE),1)))</f>
        <v>4.0999999999999996</v>
      </c>
      <c r="M317" s="234">
        <f>IF(L317="","",IF(COUNTA(I317:J317)&gt;1,"Edible or Inedible",IF(COUNTA(I317)=1,L317*1,IF(COUNTA(J317)=1,L317*1,"ERROR"))))</f>
        <v>4.0999999999999996</v>
      </c>
    </row>
    <row r="318" spans="1:13" x14ac:dyDescent="0.25">
      <c r="A318" s="232" t="str">
        <f>IF(D318="","",A317)</f>
        <v>2021-G-D3</v>
      </c>
      <c r="B318" s="231">
        <f>IF(D318="","",B317)</f>
        <v>44539</v>
      </c>
      <c r="C318" s="232" t="str">
        <f>IF(D318="","",C317)</f>
        <v>Jakkalsputz</v>
      </c>
      <c r="D318" s="6" t="s">
        <v>830</v>
      </c>
      <c r="E318" s="5" t="str">
        <f>IF(D318="","",VLOOKUP(D318,Master,3,FALSE))</f>
        <v>Greg</v>
      </c>
      <c r="F318" s="5" t="str">
        <f>IF(D318="","",VLOOKUP(D318,Master,4,FALSE))</f>
        <v>Sutherland</v>
      </c>
      <c r="G318" s="5" t="str">
        <f>IF(D318="","",VLOOKUP(D318,Master,5,FALSE))</f>
        <v>Men Senior</v>
      </c>
      <c r="H318" s="5" t="str">
        <f>IF(D318="","",VLOOKUP(D318,Master,2,FALSE))</f>
        <v>SA Seniors</v>
      </c>
      <c r="I318" s="233"/>
      <c r="J318" s="233" t="s">
        <v>591</v>
      </c>
      <c r="K318" s="233">
        <v>60</v>
      </c>
      <c r="L318" s="234">
        <f>IF(K318="","",IF(I318="",ROUND(HLOOKUP(J318,kgList,K318,FALSE),1),ROUND(HLOOKUP(I318,kgList,K318,FALSE),1)))</f>
        <v>3.9</v>
      </c>
      <c r="M318" s="234">
        <f>IF(L318="","",IF(COUNTA(I318:J318)&gt;1,"Edible or Inedible",IF(COUNTA(I318)=1,L318*1,IF(COUNTA(J318)=1,L318*1,"ERROR"))))</f>
        <v>3.9</v>
      </c>
    </row>
    <row r="319" spans="1:13" x14ac:dyDescent="0.25">
      <c r="A319" s="232" t="str">
        <f>IF(D319="","",A318)</f>
        <v>2021-G-D3</v>
      </c>
      <c r="B319" s="231">
        <f>IF(D319="","",B318)</f>
        <v>44539</v>
      </c>
      <c r="C319" s="232" t="str">
        <f>IF(D319="","",C318)</f>
        <v>Jakkalsputz</v>
      </c>
      <c r="D319" s="6" t="s">
        <v>888</v>
      </c>
      <c r="E319" s="5" t="str">
        <f>IF(D319="","",VLOOKUP(D319,Master,3,FALSE))</f>
        <v>Gareth</v>
      </c>
      <c r="F319" s="5" t="str">
        <f>IF(D319="","",VLOOKUP(D319,Master,4,FALSE))</f>
        <v>Dahl</v>
      </c>
      <c r="G319" s="5" t="str">
        <f>IF(D319="","",VLOOKUP(D319,Master,5,FALSE))</f>
        <v>Men U/21</v>
      </c>
      <c r="H319" s="5" t="str">
        <f>IF(D319="","",VLOOKUP(D319,Master,2,FALSE))</f>
        <v>SA Men U/21</v>
      </c>
      <c r="I319" s="233"/>
      <c r="J319" s="233" t="s">
        <v>613</v>
      </c>
      <c r="K319" s="233">
        <v>93</v>
      </c>
      <c r="L319" s="234">
        <f>IF(K319="","",IF(I319="",ROUND(HLOOKUP(J319,kgList,K319,FALSE),1),ROUND(HLOOKUP(I319,kgList,K319,FALSE),1)))</f>
        <v>3.4</v>
      </c>
      <c r="M319" s="234">
        <f>IF(L319="","",IF(COUNTA(I319:J319)&gt;1,"Edible or Inedible",IF(COUNTA(I319)=1,L319*1,IF(COUNTA(J319)=1,L319*1,"ERROR"))))</f>
        <v>3.4</v>
      </c>
    </row>
    <row r="320" spans="1:13" x14ac:dyDescent="0.25">
      <c r="A320" s="232" t="str">
        <f>IF(D320="","",A319)</f>
        <v>2021-G-D3</v>
      </c>
      <c r="B320" s="231">
        <f>IF(D320="","",B319)</f>
        <v>44539</v>
      </c>
      <c r="C320" s="232" t="str">
        <f>IF(D320="","",C319)</f>
        <v>Jakkalsputz</v>
      </c>
      <c r="D320" s="6" t="s">
        <v>859</v>
      </c>
      <c r="E320" s="5" t="str">
        <f>IF(D320="","",VLOOKUP(D320,Master,3,FALSE))</f>
        <v xml:space="preserve">Kallie </v>
      </c>
      <c r="F320" s="5" t="str">
        <f>IF(D320="","",VLOOKUP(D320,Master,4,FALSE))</f>
        <v>Erasmus</v>
      </c>
      <c r="G320" s="5" t="str">
        <f>IF(D320="","",VLOOKUP(D320,Master,5,FALSE))</f>
        <v>Men  Master</v>
      </c>
      <c r="H320" s="5" t="str">
        <f>IF(D320="","",VLOOKUP(D320,Master,2,FALSE))</f>
        <v>SA Masters</v>
      </c>
      <c r="I320" s="233"/>
      <c r="J320" s="233" t="s">
        <v>613</v>
      </c>
      <c r="K320" s="233">
        <v>103</v>
      </c>
      <c r="L320" s="234">
        <f>IF(K320="","",IF(I320="",ROUND(HLOOKUP(J320,kgList,K320,FALSE),1),ROUND(HLOOKUP(I320,kgList,K320,FALSE),1)))</f>
        <v>4.8</v>
      </c>
      <c r="M320" s="234">
        <f>IF(L320="","",IF(COUNTA(I320:J320)&gt;1,"Edible or Inedible",IF(COUNTA(I320)=1,L320*1,IF(COUNTA(J320)=1,L320*1,"ERROR"))))</f>
        <v>4.8</v>
      </c>
    </row>
    <row r="321" spans="1:13" x14ac:dyDescent="0.25">
      <c r="A321" s="232" t="str">
        <f>IF(D321="","",A320)</f>
        <v>2021-G-D3</v>
      </c>
      <c r="B321" s="231">
        <f>IF(D321="","",B320)</f>
        <v>44539</v>
      </c>
      <c r="C321" s="232" t="str">
        <f>IF(D321="","",C320)</f>
        <v>Jakkalsputz</v>
      </c>
      <c r="D321" s="6" t="s">
        <v>326</v>
      </c>
      <c r="E321" s="5" t="str">
        <f>IF(D321="","",VLOOKUP(D321,Master,3,FALSE))</f>
        <v>Andrew</v>
      </c>
      <c r="F321" s="5" t="str">
        <f>IF(D321="","",VLOOKUP(D321,Master,4,FALSE))</f>
        <v>Van Der Westhuizen</v>
      </c>
      <c r="G321" s="5" t="str">
        <f>IF(D321="","",VLOOKUP(D321,Master,5,FALSE))</f>
        <v>Men Veteran</v>
      </c>
      <c r="H321" s="5" t="str">
        <f>IF(D321="","",VLOOKUP(D321,Master,2,FALSE))</f>
        <v>Nam Seniors</v>
      </c>
      <c r="I321" s="233"/>
      <c r="J321" s="233" t="s">
        <v>614</v>
      </c>
      <c r="K321" s="233">
        <v>101</v>
      </c>
      <c r="L321" s="234">
        <f>IF(K321="","",IF(I321="",ROUND(HLOOKUP(J321,kgList,K321,FALSE),1),ROUND(HLOOKUP(I321,kgList,K321,FALSE),1)))</f>
        <v>3.8</v>
      </c>
      <c r="M321" s="234">
        <f>IF(L321="","",IF(COUNTA(I321:J321)&gt;1,"Edible or Inedible",IF(COUNTA(I321)=1,L321*1,IF(COUNTA(J321)=1,L321*1,"ERROR"))))</f>
        <v>3.8</v>
      </c>
    </row>
    <row r="322" spans="1:13" x14ac:dyDescent="0.25">
      <c r="A322" s="232" t="str">
        <f>IF(D322="","",A321)</f>
        <v>2021-G-D3</v>
      </c>
      <c r="B322" s="231">
        <f>IF(D322="","",B321)</f>
        <v>44539</v>
      </c>
      <c r="C322" s="232" t="str">
        <f>IF(D322="","",C321)</f>
        <v>Jakkalsputz</v>
      </c>
      <c r="D322" s="6" t="s">
        <v>821</v>
      </c>
      <c r="E322" s="5" t="str">
        <f>IF(D322="","",VLOOKUP(D322,Master,3,FALSE))</f>
        <v>Hendrico</v>
      </c>
      <c r="F322" s="5" t="str">
        <f>IF(D322="","",VLOOKUP(D322,Master,4,FALSE))</f>
        <v>Lesch</v>
      </c>
      <c r="G322" s="5" t="str">
        <f>IF(D322="","",VLOOKUP(D322,Master,5,FALSE))</f>
        <v>Men Senior</v>
      </c>
      <c r="H322" s="5" t="str">
        <f>IF(D322="","",VLOOKUP(D322,Master,2,FALSE))</f>
        <v>SA Seniors</v>
      </c>
      <c r="I322" s="233"/>
      <c r="J322" s="233" t="s">
        <v>613</v>
      </c>
      <c r="K322" s="233">
        <v>96</v>
      </c>
      <c r="L322" s="234">
        <f>IF(K322="","",IF(I322="",ROUND(HLOOKUP(J322,kgList,K322,FALSE),1),ROUND(HLOOKUP(I322,kgList,K322,FALSE),1)))</f>
        <v>3.8</v>
      </c>
      <c r="M322" s="234">
        <f>IF(L322="","",IF(COUNTA(I322:J322)&gt;1,"Edible or Inedible",IF(COUNTA(I322)=1,L322*1,IF(COUNTA(J322)=1,L322*1,"ERROR"))))</f>
        <v>3.8</v>
      </c>
    </row>
    <row r="323" spans="1:13" x14ac:dyDescent="0.25">
      <c r="A323" s="232" t="str">
        <f>IF(D323="","",A322)</f>
        <v>2021-G-D3</v>
      </c>
      <c r="B323" s="231">
        <f>IF(D323="","",B322)</f>
        <v>44539</v>
      </c>
      <c r="C323" s="232" t="str">
        <f>IF(D323="","",C322)</f>
        <v>Jakkalsputz</v>
      </c>
      <c r="D323" s="6" t="s">
        <v>828</v>
      </c>
      <c r="E323" s="5" t="str">
        <f>IF(D323="","",VLOOKUP(D323,Master,3,FALSE))</f>
        <v>Raldo</v>
      </c>
      <c r="F323" s="5" t="str">
        <f>IF(D323="","",VLOOKUP(D323,Master,4,FALSE))</f>
        <v>Potgieter</v>
      </c>
      <c r="G323" s="5" t="str">
        <f>IF(D323="","",VLOOKUP(D323,Master,5,FALSE))</f>
        <v>Men Senior</v>
      </c>
      <c r="H323" s="5" t="str">
        <f>IF(D323="","",VLOOKUP(D323,Master,2,FALSE))</f>
        <v>SA Seniors</v>
      </c>
      <c r="I323" s="233"/>
      <c r="J323" s="233" t="s">
        <v>640</v>
      </c>
      <c r="K323" s="233">
        <v>64</v>
      </c>
      <c r="L323" s="234">
        <f>IF(K323="","",IF(I323="",ROUND(HLOOKUP(J323,kgList,K323,FALSE),1),ROUND(HLOOKUP(I323,kgList,K323,FALSE),1)))</f>
        <v>3.8</v>
      </c>
      <c r="M323" s="234">
        <f>IF(L323="","",IF(COUNTA(I323:J323)&gt;1,"Edible or Inedible",IF(COUNTA(I323)=1,L323*1,IF(COUNTA(J323)=1,L323*1,"ERROR"))))</f>
        <v>3.8</v>
      </c>
    </row>
    <row r="324" spans="1:13" x14ac:dyDescent="0.25">
      <c r="A324" s="232" t="str">
        <f>IF(D324="","",A323)</f>
        <v>2021-G-D3</v>
      </c>
      <c r="B324" s="231">
        <f>IF(D324="","",B323)</f>
        <v>44539</v>
      </c>
      <c r="C324" s="232" t="str">
        <f>IF(D324="","",C323)</f>
        <v>Jakkalsputz</v>
      </c>
      <c r="D324" s="6" t="s">
        <v>851</v>
      </c>
      <c r="E324" s="5" t="str">
        <f>IF(D324="","",VLOOKUP(D324,Master,3,FALSE))</f>
        <v>Lance</v>
      </c>
      <c r="F324" s="5" t="str">
        <f>IF(D324="","",VLOOKUP(D324,Master,4,FALSE))</f>
        <v>Daniel</v>
      </c>
      <c r="G324" s="5" t="str">
        <f>IF(D324="","",VLOOKUP(D324,Master,5,FALSE))</f>
        <v>Men U/21</v>
      </c>
      <c r="H324" s="5" t="str">
        <f>IF(D324="","",VLOOKUP(D324,Master,2,FALSE))</f>
        <v>SA Men U/21</v>
      </c>
      <c r="I324" s="233"/>
      <c r="J324" s="233" t="s">
        <v>614</v>
      </c>
      <c r="K324" s="233">
        <v>92</v>
      </c>
      <c r="L324" s="234">
        <f>IF(K324="","",IF(I324="",ROUND(HLOOKUP(J324,kgList,K324,FALSE),1),ROUND(HLOOKUP(I324,kgList,K324,FALSE),1)))</f>
        <v>2.8</v>
      </c>
      <c r="M324" s="234">
        <f>IF(L324="","",IF(COUNTA(I324:J324)&gt;1,"Edible or Inedible",IF(COUNTA(I324)=1,L324*1,IF(COUNTA(J324)=1,L324*1,"ERROR"))))</f>
        <v>2.8</v>
      </c>
    </row>
    <row r="325" spans="1:13" x14ac:dyDescent="0.25">
      <c r="A325" s="232" t="str">
        <f>IF(D325="","",A324)</f>
        <v>2021-G-D3</v>
      </c>
      <c r="B325" s="231">
        <f>IF(D325="","",B324)</f>
        <v>44539</v>
      </c>
      <c r="C325" s="232" t="str">
        <f>IF(D325="","",C324)</f>
        <v>Jakkalsputz</v>
      </c>
      <c r="D325" s="6" t="s">
        <v>840</v>
      </c>
      <c r="E325" s="5" t="str">
        <f>IF(D325="","",VLOOKUP(D325,Master,3,FALSE))</f>
        <v>Cara</v>
      </c>
      <c r="F325" s="5" t="str">
        <f>IF(D325="","",VLOOKUP(D325,Master,4,FALSE))</f>
        <v>Cowan</v>
      </c>
      <c r="G325" s="5" t="str">
        <f>IF(D325="","",VLOOKUP(D325,Master,5,FALSE))</f>
        <v>Ladies Senior</v>
      </c>
      <c r="H325" s="5" t="str">
        <f>IF(D325="","",VLOOKUP(D325,Master,2,FALSE))</f>
        <v>SA Ladies</v>
      </c>
      <c r="I325" s="233"/>
      <c r="J325" s="233" t="s">
        <v>614</v>
      </c>
      <c r="K325" s="233">
        <v>101</v>
      </c>
      <c r="L325" s="234">
        <f>IF(K325="","",IF(I325="",ROUND(HLOOKUP(J325,kgList,K325,FALSE),1),ROUND(HLOOKUP(I325,kgList,K325,FALSE),1)))</f>
        <v>3.8</v>
      </c>
      <c r="M325" s="234">
        <f>IF(L325="","",IF(COUNTA(I325:J325)&gt;1,"Edible or Inedible",IF(COUNTA(I325)=1,L325*1,IF(COUNTA(J325)=1,L325*1,"ERROR"))))</f>
        <v>3.8</v>
      </c>
    </row>
    <row r="326" spans="1:13" x14ac:dyDescent="0.25">
      <c r="A326" s="232" t="str">
        <f>IF(D326="","",A325)</f>
        <v>2021-G-D3</v>
      </c>
      <c r="B326" s="231">
        <f>IF(D326="","",B325)</f>
        <v>44539</v>
      </c>
      <c r="C326" s="232" t="str">
        <f>IF(D326="","",C325)</f>
        <v>Jakkalsputz</v>
      </c>
      <c r="D326" s="6" t="s">
        <v>663</v>
      </c>
      <c r="E326" s="5" t="str">
        <f>IF(D326="","",VLOOKUP(D326,Master,3,FALSE))</f>
        <v>Nadine</v>
      </c>
      <c r="F326" s="5" t="str">
        <f>IF(D326="","",VLOOKUP(D326,Master,4,FALSE))</f>
        <v>Downing</v>
      </c>
      <c r="G326" s="5" t="str">
        <f>IF(D326="","",VLOOKUP(D326,Master,5,FALSE))</f>
        <v>Ladies Senior</v>
      </c>
      <c r="H326" s="5" t="str">
        <f>IF(D326="","",VLOOKUP(D326,Master,2,FALSE))</f>
        <v>Nam Ladies</v>
      </c>
      <c r="I326" s="233"/>
      <c r="J326" s="233" t="s">
        <v>613</v>
      </c>
      <c r="K326" s="233">
        <v>95</v>
      </c>
      <c r="L326" s="234">
        <f>IF(K326="","",IF(I326="",ROUND(HLOOKUP(J326,kgList,K326,FALSE),1),ROUND(HLOOKUP(I326,kgList,K326,FALSE),1)))</f>
        <v>3.6</v>
      </c>
      <c r="M326" s="234">
        <f>IF(L326="","",IF(COUNTA(I326:J326)&gt;1,"Edible or Inedible",IF(COUNTA(I326)=1,L326*1,IF(COUNTA(J326)=1,L326*1,"ERROR"))))</f>
        <v>3.6</v>
      </c>
    </row>
    <row r="327" spans="1:13" x14ac:dyDescent="0.25">
      <c r="A327" s="232" t="str">
        <f>IF(D327="","",A326)</f>
        <v>2021-G-D3</v>
      </c>
      <c r="B327" s="231">
        <f>IF(D327="","",B326)</f>
        <v>44539</v>
      </c>
      <c r="C327" s="232" t="str">
        <f>IF(D327="","",C326)</f>
        <v>Jakkalsputz</v>
      </c>
      <c r="D327" s="6" t="s">
        <v>902</v>
      </c>
      <c r="E327" s="5" t="str">
        <f>IF(D327="","",VLOOKUP(D327,Master,3,FALSE))</f>
        <v>Wimpie</v>
      </c>
      <c r="F327" s="5" t="str">
        <f>IF(D327="","",VLOOKUP(D327,Master,4,FALSE))</f>
        <v>Barnard</v>
      </c>
      <c r="G327" s="5" t="str">
        <f>IF(D327="","",VLOOKUP(D327,Master,5,FALSE))</f>
        <v>Men  Master</v>
      </c>
      <c r="H327" s="5" t="str">
        <f>IF(D327="","",VLOOKUP(D327,Master,2,FALSE))</f>
        <v>SA Masters</v>
      </c>
      <c r="I327" s="233"/>
      <c r="J327" s="233" t="s">
        <v>614</v>
      </c>
      <c r="K327" s="233">
        <v>106</v>
      </c>
      <c r="L327" s="234">
        <f>IF(K327="","",IF(I327="",ROUND(HLOOKUP(J327,kgList,K327,FALSE),1),ROUND(HLOOKUP(I327,kgList,K327,FALSE),1)))</f>
        <v>4.5</v>
      </c>
      <c r="M327" s="234">
        <f>IF(L327="","",IF(COUNTA(I327:J327)&gt;1,"Edible or Inedible",IF(COUNTA(I327)=1,L327*1,IF(COUNTA(J327)=1,L327*1,"ERROR"))))</f>
        <v>4.5</v>
      </c>
    </row>
    <row r="328" spans="1:13" x14ac:dyDescent="0.25">
      <c r="A328" s="232" t="str">
        <f>IF(D328="","",A327)</f>
        <v>2021-G-D3</v>
      </c>
      <c r="B328" s="231">
        <f>IF(D328="","",B327)</f>
        <v>44539</v>
      </c>
      <c r="C328" s="232" t="str">
        <f>IF(D328="","",C327)</f>
        <v>Jakkalsputz</v>
      </c>
      <c r="D328" s="6" t="s">
        <v>840</v>
      </c>
      <c r="E328" s="5" t="str">
        <f>IF(D328="","",VLOOKUP(D328,Master,3,FALSE))</f>
        <v>Cara</v>
      </c>
      <c r="F328" s="5" t="str">
        <f>IF(D328="","",VLOOKUP(D328,Master,4,FALSE))</f>
        <v>Cowan</v>
      </c>
      <c r="G328" s="5" t="str">
        <f>IF(D328="","",VLOOKUP(D328,Master,5,FALSE))</f>
        <v>Ladies Senior</v>
      </c>
      <c r="H328" s="5" t="str">
        <f>IF(D328="","",VLOOKUP(D328,Master,2,FALSE))</f>
        <v>SA Ladies</v>
      </c>
      <c r="I328" s="233"/>
      <c r="J328" s="233" t="s">
        <v>614</v>
      </c>
      <c r="K328" s="233">
        <v>97</v>
      </c>
      <c r="L328" s="234">
        <f>IF(K328="","",IF(I328="",ROUND(HLOOKUP(J328,kgList,K328,FALSE),1),ROUND(HLOOKUP(I328,kgList,K328,FALSE),1)))</f>
        <v>3.3</v>
      </c>
      <c r="M328" s="234">
        <f>IF(L328="","",IF(COUNTA(I328:J328)&gt;1,"Edible or Inedible",IF(COUNTA(I328)=1,L328*1,IF(COUNTA(J328)=1,L328*1,"ERROR"))))</f>
        <v>3.3</v>
      </c>
    </row>
    <row r="329" spans="1:13" x14ac:dyDescent="0.25">
      <c r="A329" s="232" t="str">
        <f>IF(D329="","",A328)</f>
        <v>2021-G-D3</v>
      </c>
      <c r="B329" s="231">
        <f>IF(D329="","",B328)</f>
        <v>44539</v>
      </c>
      <c r="C329" s="232" t="str">
        <f>IF(D329="","",C328)</f>
        <v>Jakkalsputz</v>
      </c>
      <c r="D329" s="6" t="s">
        <v>869</v>
      </c>
      <c r="E329" s="5" t="str">
        <f>IF(D329="","",VLOOKUP(D329,Master,3,FALSE))</f>
        <v>Alan</v>
      </c>
      <c r="F329" s="5" t="str">
        <f>IF(D329="","",VLOOKUP(D329,Master,4,FALSE))</f>
        <v>Prinsloo</v>
      </c>
      <c r="G329" s="5" t="str">
        <f>IF(D329="","",VLOOKUP(D329,Master,5,FALSE))</f>
        <v>Men Grand Masters</v>
      </c>
      <c r="H329" s="5" t="str">
        <f>IF(D329="","",VLOOKUP(D329,Master,2,FALSE))</f>
        <v>SA Grand Masters</v>
      </c>
      <c r="I329" s="233"/>
      <c r="J329" s="233" t="s">
        <v>607</v>
      </c>
      <c r="K329" s="233">
        <v>72</v>
      </c>
      <c r="L329" s="234">
        <f>IF(K329="","",IF(I329="",ROUND(HLOOKUP(J329,kgList,K329,FALSE),1),ROUND(HLOOKUP(I329,kgList,K329,FALSE),1)))</f>
        <v>4.5</v>
      </c>
      <c r="M329" s="234">
        <f>IF(L329="","",IF(COUNTA(I329:J329)&gt;1,"Edible or Inedible",IF(COUNTA(I329)=1,L329*1,IF(COUNTA(J329)=1,L329*1,"ERROR"))))</f>
        <v>4.5</v>
      </c>
    </row>
    <row r="330" spans="1:13" x14ac:dyDescent="0.25">
      <c r="A330" s="232" t="str">
        <f>IF(D330="","",A329)</f>
        <v>2021-G-D3</v>
      </c>
      <c r="B330" s="231">
        <f>IF(D330="","",B329)</f>
        <v>44539</v>
      </c>
      <c r="C330" s="232" t="str">
        <f>IF(D330="","",C329)</f>
        <v>Jakkalsputz</v>
      </c>
      <c r="D330" s="6" t="s">
        <v>316</v>
      </c>
      <c r="E330" s="5" t="str">
        <f>IF(D330="","",VLOOKUP(D330,Master,3,FALSE))</f>
        <v>Andre</v>
      </c>
      <c r="F330" s="5" t="str">
        <f>IF(D330="","",VLOOKUP(D330,Master,4,FALSE))</f>
        <v>Coetzee</v>
      </c>
      <c r="G330" s="5" t="str">
        <f>IF(D330="","",VLOOKUP(D330,Master,5,FALSE))</f>
        <v>Men Grand Masters</v>
      </c>
      <c r="H330" s="5" t="str">
        <f>IF(D330="","",VLOOKUP(D330,Master,2,FALSE))</f>
        <v>Nam Grand Masters</v>
      </c>
      <c r="I330" s="233"/>
      <c r="J330" s="233" t="s">
        <v>591</v>
      </c>
      <c r="K330" s="233">
        <v>61</v>
      </c>
      <c r="L330" s="234">
        <f>IF(K330="","",IF(I330="",ROUND(HLOOKUP(J330,kgList,K330,FALSE),1),ROUND(HLOOKUP(I330,kgList,K330,FALSE),1)))</f>
        <v>4.0999999999999996</v>
      </c>
      <c r="M330" s="234">
        <f>IF(L330="","",IF(COUNTA(I330:J330)&gt;1,"Edible or Inedible",IF(COUNTA(I330)=1,L330*1,IF(COUNTA(J330)=1,L330*1,"ERROR"))))</f>
        <v>4.0999999999999996</v>
      </c>
    </row>
    <row r="331" spans="1:13" x14ac:dyDescent="0.25">
      <c r="A331" s="232" t="str">
        <f>IF(D331="","",A330)</f>
        <v>2021-G-D3</v>
      </c>
      <c r="B331" s="231">
        <f>IF(D331="","",B330)</f>
        <v>44539</v>
      </c>
      <c r="C331" s="232" t="str">
        <f>IF(D331="","",C330)</f>
        <v>Jakkalsputz</v>
      </c>
      <c r="D331" s="6" t="s">
        <v>407</v>
      </c>
      <c r="E331" s="5" t="str">
        <f>IF(D331="","",VLOOKUP(D331,Master,3,FALSE))</f>
        <v>Adri</v>
      </c>
      <c r="F331" s="5" t="str">
        <f>IF(D331="","",VLOOKUP(D331,Master,4,FALSE))</f>
        <v>Roets</v>
      </c>
      <c r="G331" s="5" t="str">
        <f>IF(D331="","",VLOOKUP(D331,Master,5,FALSE))</f>
        <v>Men Master</v>
      </c>
      <c r="H331" s="5" t="str">
        <f>IF(D331="","",VLOOKUP(D331,Master,2,FALSE))</f>
        <v>Nam Masters</v>
      </c>
      <c r="I331" s="233"/>
      <c r="J331" s="233" t="s">
        <v>613</v>
      </c>
      <c r="K331" s="233">
        <v>101</v>
      </c>
      <c r="L331" s="234">
        <f>IF(K331="","",IF(I331="",ROUND(HLOOKUP(J331,kgList,K331,FALSE),1),ROUND(HLOOKUP(I331,kgList,K331,FALSE),1)))</f>
        <v>4.5</v>
      </c>
      <c r="M331" s="234">
        <f>IF(L331="","",IF(COUNTA(I331:J331)&gt;1,"Edible or Inedible",IF(COUNTA(I331)=1,L331*1,IF(COUNTA(J331)=1,L331*1,"ERROR"))))</f>
        <v>4.5</v>
      </c>
    </row>
    <row r="332" spans="1:13" x14ac:dyDescent="0.25">
      <c r="A332" s="232" t="str">
        <f>IF(D332="","",A331)</f>
        <v>2021-G-D3</v>
      </c>
      <c r="B332" s="231">
        <f>IF(D332="","",B331)</f>
        <v>44539</v>
      </c>
      <c r="C332" s="232" t="str">
        <f>IF(D332="","",C331)</f>
        <v>Jakkalsputz</v>
      </c>
      <c r="D332" s="6" t="s">
        <v>862</v>
      </c>
      <c r="E332" s="5" t="str">
        <f>IF(D332="","",VLOOKUP(D332,Master,3,FALSE))</f>
        <v>Gus</v>
      </c>
      <c r="F332" s="5" t="str">
        <f>IF(D332="","",VLOOKUP(D332,Master,4,FALSE))</f>
        <v>Kaltenbrun</v>
      </c>
      <c r="G332" s="5" t="str">
        <f>IF(D332="","",VLOOKUP(D332,Master,5,FALSE))</f>
        <v>Men  Master</v>
      </c>
      <c r="H332" s="5" t="str">
        <f>IF(D332="","",VLOOKUP(D332,Master,2,FALSE))</f>
        <v>SA Masters</v>
      </c>
      <c r="I332" s="233"/>
      <c r="J332" s="233" t="s">
        <v>614</v>
      </c>
      <c r="K332" s="233">
        <v>102</v>
      </c>
      <c r="L332" s="234">
        <f>IF(K332="","",IF(I332="",ROUND(HLOOKUP(J332,kgList,K332,FALSE),1),ROUND(HLOOKUP(I332,kgList,K332,FALSE),1)))</f>
        <v>4</v>
      </c>
      <c r="M332" s="234">
        <f>IF(L332="","",IF(COUNTA(I332:J332)&gt;1,"Edible or Inedible",IF(COUNTA(I332)=1,L332*1,IF(COUNTA(J332)=1,L332*1,"ERROR"))))</f>
        <v>4</v>
      </c>
    </row>
    <row r="333" spans="1:13" x14ac:dyDescent="0.25">
      <c r="A333" s="232" t="str">
        <f>IF(D333="","",A332)</f>
        <v>2021-G-D3</v>
      </c>
      <c r="B333" s="231">
        <f>IF(D333="","",B332)</f>
        <v>44539</v>
      </c>
      <c r="C333" s="232" t="str">
        <f>IF(D333="","",C332)</f>
        <v>Jakkalsputz</v>
      </c>
      <c r="D333" s="6" t="s">
        <v>843</v>
      </c>
      <c r="E333" s="5" t="str">
        <f>IF(D333="","",VLOOKUP(D333,Master,3,FALSE))</f>
        <v>Chantel</v>
      </c>
      <c r="F333" s="5" t="str">
        <f>IF(D333="","",VLOOKUP(D333,Master,4,FALSE))</f>
        <v>Carstens</v>
      </c>
      <c r="G333" s="5" t="str">
        <f>IF(D333="","",VLOOKUP(D333,Master,5,FALSE))</f>
        <v>Ladies Senior</v>
      </c>
      <c r="H333" s="5" t="str">
        <f>IF(D333="","",VLOOKUP(D333,Master,2,FALSE))</f>
        <v>SA Ladies</v>
      </c>
      <c r="I333" s="233"/>
      <c r="J333" s="233" t="s">
        <v>613</v>
      </c>
      <c r="K333" s="233">
        <v>92</v>
      </c>
      <c r="L333" s="234">
        <f>IF(K333="","",IF(I333="",ROUND(HLOOKUP(J333,kgList,K333,FALSE),1),ROUND(HLOOKUP(I333,kgList,K333,FALSE),1)))</f>
        <v>3.3</v>
      </c>
      <c r="M333" s="234">
        <f>IF(L333="","",IF(COUNTA(I333:J333)&gt;1,"Edible or Inedible",IF(COUNTA(I333)=1,L333*1,IF(COUNTA(J333)=1,L333*1,"ERROR"))))</f>
        <v>3.3</v>
      </c>
    </row>
    <row r="334" spans="1:13" x14ac:dyDescent="0.25">
      <c r="A334" s="232" t="str">
        <f>IF(D334="","",A333)</f>
        <v>2021-G-D3</v>
      </c>
      <c r="B334" s="231">
        <f>IF(D334="","",B333)</f>
        <v>44539</v>
      </c>
      <c r="C334" s="232" t="str">
        <f>IF(D334="","",C333)</f>
        <v>Jakkalsputz</v>
      </c>
      <c r="D334" s="6" t="s">
        <v>325</v>
      </c>
      <c r="E334" s="5" t="str">
        <f>IF(D334="","",VLOOKUP(D334,Master,3,FALSE))</f>
        <v>Jörg</v>
      </c>
      <c r="F334" s="5" t="str">
        <f>IF(D334="","",VLOOKUP(D334,Master,4,FALSE))</f>
        <v>Walter</v>
      </c>
      <c r="G334" s="5" t="str">
        <f>IF(D334="","",VLOOKUP(D334,Master,5,FALSE))</f>
        <v>Men Grand Masters</v>
      </c>
      <c r="H334" s="5" t="str">
        <f>IF(D334="","",VLOOKUP(D334,Master,2,FALSE))</f>
        <v>Nam Grand Masters</v>
      </c>
      <c r="I334" s="233"/>
      <c r="J334" s="233" t="s">
        <v>613</v>
      </c>
      <c r="K334" s="233">
        <v>98</v>
      </c>
      <c r="L334" s="234">
        <f>IF(K334="","",IF(I334="",ROUND(HLOOKUP(J334,kgList,K334,FALSE),1),ROUND(HLOOKUP(I334,kgList,K334,FALSE),1)))</f>
        <v>4</v>
      </c>
      <c r="M334" s="234">
        <f>IF(L334="","",IF(COUNTA(I334:J334)&gt;1,"Edible or Inedible",IF(COUNTA(I334)=1,L334*1,IF(COUNTA(J334)=1,L334*1,"ERROR"))))</f>
        <v>4</v>
      </c>
    </row>
    <row r="335" spans="1:13" x14ac:dyDescent="0.25">
      <c r="A335" s="232" t="str">
        <f>IF(D335="","",A334)</f>
        <v>2021-G-D3</v>
      </c>
      <c r="B335" s="231">
        <f>IF(D335="","",B334)</f>
        <v>44539</v>
      </c>
      <c r="C335" s="232" t="str">
        <f>IF(D335="","",C334)</f>
        <v>Jakkalsputz</v>
      </c>
      <c r="D335" s="6" t="s">
        <v>832</v>
      </c>
      <c r="E335" s="5" t="str">
        <f>IF(D335="","",VLOOKUP(D335,Master,3,FALSE))</f>
        <v>Louis</v>
      </c>
      <c r="F335" s="5" t="str">
        <f>IF(D335="","",VLOOKUP(D335,Master,4,FALSE))</f>
        <v>Allison</v>
      </c>
      <c r="G335" s="5" t="str">
        <f>IF(D335="","",VLOOKUP(D335,Master,5,FALSE))</f>
        <v>Men Senior</v>
      </c>
      <c r="H335" s="5" t="str">
        <f>IF(D335="","",VLOOKUP(D335,Master,2,FALSE))</f>
        <v>SA Seniors</v>
      </c>
      <c r="I335" s="233"/>
      <c r="J335" s="233" t="s">
        <v>614</v>
      </c>
      <c r="K335" s="233">
        <v>100</v>
      </c>
      <c r="L335" s="234">
        <f>IF(K335="","",IF(I335="",ROUND(HLOOKUP(J335,kgList,K335,FALSE),1),ROUND(HLOOKUP(I335,kgList,K335,FALSE),1)))</f>
        <v>3.7</v>
      </c>
      <c r="M335" s="234">
        <f>IF(L335="","",IF(COUNTA(I335:J335)&gt;1,"Edible or Inedible",IF(COUNTA(I335)=1,L335*1,IF(COUNTA(J335)=1,L335*1,"ERROR"))))</f>
        <v>3.7</v>
      </c>
    </row>
    <row r="336" spans="1:13" x14ac:dyDescent="0.25">
      <c r="A336" s="232" t="str">
        <f>IF(D336="","",A335)</f>
        <v>2021-G-D3</v>
      </c>
      <c r="B336" s="231">
        <f>IF(D336="","",B335)</f>
        <v>44539</v>
      </c>
      <c r="C336" s="232" t="str">
        <f>IF(D336="","",C335)</f>
        <v>Jakkalsputz</v>
      </c>
      <c r="D336" s="6" t="s">
        <v>843</v>
      </c>
      <c r="E336" s="5" t="str">
        <f>IF(D336="","",VLOOKUP(D336,Master,3,FALSE))</f>
        <v>Chantel</v>
      </c>
      <c r="F336" s="5" t="str">
        <f>IF(D336="","",VLOOKUP(D336,Master,4,FALSE))</f>
        <v>Carstens</v>
      </c>
      <c r="G336" s="5" t="str">
        <f>IF(D336="","",VLOOKUP(D336,Master,5,FALSE))</f>
        <v>Ladies Senior</v>
      </c>
      <c r="H336" s="5" t="str">
        <f>IF(D336="","",VLOOKUP(D336,Master,2,FALSE))</f>
        <v>SA Ladies</v>
      </c>
      <c r="I336" s="233"/>
      <c r="J336" s="233" t="s">
        <v>20</v>
      </c>
      <c r="K336" s="233">
        <v>95</v>
      </c>
      <c r="L336" s="234">
        <f>IF(K336="","",IF(I336="",ROUND(HLOOKUP(J336,kgList,K336,FALSE),1),ROUND(HLOOKUP(I336,kgList,K336,FALSE),1)))</f>
        <v>3.2</v>
      </c>
      <c r="M336" s="234">
        <f>IF(L336="","",IF(COUNTA(I336:J336)&gt;1,"Edible or Inedible",IF(COUNTA(I336)=1,L336*1,IF(COUNTA(J336)=1,L336*1,"ERROR"))))</f>
        <v>3.2</v>
      </c>
    </row>
    <row r="337" spans="1:13" x14ac:dyDescent="0.25">
      <c r="A337" s="232" t="str">
        <f>IF(D337="","",A336)</f>
        <v>2021-G-D3</v>
      </c>
      <c r="B337" s="231">
        <f>IF(D337="","",B336)</f>
        <v>44539</v>
      </c>
      <c r="C337" s="232" t="str">
        <f>IF(D337="","",C336)</f>
        <v>Jakkalsputz</v>
      </c>
      <c r="D337" s="6" t="s">
        <v>317</v>
      </c>
      <c r="E337" s="5" t="str">
        <f>IF(D337="","",VLOOKUP(D337,Master,3,FALSE))</f>
        <v>Henry</v>
      </c>
      <c r="F337" s="5" t="str">
        <f>IF(D337="","",VLOOKUP(D337,Master,4,FALSE))</f>
        <v>Loubser</v>
      </c>
      <c r="G337" s="5" t="str">
        <f>IF(D337="","",VLOOKUP(D337,Master,5,FALSE))</f>
        <v>Men Master</v>
      </c>
      <c r="H337" s="5" t="str">
        <f>IF(D337="","",VLOOKUP(D337,Master,2,FALSE))</f>
        <v>Nam Masters</v>
      </c>
      <c r="I337" s="233"/>
      <c r="J337" s="233" t="s">
        <v>613</v>
      </c>
      <c r="K337" s="233">
        <v>97</v>
      </c>
      <c r="L337" s="234">
        <f>IF(K337="","",IF(I337="",ROUND(HLOOKUP(J337,kgList,K337,FALSE),1),ROUND(HLOOKUP(I337,kgList,K337,FALSE),1)))</f>
        <v>3.9</v>
      </c>
      <c r="M337" s="234">
        <f>IF(L337="","",IF(COUNTA(I337:J337)&gt;1,"Edible or Inedible",IF(COUNTA(I337)=1,L337*1,IF(COUNTA(J337)=1,L337*1,"ERROR"))))</f>
        <v>3.9</v>
      </c>
    </row>
    <row r="338" spans="1:13" x14ac:dyDescent="0.25">
      <c r="A338" s="232" t="str">
        <f>IF(D338="","",A337)</f>
        <v>2021-G-D3</v>
      </c>
      <c r="B338" s="231">
        <f>IF(D338="","",B337)</f>
        <v>44539</v>
      </c>
      <c r="C338" s="232" t="str">
        <f>IF(D338="","",C337)</f>
        <v>Jakkalsputz</v>
      </c>
      <c r="D338" s="6" t="s">
        <v>912</v>
      </c>
      <c r="E338" s="5" t="str">
        <f>IF(D338="","",VLOOKUP(D338,Master,3,FALSE))</f>
        <v>Thys</v>
      </c>
      <c r="F338" s="5" t="str">
        <f>IF(D338="","",VLOOKUP(D338,Master,4,FALSE))</f>
        <v>Basson</v>
      </c>
      <c r="G338" s="5" t="str">
        <f>IF(D338="","",VLOOKUP(D338,Master,5,FALSE))</f>
        <v>Men Grand Masters</v>
      </c>
      <c r="H338" s="5" t="str">
        <f>IF(D338="","",VLOOKUP(D338,Master,2,FALSE))</f>
        <v>SA Grand Masters</v>
      </c>
      <c r="I338" s="233"/>
      <c r="J338" s="233" t="s">
        <v>613</v>
      </c>
      <c r="K338" s="233">
        <v>97</v>
      </c>
      <c r="L338" s="234">
        <f>IF(K338="","",IF(I338="",ROUND(HLOOKUP(J338,kgList,K338,FALSE),1),ROUND(HLOOKUP(I338,kgList,K338,FALSE),1)))</f>
        <v>3.9</v>
      </c>
      <c r="M338" s="234">
        <f>IF(L338="","",IF(COUNTA(I338:J338)&gt;1,"Edible or Inedible",IF(COUNTA(I338)=1,L338*1,IF(COUNTA(J338)=1,L338*1,"ERROR"))))</f>
        <v>3.9</v>
      </c>
    </row>
    <row r="339" spans="1:13" x14ac:dyDescent="0.25">
      <c r="A339" s="232" t="str">
        <f>IF(D339="","",A338)</f>
        <v>2021-G-D3</v>
      </c>
      <c r="B339" s="231">
        <f>IF(D339="","",B338)</f>
        <v>44539</v>
      </c>
      <c r="C339" s="232" t="str">
        <f>IF(D339="","",C338)</f>
        <v>Jakkalsputz</v>
      </c>
      <c r="D339" s="6" t="s">
        <v>325</v>
      </c>
      <c r="E339" s="5" t="str">
        <f>IF(D339="","",VLOOKUP(D339,Master,3,FALSE))</f>
        <v>Jörg</v>
      </c>
      <c r="F339" s="5" t="str">
        <f>IF(D339="","",VLOOKUP(D339,Master,4,FALSE))</f>
        <v>Walter</v>
      </c>
      <c r="G339" s="5" t="str">
        <f>IF(D339="","",VLOOKUP(D339,Master,5,FALSE))</f>
        <v>Men Grand Masters</v>
      </c>
      <c r="H339" s="5" t="str">
        <f>IF(D339="","",VLOOKUP(D339,Master,2,FALSE))</f>
        <v>Nam Grand Masters</v>
      </c>
      <c r="I339" s="233"/>
      <c r="J339" s="233" t="s">
        <v>931</v>
      </c>
      <c r="K339" s="233">
        <v>97</v>
      </c>
      <c r="L339" s="234">
        <f>IF(K339="","",IF(I339="",ROUND(HLOOKUP(J339,kgList,K339,FALSE),1),ROUND(HLOOKUP(I339,kgList,K339,FALSE),1)))</f>
        <v>3.9</v>
      </c>
      <c r="M339" s="234">
        <f>IF(L339="","",IF(COUNTA(I339:J339)&gt;1,"Edible or Inedible",IF(COUNTA(I339)=1,L339*1,IF(COUNTA(J339)=1,L339*1,"ERROR"))))</f>
        <v>3.9</v>
      </c>
    </row>
    <row r="340" spans="1:13" x14ac:dyDescent="0.25">
      <c r="A340" s="232" t="str">
        <f>IF(D340="","",A339)</f>
        <v>2021-G-D3</v>
      </c>
      <c r="B340" s="231">
        <f>IF(D340="","",B339)</f>
        <v>44539</v>
      </c>
      <c r="C340" s="232" t="str">
        <f>IF(D340="","",C339)</f>
        <v>Jakkalsputz</v>
      </c>
      <c r="D340" s="6" t="s">
        <v>834</v>
      </c>
      <c r="E340" s="5" t="str">
        <f>IF(D340="","",VLOOKUP(D340,Master,3,FALSE))</f>
        <v xml:space="preserve">Elzanne </v>
      </c>
      <c r="F340" s="5" t="str">
        <f>IF(D340="","",VLOOKUP(D340,Master,4,FALSE))</f>
        <v>Cronje</v>
      </c>
      <c r="G340" s="5" t="str">
        <f>IF(D340="","",VLOOKUP(D340,Master,5,FALSE))</f>
        <v>Ladies Senior</v>
      </c>
      <c r="H340" s="5" t="str">
        <f>IF(D340="","",VLOOKUP(D340,Master,2,FALSE))</f>
        <v>SA Ladies</v>
      </c>
      <c r="I340" s="233" t="s">
        <v>19</v>
      </c>
      <c r="J340" s="233"/>
      <c r="K340" s="233">
        <v>67</v>
      </c>
      <c r="L340" s="234">
        <f>IF(K340="","",IF(I340="",ROUND(HLOOKUP(J340,kgList,K340,FALSE),1),ROUND(HLOOKUP(I340,kgList,K340,FALSE),1)))</f>
        <v>3.1</v>
      </c>
      <c r="M340" s="234">
        <f>IF(L340="","",IF(COUNTA(I340:J340)&gt;1,"Edible or Inedible",IF(COUNTA(I340)=1,L340*1,IF(COUNTA(J340)=1,L340*1,"ERROR"))))</f>
        <v>3.1</v>
      </c>
    </row>
    <row r="341" spans="1:13" x14ac:dyDescent="0.25">
      <c r="A341" s="232" t="str">
        <f>IF(D341="","",A340)</f>
        <v>2021-G-D3</v>
      </c>
      <c r="B341" s="231">
        <f>IF(D341="","",B340)</f>
        <v>44539</v>
      </c>
      <c r="C341" s="232" t="str">
        <f>IF(D341="","",C340)</f>
        <v>Jakkalsputz</v>
      </c>
      <c r="D341" s="6" t="s">
        <v>871</v>
      </c>
      <c r="E341" s="5" t="str">
        <f>IF(D341="","",VLOOKUP(D341,Master,3,FALSE))</f>
        <v>Julian</v>
      </c>
      <c r="F341" s="5" t="str">
        <f>IF(D341="","",VLOOKUP(D341,Master,4,FALSE))</f>
        <v>Pybus</v>
      </c>
      <c r="G341" s="5" t="str">
        <f>IF(D341="","",VLOOKUP(D341,Master,5,FALSE))</f>
        <v>Men Grand Masters</v>
      </c>
      <c r="H341" s="5" t="str">
        <f>IF(D341="","",VLOOKUP(D341,Master,2,FALSE))</f>
        <v>SA Grand Masters</v>
      </c>
      <c r="I341" s="233"/>
      <c r="J341" s="233" t="s">
        <v>613</v>
      </c>
      <c r="K341" s="233">
        <v>94</v>
      </c>
      <c r="L341" s="234">
        <f>IF(K341="","",IF(I341="",ROUND(HLOOKUP(J341,kgList,K341,FALSE),1),ROUND(HLOOKUP(I341,kgList,K341,FALSE),1)))</f>
        <v>3.5</v>
      </c>
      <c r="M341" s="234">
        <f>IF(L341="","",IF(COUNTA(I341:J341)&gt;1,"Edible or Inedible",IF(COUNTA(I341)=1,L341*1,IF(COUNTA(J341)=1,L341*1,"ERROR"))))</f>
        <v>3.5</v>
      </c>
    </row>
    <row r="342" spans="1:13" x14ac:dyDescent="0.25">
      <c r="A342" s="232" t="str">
        <f>IF(D342="","",A341)</f>
        <v>2021-G-D3</v>
      </c>
      <c r="B342" s="231">
        <f>IF(D342="","",B341)</f>
        <v>44539</v>
      </c>
      <c r="C342" s="232" t="str">
        <f>IF(D342="","",C341)</f>
        <v>Jakkalsputz</v>
      </c>
      <c r="D342" s="6" t="s">
        <v>910</v>
      </c>
      <c r="E342" s="5" t="str">
        <f>IF(D342="","",VLOOKUP(D342,Master,3,FALSE))</f>
        <v>Nem</v>
      </c>
      <c r="F342" s="5" t="str">
        <f>IF(D342="","",VLOOKUP(D342,Master,4,FALSE))</f>
        <v>Singh</v>
      </c>
      <c r="G342" s="5" t="str">
        <f>IF(D342="","",VLOOKUP(D342,Master,5,FALSE))</f>
        <v>Men  Master</v>
      </c>
      <c r="H342" s="5" t="str">
        <f>IF(D342="","",VLOOKUP(D342,Master,2,FALSE))</f>
        <v>SA Masters</v>
      </c>
      <c r="I342" s="233"/>
      <c r="J342" s="233" t="s">
        <v>8</v>
      </c>
      <c r="K342" s="233">
        <v>76</v>
      </c>
      <c r="L342" s="234">
        <f>IF(K342="","",IF(I342="",ROUND(HLOOKUP(J342,kgList,K342,FALSE),1),ROUND(HLOOKUP(I342,kgList,K342,FALSE),1)))</f>
        <v>3.5</v>
      </c>
      <c r="M342" s="234">
        <f>IF(L342="","",IF(COUNTA(I342:J342)&gt;1,"Edible or Inedible",IF(COUNTA(I342)=1,L342*1,IF(COUNTA(J342)=1,L342*1,"ERROR"))))</f>
        <v>3.5</v>
      </c>
    </row>
    <row r="343" spans="1:13" x14ac:dyDescent="0.25">
      <c r="A343" s="232" t="str">
        <f>IF(D343="","",A342)</f>
        <v>2021-G-D3</v>
      </c>
      <c r="B343" s="231">
        <f>IF(D343="","",B342)</f>
        <v>44539</v>
      </c>
      <c r="C343" s="232" t="str">
        <f>IF(D343="","",C342)</f>
        <v>Jakkalsputz</v>
      </c>
      <c r="D343" s="6" t="s">
        <v>643</v>
      </c>
      <c r="E343" s="5" t="str">
        <f>IF(D343="","",VLOOKUP(D343,Master,3,FALSE))</f>
        <v>Lydia</v>
      </c>
      <c r="F343" s="5" t="str">
        <f>IF(D343="","",VLOOKUP(D343,Master,4,FALSE))</f>
        <v>Cilliers</v>
      </c>
      <c r="G343" s="5" t="str">
        <f>IF(D343="","",VLOOKUP(D343,Master,5,FALSE))</f>
        <v>ladies Senior</v>
      </c>
      <c r="H343" s="5" t="str">
        <f>IF(D343="","",VLOOKUP(D343,Master,2,FALSE))</f>
        <v>Nam Ladies</v>
      </c>
      <c r="I343" s="233"/>
      <c r="J343" s="233" t="s">
        <v>20</v>
      </c>
      <c r="K343" s="233">
        <v>94</v>
      </c>
      <c r="L343" s="234">
        <f>IF(K343="","",IF(I343="",ROUND(HLOOKUP(J343,kgList,K343,FALSE),1),ROUND(HLOOKUP(I343,kgList,K343,FALSE),1)))</f>
        <v>3.1</v>
      </c>
      <c r="M343" s="234">
        <f>IF(L343="","",IF(COUNTA(I343:J343)&gt;1,"Edible or Inedible",IF(COUNTA(I343)=1,L343*1,IF(COUNTA(J343)=1,L343*1,"ERROR"))))</f>
        <v>3.1</v>
      </c>
    </row>
    <row r="344" spans="1:13" x14ac:dyDescent="0.25">
      <c r="A344" s="232" t="str">
        <f>IF(D344="","",A343)</f>
        <v>2021-G-D3</v>
      </c>
      <c r="B344" s="231">
        <f>IF(D344="","",B343)</f>
        <v>44539</v>
      </c>
      <c r="C344" s="232" t="str">
        <f>IF(D344="","",C343)</f>
        <v>Jakkalsputz</v>
      </c>
      <c r="D344" s="6" t="s">
        <v>404</v>
      </c>
      <c r="E344" s="5" t="str">
        <f>IF(D344="","",VLOOKUP(D344,Master,3,FALSE))</f>
        <v>Andre</v>
      </c>
      <c r="F344" s="5" t="str">
        <f>IF(D344="","",VLOOKUP(D344,Master,4,FALSE))</f>
        <v>Muller</v>
      </c>
      <c r="G344" s="5" t="str">
        <f>IF(D344="","",VLOOKUP(D344,Master,5,FALSE))</f>
        <v>Men Grand Masters</v>
      </c>
      <c r="H344" s="5" t="str">
        <f>IF(D344="","",VLOOKUP(D344,Master,2,FALSE))</f>
        <v>Nam Grand Masters</v>
      </c>
      <c r="I344" s="233"/>
      <c r="J344" s="233" t="s">
        <v>20</v>
      </c>
      <c r="K344" s="233">
        <v>96</v>
      </c>
      <c r="L344" s="234">
        <f>IF(K344="","",IF(I344="",ROUND(HLOOKUP(J344,kgList,K344,FALSE),1),ROUND(HLOOKUP(I344,kgList,K344,FALSE),1)))</f>
        <v>3.3</v>
      </c>
      <c r="M344" s="234">
        <f>IF(L344="","",IF(COUNTA(I344:J344)&gt;1,"Edible or Inedible",IF(COUNTA(I344)=1,L344*1,IF(COUNTA(J344)=1,L344*1,"ERROR"))))</f>
        <v>3.3</v>
      </c>
    </row>
    <row r="345" spans="1:13" x14ac:dyDescent="0.25">
      <c r="A345" s="232" t="str">
        <f>IF(D345="","",A344)</f>
        <v>2021-G-D3</v>
      </c>
      <c r="B345" s="231">
        <f>IF(D345="","",B344)</f>
        <v>44539</v>
      </c>
      <c r="C345" s="232" t="str">
        <f>IF(D345="","",C344)</f>
        <v>Jakkalsputz</v>
      </c>
      <c r="D345" s="6" t="s">
        <v>331</v>
      </c>
      <c r="E345" s="5" t="str">
        <f>IF(D345="","",VLOOKUP(D345,Master,3,FALSE))</f>
        <v>Emil</v>
      </c>
      <c r="F345" s="5" t="str">
        <f>IF(D345="","",VLOOKUP(D345,Master,4,FALSE))</f>
        <v>Prinsloo</v>
      </c>
      <c r="G345" s="5" t="str">
        <f>IF(D345="","",VLOOKUP(D345,Master,5,FALSE))</f>
        <v>Men Veteran</v>
      </c>
      <c r="H345" s="5" t="str">
        <f>IF(D345="","",VLOOKUP(D345,Master,2,FALSE))</f>
        <v>Nam Seniors</v>
      </c>
      <c r="I345" s="233" t="s">
        <v>19</v>
      </c>
      <c r="J345" s="233"/>
      <c r="K345" s="233">
        <v>70</v>
      </c>
      <c r="L345" s="234">
        <f>IF(K345="","",IF(I345="",ROUND(HLOOKUP(J345,kgList,K345,FALSE),1),ROUND(HLOOKUP(I345,kgList,K345,FALSE),1)))</f>
        <v>3.6</v>
      </c>
      <c r="M345" s="234">
        <f>IF(L345="","",IF(COUNTA(I345:J345)&gt;1,"Edible or Inedible",IF(COUNTA(I345)=1,L345*1,IF(COUNTA(J345)=1,L345*1,"ERROR"))))</f>
        <v>3.6</v>
      </c>
    </row>
    <row r="346" spans="1:13" x14ac:dyDescent="0.25">
      <c r="A346" s="232" t="str">
        <f>IF(D346="","",A345)</f>
        <v>2021-G-D3</v>
      </c>
      <c r="B346" s="231">
        <f>IF(D346="","",B345)</f>
        <v>44539</v>
      </c>
      <c r="C346" s="232" t="str">
        <f>IF(D346="","",C345)</f>
        <v>Jakkalsputz</v>
      </c>
      <c r="D346" s="6" t="s">
        <v>424</v>
      </c>
      <c r="E346" s="5" t="str">
        <f>IF(D346="","",VLOOKUP(D346,Master,3,FALSE))</f>
        <v>Kevin</v>
      </c>
      <c r="F346" s="5" t="str">
        <f>IF(D346="","",VLOOKUP(D346,Master,4,FALSE))</f>
        <v>Page</v>
      </c>
      <c r="G346" s="5" t="str">
        <f>IF(D346="","",VLOOKUP(D346,Master,5,FALSE))</f>
        <v>Men U/21</v>
      </c>
      <c r="H346" s="5" t="str">
        <f>IF(D346="","",VLOOKUP(D346,Master,2,FALSE))</f>
        <v>Nam Men U/21</v>
      </c>
      <c r="I346" s="233"/>
      <c r="J346" s="233" t="s">
        <v>613</v>
      </c>
      <c r="K346" s="233">
        <v>90</v>
      </c>
      <c r="L346" s="234">
        <f>IF(K346="","",IF(I346="",ROUND(HLOOKUP(J346,kgList,K346,FALSE),1),ROUND(HLOOKUP(I346,kgList,K346,FALSE),1)))</f>
        <v>3</v>
      </c>
      <c r="M346" s="234">
        <f>IF(L346="","",IF(COUNTA(I346:J346)&gt;1,"Edible or Inedible",IF(COUNTA(I346)=1,L346*1,IF(COUNTA(J346)=1,L346*1,"ERROR"))))</f>
        <v>3</v>
      </c>
    </row>
    <row r="347" spans="1:13" x14ac:dyDescent="0.25">
      <c r="A347" s="232" t="str">
        <f>IF(D347="","",A346)</f>
        <v>2021-G-D3</v>
      </c>
      <c r="B347" s="231">
        <f>IF(D347="","",B346)</f>
        <v>44539</v>
      </c>
      <c r="C347" s="232" t="str">
        <f>IF(D347="","",C346)</f>
        <v>Jakkalsputz</v>
      </c>
      <c r="D347" s="6" t="s">
        <v>838</v>
      </c>
      <c r="E347" s="5" t="str">
        <f>IF(D347="","",VLOOKUP(D347,Master,3,FALSE))</f>
        <v xml:space="preserve">Kabous </v>
      </c>
      <c r="F347" s="5" t="str">
        <f>IF(D347="","",VLOOKUP(D347,Master,4,FALSE))</f>
        <v>Louw</v>
      </c>
      <c r="G347" s="5" t="str">
        <f>IF(D347="","",VLOOKUP(D347,Master,5,FALSE))</f>
        <v>Ladies Senior</v>
      </c>
      <c r="H347" s="5" t="str">
        <f>IF(D347="","",VLOOKUP(D347,Master,2,FALSE))</f>
        <v>SA Ladies</v>
      </c>
      <c r="I347" s="233"/>
      <c r="J347" s="233" t="s">
        <v>20</v>
      </c>
      <c r="K347" s="233">
        <v>94</v>
      </c>
      <c r="L347" s="234">
        <f>IF(K347="","",IF(I347="",ROUND(HLOOKUP(J347,kgList,K347,FALSE),1),ROUND(HLOOKUP(I347,kgList,K347,FALSE),1)))</f>
        <v>3.1</v>
      </c>
      <c r="M347" s="234">
        <f>IF(L347="","",IF(COUNTA(I347:J347)&gt;1,"Edible or Inedible",IF(COUNTA(I347)=1,L347*1,IF(COUNTA(J347)=1,L347*1,"ERROR"))))</f>
        <v>3.1</v>
      </c>
    </row>
    <row r="348" spans="1:13" x14ac:dyDescent="0.25">
      <c r="A348" s="232" t="str">
        <f>IF(D348="","",A347)</f>
        <v>2021-G-D3</v>
      </c>
      <c r="B348" s="231">
        <f>IF(D348="","",B347)</f>
        <v>44539</v>
      </c>
      <c r="C348" s="232" t="str">
        <f>IF(D348="","",C347)</f>
        <v>Jakkalsputz</v>
      </c>
      <c r="D348" s="6" t="s">
        <v>834</v>
      </c>
      <c r="E348" s="5" t="str">
        <f>IF(D348="","",VLOOKUP(D348,Master,3,FALSE))</f>
        <v xml:space="preserve">Elzanne </v>
      </c>
      <c r="F348" s="5" t="str">
        <f>IF(D348="","",VLOOKUP(D348,Master,4,FALSE))</f>
        <v>Cronje</v>
      </c>
      <c r="G348" s="5" t="str">
        <f>IF(D348="","",VLOOKUP(D348,Master,5,FALSE))</f>
        <v>Ladies Senior</v>
      </c>
      <c r="H348" s="5" t="str">
        <f>IF(D348="","",VLOOKUP(D348,Master,2,FALSE))</f>
        <v>SA Ladies</v>
      </c>
      <c r="I348" s="233"/>
      <c r="J348" s="233" t="s">
        <v>613</v>
      </c>
      <c r="K348" s="233">
        <v>91</v>
      </c>
      <c r="L348" s="234">
        <f>IF(K348="","",IF(I348="",ROUND(HLOOKUP(J348,kgList,K348,FALSE),1),ROUND(HLOOKUP(I348,kgList,K348,FALSE),1)))</f>
        <v>3.1</v>
      </c>
      <c r="M348" s="234">
        <f>IF(L348="","",IF(COUNTA(I348:J348)&gt;1,"Edible or Inedible",IF(COUNTA(I348)=1,L348*1,IF(COUNTA(J348)=1,L348*1,"ERROR"))))</f>
        <v>3.1</v>
      </c>
    </row>
    <row r="349" spans="1:13" x14ac:dyDescent="0.25">
      <c r="A349" s="232" t="str">
        <f>IF(D349="","",A348)</f>
        <v>2021-G-D3</v>
      </c>
      <c r="B349" s="231">
        <f>IF(D349="","",B348)</f>
        <v>44539</v>
      </c>
      <c r="C349" s="232" t="str">
        <f>IF(D349="","",C348)</f>
        <v>Jakkalsputz</v>
      </c>
      <c r="D349" s="6" t="s">
        <v>830</v>
      </c>
      <c r="E349" s="5" t="str">
        <f>IF(D349="","",VLOOKUP(D349,Master,3,FALSE))</f>
        <v>Greg</v>
      </c>
      <c r="F349" s="5" t="str">
        <f>IF(D349="","",VLOOKUP(D349,Master,4,FALSE))</f>
        <v>Sutherland</v>
      </c>
      <c r="G349" s="5" t="str">
        <f>IF(D349="","",VLOOKUP(D349,Master,5,FALSE))</f>
        <v>Men Senior</v>
      </c>
      <c r="H349" s="5" t="str">
        <f>IF(D349="","",VLOOKUP(D349,Master,2,FALSE))</f>
        <v>SA Seniors</v>
      </c>
      <c r="I349" s="233"/>
      <c r="J349" s="233" t="s">
        <v>614</v>
      </c>
      <c r="K349" s="233">
        <v>99</v>
      </c>
      <c r="L349" s="234">
        <f>IF(K349="","",IF(I349="",ROUND(HLOOKUP(J349,kgList,K349,FALSE),1),ROUND(HLOOKUP(I349,kgList,K349,FALSE),1)))</f>
        <v>3.6</v>
      </c>
      <c r="M349" s="234">
        <f>IF(L349="","",IF(COUNTA(I349:J349)&gt;1,"Edible or Inedible",IF(COUNTA(I349)=1,L349*1,IF(COUNTA(J349)=1,L349*1,"ERROR"))))</f>
        <v>3.6</v>
      </c>
    </row>
    <row r="350" spans="1:13" x14ac:dyDescent="0.25">
      <c r="A350" s="232" t="str">
        <f>IF(D350="","",A349)</f>
        <v>2021-G-D3</v>
      </c>
      <c r="B350" s="231">
        <f>IF(D350="","",B349)</f>
        <v>44539</v>
      </c>
      <c r="C350" s="232" t="str">
        <f>IF(D350="","",C349)</f>
        <v>Jakkalsputz</v>
      </c>
      <c r="D350" s="6" t="s">
        <v>828</v>
      </c>
      <c r="E350" s="5" t="str">
        <f>IF(D350="","",VLOOKUP(D350,Master,3,FALSE))</f>
        <v>Raldo</v>
      </c>
      <c r="F350" s="5" t="str">
        <f>IF(D350="","",VLOOKUP(D350,Master,4,FALSE))</f>
        <v>Potgieter</v>
      </c>
      <c r="G350" s="5" t="str">
        <f>IF(D350="","",VLOOKUP(D350,Master,5,FALSE))</f>
        <v>Men Senior</v>
      </c>
      <c r="H350" s="5" t="str">
        <f>IF(D350="","",VLOOKUP(D350,Master,2,FALSE))</f>
        <v>SA Seniors</v>
      </c>
      <c r="I350" s="233"/>
      <c r="J350" s="233" t="s">
        <v>613</v>
      </c>
      <c r="K350" s="233">
        <v>95</v>
      </c>
      <c r="L350" s="234">
        <f>IF(K350="","",IF(I350="",ROUND(HLOOKUP(J350,kgList,K350,FALSE),1),ROUND(HLOOKUP(I350,kgList,K350,FALSE),1)))</f>
        <v>3.6</v>
      </c>
      <c r="M350" s="234">
        <f>IF(L350="","",IF(COUNTA(I350:J350)&gt;1,"Edible or Inedible",IF(COUNTA(I350)=1,L350*1,IF(COUNTA(J350)=1,L350*1,"ERROR"))))</f>
        <v>3.6</v>
      </c>
    </row>
    <row r="351" spans="1:13" x14ac:dyDescent="0.25">
      <c r="A351" s="232" t="str">
        <f>IF(D351="","",A350)</f>
        <v>2021-G-D3</v>
      </c>
      <c r="B351" s="231">
        <f>IF(D351="","",B350)</f>
        <v>44539</v>
      </c>
      <c r="C351" s="232" t="str">
        <f>IF(D351="","",C350)</f>
        <v>Jakkalsputz</v>
      </c>
      <c r="D351" s="6" t="s">
        <v>888</v>
      </c>
      <c r="E351" s="5" t="str">
        <f>IF(D351="","",VLOOKUP(D351,Master,3,FALSE))</f>
        <v>Gareth</v>
      </c>
      <c r="F351" s="5" t="str">
        <f>IF(D351="","",VLOOKUP(D351,Master,4,FALSE))</f>
        <v>Dahl</v>
      </c>
      <c r="G351" s="5" t="str">
        <f>IF(D351="","",VLOOKUP(D351,Master,5,FALSE))</f>
        <v>Men U/21</v>
      </c>
      <c r="H351" s="5" t="str">
        <f>IF(D351="","",VLOOKUP(D351,Master,2,FALSE))</f>
        <v>SA Men U/21</v>
      </c>
      <c r="I351" s="233"/>
      <c r="J351" s="233" t="s">
        <v>20</v>
      </c>
      <c r="K351" s="233">
        <v>89</v>
      </c>
      <c r="L351" s="234">
        <f>IF(K351="","",IF(I351="",ROUND(HLOOKUP(J351,kgList,K351,FALSE),1),ROUND(HLOOKUP(I351,kgList,K351,FALSE),1)))</f>
        <v>2.6</v>
      </c>
      <c r="M351" s="234">
        <f>IF(L351="","",IF(COUNTA(I351:J351)&gt;1,"Edible or Inedible",IF(COUNTA(I351)=1,L351*1,IF(COUNTA(J351)=1,L351*1,"ERROR"))))</f>
        <v>2.6</v>
      </c>
    </row>
    <row r="352" spans="1:13" x14ac:dyDescent="0.25">
      <c r="A352" s="232" t="str">
        <f>IF(D352="","",A351)</f>
        <v>2021-G-D3</v>
      </c>
      <c r="B352" s="231">
        <f>IF(D352="","",B351)</f>
        <v>44539</v>
      </c>
      <c r="C352" s="232" t="str">
        <f>IF(D352="","",C351)</f>
        <v>Jakkalsputz</v>
      </c>
      <c r="D352" s="6" t="s">
        <v>331</v>
      </c>
      <c r="E352" s="5" t="str">
        <f>IF(D352="","",VLOOKUP(D352,Master,3,FALSE))</f>
        <v>Emil</v>
      </c>
      <c r="F352" s="5" t="str">
        <f>IF(D352="","",VLOOKUP(D352,Master,4,FALSE))</f>
        <v>Prinsloo</v>
      </c>
      <c r="G352" s="5" t="str">
        <f>IF(D352="","",VLOOKUP(D352,Master,5,FALSE))</f>
        <v>Men Veteran</v>
      </c>
      <c r="H352" s="5" t="str">
        <f>IF(D352="","",VLOOKUP(D352,Master,2,FALSE))</f>
        <v>Nam Seniors</v>
      </c>
      <c r="I352" s="233"/>
      <c r="J352" s="233" t="s">
        <v>8</v>
      </c>
      <c r="K352" s="233">
        <v>76</v>
      </c>
      <c r="L352" s="234">
        <f>IF(K352="","",IF(I352="",ROUND(HLOOKUP(J352,kgList,K352,FALSE),1),ROUND(HLOOKUP(I352,kgList,K352,FALSE),1)))</f>
        <v>3.5</v>
      </c>
      <c r="M352" s="234">
        <f>IF(L352="","",IF(COUNTA(I352:J352)&gt;1,"Edible or Inedible",IF(COUNTA(I352)=1,L352*1,IF(COUNTA(J352)=1,L352*1,"ERROR"))))</f>
        <v>3.5</v>
      </c>
    </row>
    <row r="353" spans="1:13" x14ac:dyDescent="0.25">
      <c r="A353" s="232" t="str">
        <f>IF(D353="","",A352)</f>
        <v>2021-G-D3</v>
      </c>
      <c r="B353" s="231">
        <f>IF(D353="","",B352)</f>
        <v>44539</v>
      </c>
      <c r="C353" s="232" t="str">
        <f>IF(D353="","",C352)</f>
        <v>Jakkalsputz</v>
      </c>
      <c r="D353" s="6" t="s">
        <v>385</v>
      </c>
      <c r="E353" s="5" t="str">
        <f>IF(D353="","",VLOOKUP(D353,Master,3,FALSE))</f>
        <v>Lindie</v>
      </c>
      <c r="F353" s="5" t="str">
        <f>IF(D353="","",VLOOKUP(D353,Master,4,FALSE))</f>
        <v>Krauze</v>
      </c>
      <c r="G353" s="5" t="str">
        <f>IF(D353="","",VLOOKUP(D353,Master,5,FALSE))</f>
        <v>Ladies Senior</v>
      </c>
      <c r="H353" s="5" t="str">
        <f>IF(D353="","",VLOOKUP(D353,Master,2,FALSE))</f>
        <v>Nam Ladies</v>
      </c>
      <c r="I353" s="233"/>
      <c r="J353" s="233" t="s">
        <v>20</v>
      </c>
      <c r="K353" s="233">
        <v>92</v>
      </c>
      <c r="L353" s="234">
        <f>IF(K353="","",IF(I353="",ROUND(HLOOKUP(J353,kgList,K353,FALSE),1),ROUND(HLOOKUP(I353,kgList,K353,FALSE),1)))</f>
        <v>2.9</v>
      </c>
      <c r="M353" s="234">
        <f>IF(L353="","",IF(COUNTA(I353:J353)&gt;1,"Edible or Inedible",IF(COUNTA(I353)=1,L353*1,IF(COUNTA(J353)=1,L353*1,"ERROR"))))</f>
        <v>2.9</v>
      </c>
    </row>
    <row r="354" spans="1:13" x14ac:dyDescent="0.25">
      <c r="A354" s="232" t="str">
        <f>IF(D354="","",A353)</f>
        <v>2021-G-D3</v>
      </c>
      <c r="B354" s="231">
        <f>IF(D354="","",B353)</f>
        <v>44539</v>
      </c>
      <c r="C354" s="232" t="str">
        <f>IF(D354="","",C353)</f>
        <v>Jakkalsputz</v>
      </c>
      <c r="D354" s="6" t="s">
        <v>313</v>
      </c>
      <c r="E354" s="5" t="str">
        <f>IF(D354="","",VLOOKUP(D354,Master,3,FALSE))</f>
        <v>Charles</v>
      </c>
      <c r="F354" s="5" t="str">
        <f>IF(D354="","",VLOOKUP(D354,Master,4,FALSE))</f>
        <v>Bothma</v>
      </c>
      <c r="G354" s="5" t="str">
        <f>IF(D354="","",VLOOKUP(D354,Master,5,FALSE))</f>
        <v>Men Grand Masters</v>
      </c>
      <c r="H354" s="5" t="str">
        <f>IF(D354="","",VLOOKUP(D354,Master,2,FALSE))</f>
        <v>Nam Grand Masters</v>
      </c>
      <c r="I354" s="233"/>
      <c r="J354" s="233" t="s">
        <v>613</v>
      </c>
      <c r="K354" s="233">
        <v>92</v>
      </c>
      <c r="L354" s="234">
        <f>IF(K354="","",IF(I354="",ROUND(HLOOKUP(J354,kgList,K354,FALSE),1),ROUND(HLOOKUP(I354,kgList,K354,FALSE),1)))</f>
        <v>3.3</v>
      </c>
      <c r="M354" s="234">
        <f>IF(L354="","",IF(COUNTA(I354:J354)&gt;1,"Edible or Inedible",IF(COUNTA(I354)=1,L354*1,IF(COUNTA(J354)=1,L354*1,"ERROR"))))</f>
        <v>3.3</v>
      </c>
    </row>
    <row r="355" spans="1:13" x14ac:dyDescent="0.25">
      <c r="A355" s="232" t="str">
        <f>IF(D355="","",A354)</f>
        <v>2021-G-D3</v>
      </c>
      <c r="B355" s="231">
        <f>IF(D355="","",B354)</f>
        <v>44539</v>
      </c>
      <c r="C355" s="232" t="str">
        <f>IF(D355="","",C354)</f>
        <v>Jakkalsputz</v>
      </c>
      <c r="D355" s="6" t="s">
        <v>910</v>
      </c>
      <c r="E355" s="5" t="str">
        <f>IF(D355="","",VLOOKUP(D355,Master,3,FALSE))</f>
        <v>Nem</v>
      </c>
      <c r="F355" s="5" t="str">
        <f>IF(D355="","",VLOOKUP(D355,Master,4,FALSE))</f>
        <v>Singh</v>
      </c>
      <c r="G355" s="5" t="str">
        <f>IF(D355="","",VLOOKUP(D355,Master,5,FALSE))</f>
        <v>Men  Master</v>
      </c>
      <c r="H355" s="5" t="str">
        <f>IF(D355="","",VLOOKUP(D355,Master,2,FALSE))</f>
        <v>SA Masters</v>
      </c>
      <c r="I355" s="233"/>
      <c r="J355" s="233" t="s">
        <v>8</v>
      </c>
      <c r="K355" s="233">
        <v>75</v>
      </c>
      <c r="L355" s="234">
        <f>IF(K355="","",IF(I355="",ROUND(HLOOKUP(J355,kgList,K355,FALSE),1),ROUND(HLOOKUP(I355,kgList,K355,FALSE),1)))</f>
        <v>3.4</v>
      </c>
      <c r="M355" s="234">
        <f>IF(L355="","",IF(COUNTA(I355:J355)&gt;1,"Edible or Inedible",IF(COUNTA(I355)=1,L355*1,IF(COUNTA(J355)=1,L355*1,"ERROR"))))</f>
        <v>3.4</v>
      </c>
    </row>
    <row r="356" spans="1:13" x14ac:dyDescent="0.25">
      <c r="A356" s="232" t="str">
        <f>IF(D356="","",A355)</f>
        <v>2021-G-D3</v>
      </c>
      <c r="B356" s="231">
        <f>IF(D356="","",B355)</f>
        <v>44539</v>
      </c>
      <c r="C356" s="232" t="str">
        <f>IF(D356="","",C355)</f>
        <v>Jakkalsputz</v>
      </c>
      <c r="D356" s="6" t="s">
        <v>698</v>
      </c>
      <c r="E356" s="5" t="str">
        <f>IF(D356="","",VLOOKUP(D356,Master,3,FALSE))</f>
        <v>Kay</v>
      </c>
      <c r="F356" s="5" t="str">
        <f>IF(D356="","",VLOOKUP(D356,Master,4,FALSE))</f>
        <v>Bachran</v>
      </c>
      <c r="G356" s="5" t="str">
        <f>IF(D356="","",VLOOKUP(D356,Master,5,FALSE))</f>
        <v>Men U/21</v>
      </c>
      <c r="H356" s="5" t="str">
        <f>IF(D356="","",VLOOKUP(D356,Master,2,FALSE))</f>
        <v>Nam Men U/21</v>
      </c>
      <c r="I356" s="233"/>
      <c r="J356" s="233" t="s">
        <v>20</v>
      </c>
      <c r="K356" s="233">
        <v>89</v>
      </c>
      <c r="L356" s="234">
        <f>IF(K356="","",IF(I356="",ROUND(HLOOKUP(J356,kgList,K356,FALSE),1),ROUND(HLOOKUP(I356,kgList,K356,FALSE),1)))</f>
        <v>2.6</v>
      </c>
      <c r="M356" s="234">
        <f>IF(L356="","",IF(COUNTA(I356:J356)&gt;1,"Edible or Inedible",IF(COUNTA(I356)=1,L356*1,IF(COUNTA(J356)=1,L356*1,"ERROR"))))</f>
        <v>2.6</v>
      </c>
    </row>
    <row r="357" spans="1:13" x14ac:dyDescent="0.25">
      <c r="A357" s="232" t="str">
        <f>IF(D357="","",A356)</f>
        <v>2021-G-D3</v>
      </c>
      <c r="B357" s="231">
        <f>IF(D357="","",B356)</f>
        <v>44539</v>
      </c>
      <c r="C357" s="232" t="str">
        <f>IF(D357="","",C356)</f>
        <v>Jakkalsputz</v>
      </c>
      <c r="D357" s="6" t="s">
        <v>736</v>
      </c>
      <c r="E357" s="5" t="str">
        <f>IF(D357="","",VLOOKUP(D357,Master,3,FALSE))</f>
        <v>Maryna</v>
      </c>
      <c r="F357" s="5" t="str">
        <f>IF(D357="","",VLOOKUP(D357,Master,4,FALSE))</f>
        <v>Viljoen</v>
      </c>
      <c r="G357" s="5" t="str">
        <f>IF(D357="","",VLOOKUP(D357,Master,5,FALSE))</f>
        <v>Ladies Senior</v>
      </c>
      <c r="H357" s="5" t="str">
        <f>IF(D357="","",VLOOKUP(D357,Master,2,FALSE))</f>
        <v>Nam Ladies</v>
      </c>
      <c r="I357" s="233"/>
      <c r="J357" s="233" t="s">
        <v>8</v>
      </c>
      <c r="K357" s="233">
        <v>71</v>
      </c>
      <c r="L357" s="234">
        <f>IF(K357="","",IF(I357="",ROUND(HLOOKUP(J357,kgList,K357,FALSE),1),ROUND(HLOOKUP(I357,kgList,K357,FALSE),1)))</f>
        <v>2.9</v>
      </c>
      <c r="M357" s="234">
        <f>IF(L357="","",IF(COUNTA(I357:J357)&gt;1,"Edible or Inedible",IF(COUNTA(I357)=1,L357*1,IF(COUNTA(J357)=1,L357*1,"ERROR"))))</f>
        <v>2.9</v>
      </c>
    </row>
    <row r="358" spans="1:13" x14ac:dyDescent="0.25">
      <c r="A358" s="232" t="str">
        <f>IF(D358="","",A357)</f>
        <v>2021-G-D3</v>
      </c>
      <c r="B358" s="231">
        <f>IF(D358="","",B357)</f>
        <v>44539</v>
      </c>
      <c r="C358" s="232" t="str">
        <f>IF(D358="","",C357)</f>
        <v>Jakkalsputz</v>
      </c>
      <c r="D358" s="6" t="s">
        <v>407</v>
      </c>
      <c r="E358" s="5" t="str">
        <f>IF(D358="","",VLOOKUP(D358,Master,3,FALSE))</f>
        <v>Adri</v>
      </c>
      <c r="F358" s="5" t="str">
        <f>IF(D358="","",VLOOKUP(D358,Master,4,FALSE))</f>
        <v>Roets</v>
      </c>
      <c r="G358" s="5" t="str">
        <f>IF(D358="","",VLOOKUP(D358,Master,5,FALSE))</f>
        <v>Men Master</v>
      </c>
      <c r="H358" s="5" t="str">
        <f>IF(D358="","",VLOOKUP(D358,Master,2,FALSE))</f>
        <v>Nam Masters</v>
      </c>
      <c r="I358" s="233"/>
      <c r="J358" s="233" t="s">
        <v>614</v>
      </c>
      <c r="K358" s="233">
        <v>97</v>
      </c>
      <c r="L358" s="234">
        <f>IF(K358="","",IF(I358="",ROUND(HLOOKUP(J358,kgList,K358,FALSE),1),ROUND(HLOOKUP(I358,kgList,K358,FALSE),1)))</f>
        <v>3.3</v>
      </c>
      <c r="M358" s="234">
        <f>IF(L358="","",IF(COUNTA(I358:J358)&gt;1,"Edible or Inedible",IF(COUNTA(I358)=1,L358*1,IF(COUNTA(J358)=1,L358*1,"ERROR"))))</f>
        <v>3.3</v>
      </c>
    </row>
    <row r="359" spans="1:13" x14ac:dyDescent="0.25">
      <c r="A359" s="232" t="str">
        <f>IF(D359="","",A358)</f>
        <v>2021-G-D3</v>
      </c>
      <c r="B359" s="231">
        <f>IF(D359="","",B358)</f>
        <v>44539</v>
      </c>
      <c r="C359" s="232" t="str">
        <f>IF(D359="","",C358)</f>
        <v>Jakkalsputz</v>
      </c>
      <c r="D359" s="6" t="s">
        <v>902</v>
      </c>
      <c r="E359" s="5" t="str">
        <f>IF(D359="","",VLOOKUP(D359,Master,3,FALSE))</f>
        <v>Wimpie</v>
      </c>
      <c r="F359" s="5" t="str">
        <f>IF(D359="","",VLOOKUP(D359,Master,4,FALSE))</f>
        <v>Barnard</v>
      </c>
      <c r="G359" s="5" t="str">
        <f>IF(D359="","",VLOOKUP(D359,Master,5,FALSE))</f>
        <v>Men  Master</v>
      </c>
      <c r="H359" s="5" t="str">
        <f>IF(D359="","",VLOOKUP(D359,Master,2,FALSE))</f>
        <v>SA Masters</v>
      </c>
      <c r="I359" s="233"/>
      <c r="J359" s="233" t="s">
        <v>613</v>
      </c>
      <c r="K359" s="233">
        <v>92</v>
      </c>
      <c r="L359" s="234">
        <f>IF(K359="","",IF(I359="",ROUND(HLOOKUP(J359,kgList,K359,FALSE),1),ROUND(HLOOKUP(I359,kgList,K359,FALSE),1)))</f>
        <v>3.3</v>
      </c>
      <c r="M359" s="234">
        <f>IF(L359="","",IF(COUNTA(I359:J359)&gt;1,"Edible or Inedible",IF(COUNTA(I359)=1,L359*1,IF(COUNTA(J359)=1,L359*1,"ERROR"))))</f>
        <v>3.3</v>
      </c>
    </row>
    <row r="360" spans="1:13" x14ac:dyDescent="0.25">
      <c r="A360" s="232" t="str">
        <f>IF(D360="","",A359)</f>
        <v>2021-G-D3</v>
      </c>
      <c r="B360" s="231">
        <f>IF(D360="","",B359)</f>
        <v>44539</v>
      </c>
      <c r="C360" s="232" t="str">
        <f>IF(D360="","",C359)</f>
        <v>Jakkalsputz</v>
      </c>
      <c r="D360" s="6" t="s">
        <v>840</v>
      </c>
      <c r="E360" s="5" t="str">
        <f>IF(D360="","",VLOOKUP(D360,Master,3,FALSE))</f>
        <v>Cara</v>
      </c>
      <c r="F360" s="5" t="str">
        <f>IF(D360="","",VLOOKUP(D360,Master,4,FALSE))</f>
        <v>Cowan</v>
      </c>
      <c r="G360" s="5" t="str">
        <f>IF(D360="","",VLOOKUP(D360,Master,5,FALSE))</f>
        <v>Ladies Senior</v>
      </c>
      <c r="H360" s="5" t="str">
        <f>IF(D360="","",VLOOKUP(D360,Master,2,FALSE))</f>
        <v>SA Ladies</v>
      </c>
      <c r="I360" s="233"/>
      <c r="J360" s="233" t="s">
        <v>614</v>
      </c>
      <c r="K360" s="233">
        <v>92</v>
      </c>
      <c r="L360" s="234">
        <f>IF(K360="","",IF(I360="",ROUND(HLOOKUP(J360,kgList,K360,FALSE),1),ROUND(HLOOKUP(I360,kgList,K360,FALSE),1)))</f>
        <v>2.8</v>
      </c>
      <c r="M360" s="234">
        <f>IF(L360="","",IF(COUNTA(I360:J360)&gt;1,"Edible or Inedible",IF(COUNTA(I360)=1,L360*1,IF(COUNTA(J360)=1,L360*1,"ERROR"))))</f>
        <v>2.8</v>
      </c>
    </row>
    <row r="361" spans="1:13" x14ac:dyDescent="0.25">
      <c r="A361" s="232" t="str">
        <f>IF(D361="","",A360)</f>
        <v>2021-G-D3</v>
      </c>
      <c r="B361" s="231">
        <f>IF(D361="","",B360)</f>
        <v>44539</v>
      </c>
      <c r="C361" s="232" t="str">
        <f>IF(D361="","",C360)</f>
        <v>Jakkalsputz</v>
      </c>
      <c r="D361" s="6" t="s">
        <v>324</v>
      </c>
      <c r="E361" s="5" t="str">
        <f>IF(D361="","",VLOOKUP(D361,Master,3,FALSE))</f>
        <v>Johan</v>
      </c>
      <c r="F361" s="5" t="str">
        <f>IF(D361="","",VLOOKUP(D361,Master,4,FALSE))</f>
        <v>Visser</v>
      </c>
      <c r="G361" s="5" t="str">
        <f>IF(D361="","",VLOOKUP(D361,Master,5,FALSE))</f>
        <v>Men Senior</v>
      </c>
      <c r="H361" s="5" t="str">
        <f>IF(D361="","",VLOOKUP(D361,Master,2,FALSE))</f>
        <v>Nam Seniors</v>
      </c>
      <c r="I361" s="233"/>
      <c r="J361" s="233" t="s">
        <v>640</v>
      </c>
      <c r="K361" s="233">
        <v>62</v>
      </c>
      <c r="L361" s="234">
        <f>IF(K361="","",IF(I361="",ROUND(HLOOKUP(J361,kgList,K361,FALSE),1),ROUND(HLOOKUP(I361,kgList,K361,FALSE),1)))</f>
        <v>3.5</v>
      </c>
      <c r="M361" s="234">
        <f>IF(L361="","",IF(COUNTA(I361:J361)&gt;1,"Edible or Inedible",IF(COUNTA(I361)=1,L361*1,IF(COUNTA(J361)=1,L361*1,"ERROR"))))</f>
        <v>3.5</v>
      </c>
    </row>
    <row r="362" spans="1:13" x14ac:dyDescent="0.25">
      <c r="A362" s="232" t="str">
        <f>IF(D362="","",A361)</f>
        <v>2021-G-D3</v>
      </c>
      <c r="B362" s="231">
        <f>IF(D362="","",B361)</f>
        <v>44539</v>
      </c>
      <c r="C362" s="232" t="str">
        <f>IF(D362="","",C361)</f>
        <v>Jakkalsputz</v>
      </c>
      <c r="D362" s="6" t="s">
        <v>912</v>
      </c>
      <c r="E362" s="5" t="str">
        <f>IF(D362="","",VLOOKUP(D362,Master,3,FALSE))</f>
        <v>Thys</v>
      </c>
      <c r="F362" s="5" t="str">
        <f>IF(D362="","",VLOOKUP(D362,Master,4,FALSE))</f>
        <v>Basson</v>
      </c>
      <c r="G362" s="5" t="str">
        <f>IF(D362="","",VLOOKUP(D362,Master,5,FALSE))</f>
        <v>Men Grand Masters</v>
      </c>
      <c r="H362" s="5" t="str">
        <f>IF(D362="","",VLOOKUP(D362,Master,2,FALSE))</f>
        <v>SA Grand Masters</v>
      </c>
      <c r="I362" s="233"/>
      <c r="J362" s="233" t="s">
        <v>614</v>
      </c>
      <c r="K362" s="233">
        <v>95</v>
      </c>
      <c r="L362" s="234">
        <f>IF(K362="","",IF(I362="",ROUND(HLOOKUP(J362,kgList,K362,FALSE),1),ROUND(HLOOKUP(I362,kgList,K362,FALSE),1)))</f>
        <v>3.1</v>
      </c>
      <c r="M362" s="234">
        <f>IF(L362="","",IF(COUNTA(I362:J362)&gt;1,"Edible or Inedible",IF(COUNTA(I362)=1,L362*1,IF(COUNTA(J362)=1,L362*1,"ERROR"))))</f>
        <v>3.1</v>
      </c>
    </row>
    <row r="363" spans="1:13" x14ac:dyDescent="0.25">
      <c r="A363" s="232" t="str">
        <f>IF(D363="","",A362)</f>
        <v>2021-G-D3</v>
      </c>
      <c r="B363" s="231">
        <f>IF(D363="","",B362)</f>
        <v>44539</v>
      </c>
      <c r="C363" s="232" t="str">
        <f>IF(D363="","",C362)</f>
        <v>Jakkalsputz</v>
      </c>
      <c r="D363" s="6" t="s">
        <v>871</v>
      </c>
      <c r="E363" s="5" t="str">
        <f>IF(D363="","",VLOOKUP(D363,Master,3,FALSE))</f>
        <v>Julian</v>
      </c>
      <c r="F363" s="5" t="str">
        <f>IF(D363="","",VLOOKUP(D363,Master,4,FALSE))</f>
        <v>Pybus</v>
      </c>
      <c r="G363" s="5" t="str">
        <f>IF(D363="","",VLOOKUP(D363,Master,5,FALSE))</f>
        <v>Men Grand Masters</v>
      </c>
      <c r="H363" s="5" t="str">
        <f>IF(D363="","",VLOOKUP(D363,Master,2,FALSE))</f>
        <v>SA Grand Masters</v>
      </c>
      <c r="I363" s="233"/>
      <c r="J363" s="233" t="s">
        <v>20</v>
      </c>
      <c r="K363" s="233">
        <v>94</v>
      </c>
      <c r="L363" s="234">
        <f>IF(K363="","",IF(I363="",ROUND(HLOOKUP(J363,kgList,K363,FALSE),1),ROUND(HLOOKUP(I363,kgList,K363,FALSE),1)))</f>
        <v>3.1</v>
      </c>
      <c r="M363" s="234">
        <f>IF(L363="","",IF(COUNTA(I363:J363)&gt;1,"Edible or Inedible",IF(COUNTA(I363)=1,L363*1,IF(COUNTA(J363)=1,L363*1,"ERROR"))))</f>
        <v>3.1</v>
      </c>
    </row>
    <row r="364" spans="1:13" x14ac:dyDescent="0.25">
      <c r="A364" s="232" t="str">
        <f>IF(D364="","",A363)</f>
        <v>2021-G-D3</v>
      </c>
      <c r="B364" s="231">
        <f>IF(D364="","",B363)</f>
        <v>44539</v>
      </c>
      <c r="C364" s="232" t="str">
        <f>IF(D364="","",C363)</f>
        <v>Jakkalsputz</v>
      </c>
      <c r="D364" s="6" t="s">
        <v>825</v>
      </c>
      <c r="E364" s="5" t="str">
        <f>IF(D364="","",VLOOKUP(D364,Master,3,FALSE))</f>
        <v>Robert</v>
      </c>
      <c r="F364" s="5" t="str">
        <f>IF(D364="","",VLOOKUP(D364,Master,4,FALSE))</f>
        <v>Kyle</v>
      </c>
      <c r="G364" s="5" t="str">
        <f>IF(D364="","",VLOOKUP(D364,Master,5,FALSE))</f>
        <v>Men Senior</v>
      </c>
      <c r="H364" s="5" t="str">
        <f>IF(D364="","",VLOOKUP(D364,Master,2,FALSE))</f>
        <v>SA Seniors</v>
      </c>
      <c r="I364" s="233"/>
      <c r="J364" s="233" t="s">
        <v>613</v>
      </c>
      <c r="K364" s="233">
        <v>93</v>
      </c>
      <c r="L364" s="234">
        <f>IF(K364="","",IF(I364="",ROUND(HLOOKUP(J364,kgList,K364,FALSE),1),ROUND(HLOOKUP(I364,kgList,K364,FALSE),1)))</f>
        <v>3.4</v>
      </c>
      <c r="M364" s="234">
        <f>IF(L364="","",IF(COUNTA(I364:J364)&gt;1,"Edible or Inedible",IF(COUNTA(I364)=1,L364*1,IF(COUNTA(J364)=1,L364*1,"ERROR"))))</f>
        <v>3.4</v>
      </c>
    </row>
    <row r="365" spans="1:13" x14ac:dyDescent="0.25">
      <c r="A365" s="232" t="str">
        <f>IF(D365="","",A364)</f>
        <v>2021-G-D3</v>
      </c>
      <c r="B365" s="231">
        <f>IF(D365="","",B364)</f>
        <v>44539</v>
      </c>
      <c r="C365" s="232" t="str">
        <f>IF(D365="","",C364)</f>
        <v>Jakkalsputz</v>
      </c>
      <c r="D365" s="6" t="s">
        <v>821</v>
      </c>
      <c r="E365" s="5" t="str">
        <f>IF(D365="","",VLOOKUP(D365,Master,3,FALSE))</f>
        <v>Hendrico</v>
      </c>
      <c r="F365" s="5" t="str">
        <f>IF(D365="","",VLOOKUP(D365,Master,4,FALSE))</f>
        <v>Lesch</v>
      </c>
      <c r="G365" s="5" t="str">
        <f>IF(D365="","",VLOOKUP(D365,Master,5,FALSE))</f>
        <v>Men Senior</v>
      </c>
      <c r="H365" s="5" t="str">
        <f>IF(D365="","",VLOOKUP(D365,Master,2,FALSE))</f>
        <v>SA Seniors</v>
      </c>
      <c r="I365" s="233"/>
      <c r="J365" s="233" t="s">
        <v>613</v>
      </c>
      <c r="K365" s="233">
        <v>93</v>
      </c>
      <c r="L365" s="234">
        <f>IF(K365="","",IF(I365="",ROUND(HLOOKUP(J365,kgList,K365,FALSE),1),ROUND(HLOOKUP(I365,kgList,K365,FALSE),1)))</f>
        <v>3.4</v>
      </c>
      <c r="M365" s="234">
        <f>IF(L365="","",IF(COUNTA(I365:J365)&gt;1,"Edible or Inedible",IF(COUNTA(I365)=1,L365*1,IF(COUNTA(J365)=1,L365*1,"ERROR"))))</f>
        <v>3.4</v>
      </c>
    </row>
    <row r="366" spans="1:13" x14ac:dyDescent="0.25">
      <c r="A366" s="232" t="str">
        <f>IF(D366="","",A365)</f>
        <v>2021-G-D3</v>
      </c>
      <c r="B366" s="231">
        <f>IF(D366="","",B365)</f>
        <v>44539</v>
      </c>
      <c r="C366" s="232" t="str">
        <f>IF(D366="","",C365)</f>
        <v>Jakkalsputz</v>
      </c>
      <c r="D366" s="6" t="s">
        <v>694</v>
      </c>
      <c r="E366" s="5" t="str">
        <f>IF(D366="","",VLOOKUP(D366,Master,3,FALSE))</f>
        <v>Annelien</v>
      </c>
      <c r="F366" s="5" t="str">
        <f>IF(D366="","",VLOOKUP(D366,Master,4,FALSE))</f>
        <v>Langenstrassen</v>
      </c>
      <c r="G366" s="5" t="str">
        <f>IF(D366="","",VLOOKUP(D366,Master,5,FALSE))</f>
        <v>Ladies Veteran</v>
      </c>
      <c r="H366" s="5" t="str">
        <f>IF(D366="","",VLOOKUP(D366,Master,2,FALSE))</f>
        <v>Nam Ladies</v>
      </c>
      <c r="I366" s="233"/>
      <c r="J366" s="233" t="s">
        <v>20</v>
      </c>
      <c r="K366" s="233">
        <v>91</v>
      </c>
      <c r="L366" s="234">
        <f>IF(K366="","",IF(I366="",ROUND(HLOOKUP(J366,kgList,K366,FALSE),1),ROUND(HLOOKUP(I366,kgList,K366,FALSE),1)))</f>
        <v>2.8</v>
      </c>
      <c r="M366" s="234">
        <f>IF(L366="","",IF(COUNTA(I366:J366)&gt;1,"Edible or Inedible",IF(COUNTA(I366)=1,L366*1,IF(COUNTA(J366)=1,L366*1,"ERROR"))))</f>
        <v>2.8</v>
      </c>
    </row>
    <row r="367" spans="1:13" x14ac:dyDescent="0.25">
      <c r="A367" s="232" t="str">
        <f>IF(D367="","",A366)</f>
        <v>2021-G-D3</v>
      </c>
      <c r="B367" s="231">
        <f>IF(D367="","",B366)</f>
        <v>44539</v>
      </c>
      <c r="C367" s="232" t="str">
        <f>IF(D367="","",C366)</f>
        <v>Jakkalsputz</v>
      </c>
      <c r="D367" s="6" t="s">
        <v>851</v>
      </c>
      <c r="E367" s="5" t="str">
        <f>IF(D367="","",VLOOKUP(D367,Master,3,FALSE))</f>
        <v>Lance</v>
      </c>
      <c r="F367" s="5" t="str">
        <f>IF(D367="","",VLOOKUP(D367,Master,4,FALSE))</f>
        <v>Daniel</v>
      </c>
      <c r="G367" s="5" t="str">
        <f>IF(D367="","",VLOOKUP(D367,Master,5,FALSE))</f>
        <v>Men U/21</v>
      </c>
      <c r="H367" s="5" t="str">
        <f>IF(D367="","",VLOOKUP(D367,Master,2,FALSE))</f>
        <v>SA Men U/21</v>
      </c>
      <c r="I367" s="233"/>
      <c r="J367" s="233" t="s">
        <v>614</v>
      </c>
      <c r="K367" s="233">
        <v>87</v>
      </c>
      <c r="L367" s="234">
        <f>IF(K367="","",IF(I367="",ROUND(HLOOKUP(J367,kgList,K367,FALSE),1),ROUND(HLOOKUP(I367,kgList,K367,FALSE),1)))</f>
        <v>2.2999999999999998</v>
      </c>
      <c r="M367" s="234">
        <f>IF(L367="","",IF(COUNTA(I367:J367)&gt;1,"Edible or Inedible",IF(COUNTA(I367)=1,L367*1,IF(COUNTA(J367)=1,L367*1,"ERROR"))))</f>
        <v>2.2999999999999998</v>
      </c>
    </row>
    <row r="368" spans="1:13" x14ac:dyDescent="0.25">
      <c r="A368" s="232" t="str">
        <f>IF(D368="","",A367)</f>
        <v>2021-G-D3</v>
      </c>
      <c r="B368" s="231">
        <f>IF(D368="","",B367)</f>
        <v>44539</v>
      </c>
      <c r="C368" s="232" t="str">
        <f>IF(D368="","",C367)</f>
        <v>Jakkalsputz</v>
      </c>
      <c r="D368" s="6" t="s">
        <v>418</v>
      </c>
      <c r="E368" s="5" t="str">
        <f>IF(D368="","",VLOOKUP(D368,Master,3,FALSE))</f>
        <v>Henri</v>
      </c>
      <c r="F368" s="5" t="str">
        <f>IF(D368="","",VLOOKUP(D368,Master,4,FALSE))</f>
        <v>Snyman</v>
      </c>
      <c r="G368" s="5" t="str">
        <f>IF(D368="","",VLOOKUP(D368,Master,5,FALSE))</f>
        <v>Men Veteran</v>
      </c>
      <c r="H368" s="5" t="str">
        <f>IF(D368="","",VLOOKUP(D368,Master,2,FALSE))</f>
        <v>Nam Seniors</v>
      </c>
      <c r="I368" s="233"/>
      <c r="J368" s="233" t="s">
        <v>613</v>
      </c>
      <c r="K368" s="233">
        <v>92</v>
      </c>
      <c r="L368" s="234">
        <f>IF(K368="","",IF(I368="",ROUND(HLOOKUP(J368,kgList,K368,FALSE),1),ROUND(HLOOKUP(I368,kgList,K368,FALSE),1)))</f>
        <v>3.3</v>
      </c>
      <c r="M368" s="234">
        <f>IF(L368="","",IF(COUNTA(I368:J368)&gt;1,"Edible or Inedible",IF(COUNTA(I368)=1,L368*1,IF(COUNTA(J368)=1,L368*1,"ERROR"))))</f>
        <v>3.3</v>
      </c>
    </row>
    <row r="369" spans="1:13" x14ac:dyDescent="0.25">
      <c r="A369" s="232" t="str">
        <f>IF(D369="","",A368)</f>
        <v>2021-G-D3</v>
      </c>
      <c r="B369" s="231">
        <f>IF(D369="","",B368)</f>
        <v>44539</v>
      </c>
      <c r="C369" s="232" t="str">
        <f>IF(D369="","",C368)</f>
        <v>Jakkalsputz</v>
      </c>
      <c r="D369" s="6" t="s">
        <v>694</v>
      </c>
      <c r="E369" s="5" t="str">
        <f>IF(D369="","",VLOOKUP(D369,Master,3,FALSE))</f>
        <v>Annelien</v>
      </c>
      <c r="F369" s="5" t="str">
        <f>IF(D369="","",VLOOKUP(D369,Master,4,FALSE))</f>
        <v>Langenstrassen</v>
      </c>
      <c r="G369" s="5" t="str">
        <f>IF(D369="","",VLOOKUP(D369,Master,5,FALSE))</f>
        <v>Ladies Veteran</v>
      </c>
      <c r="H369" s="5" t="str">
        <f>IF(D369="","",VLOOKUP(D369,Master,2,FALSE))</f>
        <v>Nam Ladies</v>
      </c>
      <c r="I369" s="233"/>
      <c r="J369" s="233" t="s">
        <v>20</v>
      </c>
      <c r="K369" s="233">
        <v>91</v>
      </c>
      <c r="L369" s="234">
        <f>IF(K369="","",IF(I369="",ROUND(HLOOKUP(J369,kgList,K369,FALSE),1),ROUND(HLOOKUP(I369,kgList,K369,FALSE),1)))</f>
        <v>2.8</v>
      </c>
      <c r="M369" s="234">
        <f>IF(L369="","",IF(COUNTA(I369:J369)&gt;1,"Edible or Inedible",IF(COUNTA(I369)=1,L369*1,IF(COUNTA(J369)=1,L369*1,"ERROR"))))</f>
        <v>2.8</v>
      </c>
    </row>
    <row r="370" spans="1:13" x14ac:dyDescent="0.25">
      <c r="A370" s="232" t="str">
        <f>IF(D370="","",A369)</f>
        <v>2021-G-D3</v>
      </c>
      <c r="B370" s="231">
        <f>IF(D370="","",B369)</f>
        <v>44539</v>
      </c>
      <c r="C370" s="232" t="str">
        <f>IF(D370="","",C369)</f>
        <v>Jakkalsputz</v>
      </c>
      <c r="D370" s="6" t="s">
        <v>843</v>
      </c>
      <c r="E370" s="5" t="str">
        <f>IF(D370="","",VLOOKUP(D370,Master,3,FALSE))</f>
        <v>Chantel</v>
      </c>
      <c r="F370" s="5" t="str">
        <f>IF(D370="","",VLOOKUP(D370,Master,4,FALSE))</f>
        <v>Carstens</v>
      </c>
      <c r="G370" s="5" t="str">
        <f>IF(D370="","",VLOOKUP(D370,Master,5,FALSE))</f>
        <v>Ladies Senior</v>
      </c>
      <c r="H370" s="5" t="str">
        <f>IF(D370="","",VLOOKUP(D370,Master,2,FALSE))</f>
        <v>SA Ladies</v>
      </c>
      <c r="I370" s="233"/>
      <c r="J370" s="233" t="s">
        <v>591</v>
      </c>
      <c r="K370" s="233">
        <v>54</v>
      </c>
      <c r="L370" s="234">
        <f>IF(K370="","",IF(I370="",ROUND(HLOOKUP(J370,kgList,K370,FALSE),1),ROUND(HLOOKUP(I370,kgList,K370,FALSE),1)))</f>
        <v>2.8</v>
      </c>
      <c r="M370" s="234">
        <f>IF(L370="","",IF(COUNTA(I370:J370)&gt;1,"Edible or Inedible",IF(COUNTA(I370)=1,L370*1,IF(COUNTA(J370)=1,L370*1,"ERROR"))))</f>
        <v>2.8</v>
      </c>
    </row>
    <row r="371" spans="1:13" x14ac:dyDescent="0.25">
      <c r="A371" s="232" t="str">
        <f>IF(D371="","",A370)</f>
        <v>2021-G-D3</v>
      </c>
      <c r="B371" s="231">
        <f>IF(D371="","",B370)</f>
        <v>44539</v>
      </c>
      <c r="C371" s="232" t="str">
        <f>IF(D371="","",C370)</f>
        <v>Jakkalsputz</v>
      </c>
      <c r="D371" s="6" t="s">
        <v>907</v>
      </c>
      <c r="E371" s="5" t="str">
        <f>IF(D371="","",VLOOKUP(D371,Master,3,FALSE))</f>
        <v>Barry</v>
      </c>
      <c r="F371" s="5" t="str">
        <f>IF(D371="","",VLOOKUP(D371,Master,4,FALSE))</f>
        <v>Wareham</v>
      </c>
      <c r="G371" s="5" t="str">
        <f>IF(D371="","",VLOOKUP(D371,Master,5,FALSE))</f>
        <v>Men  Master</v>
      </c>
      <c r="H371" s="5" t="str">
        <f>IF(D371="","",VLOOKUP(D371,Master,2,FALSE))</f>
        <v>SA Masters</v>
      </c>
      <c r="I371" s="233"/>
      <c r="J371" s="233" t="s">
        <v>613</v>
      </c>
      <c r="K371" s="233">
        <v>92</v>
      </c>
      <c r="L371" s="234">
        <f>IF(K371="","",IF(I371="",ROUND(HLOOKUP(J371,kgList,K371,FALSE),1),ROUND(HLOOKUP(I371,kgList,K371,FALSE),1)))</f>
        <v>3.3</v>
      </c>
      <c r="M371" s="234">
        <f>IF(L371="","",IF(COUNTA(I371:J371)&gt;1,"Edible or Inedible",IF(COUNTA(I371)=1,L371*1,IF(COUNTA(J371)=1,L371*1,"ERROR"))))</f>
        <v>3.3</v>
      </c>
    </row>
    <row r="372" spans="1:13" x14ac:dyDescent="0.25">
      <c r="A372" s="232" t="str">
        <f>IF(D372="","",A371)</f>
        <v>2021-G-D3</v>
      </c>
      <c r="B372" s="231">
        <f>IF(D372="","",B371)</f>
        <v>44539</v>
      </c>
      <c r="C372" s="232" t="str">
        <f>IF(D372="","",C371)</f>
        <v>Jakkalsputz</v>
      </c>
      <c r="D372" s="6" t="s">
        <v>382</v>
      </c>
      <c r="E372" s="5" t="str">
        <f>IF(D372="","",VLOOKUP(D372,Master,3,FALSE))</f>
        <v>Danie</v>
      </c>
      <c r="F372" s="5" t="str">
        <f>IF(D372="","",VLOOKUP(D372,Master,4,FALSE))</f>
        <v>Du Toit</v>
      </c>
      <c r="G372" s="5" t="str">
        <f>IF(D372="","",VLOOKUP(D372,Master,5,FALSE))</f>
        <v>Men Grand Masters</v>
      </c>
      <c r="H372" s="5" t="str">
        <f>IF(D372="","",VLOOKUP(D372,Master,2,FALSE))</f>
        <v>Nam Grand Masters</v>
      </c>
      <c r="I372" s="233"/>
      <c r="J372" s="233" t="s">
        <v>613</v>
      </c>
      <c r="K372" s="233">
        <v>91</v>
      </c>
      <c r="L372" s="234">
        <f>IF(K372="","",IF(I372="",ROUND(HLOOKUP(J372,kgList,K372,FALSE),1),ROUND(HLOOKUP(I372,kgList,K372,FALSE),1)))</f>
        <v>3.1</v>
      </c>
      <c r="M372" s="234">
        <f>IF(L372="","",IF(COUNTA(I372:J372)&gt;1,"Edible or Inedible",IF(COUNTA(I372)=1,L372*1,IF(COUNTA(J372)=1,L372*1,"ERROR"))))</f>
        <v>3.1</v>
      </c>
    </row>
    <row r="373" spans="1:13" x14ac:dyDescent="0.25">
      <c r="A373" s="232" t="str">
        <f>IF(D373="","",A372)</f>
        <v>2021-G-D3</v>
      </c>
      <c r="B373" s="231">
        <f>IF(D373="","",B372)</f>
        <v>44539</v>
      </c>
      <c r="C373" s="232" t="str">
        <f>IF(D373="","",C372)</f>
        <v>Jakkalsputz</v>
      </c>
      <c r="D373" s="6" t="s">
        <v>912</v>
      </c>
      <c r="E373" s="5" t="str">
        <f>IF(D373="","",VLOOKUP(D373,Master,3,FALSE))</f>
        <v>Thys</v>
      </c>
      <c r="F373" s="5" t="str">
        <f>IF(D373="","",VLOOKUP(D373,Master,4,FALSE))</f>
        <v>Basson</v>
      </c>
      <c r="G373" s="5" t="str">
        <f>IF(D373="","",VLOOKUP(D373,Master,5,FALSE))</f>
        <v>Men Grand Masters</v>
      </c>
      <c r="H373" s="5" t="str">
        <f>IF(D373="","",VLOOKUP(D373,Master,2,FALSE))</f>
        <v>SA Grand Masters</v>
      </c>
      <c r="I373" s="233" t="s">
        <v>932</v>
      </c>
      <c r="J373" s="233"/>
      <c r="K373" s="233">
        <v>66</v>
      </c>
      <c r="L373" s="234">
        <f>IF(K373="","",IF(I373="",ROUND(HLOOKUP(J373,kgList,K373,FALSE),1),ROUND(HLOOKUP(I373,kgList,K373,FALSE),1)))</f>
        <v>3</v>
      </c>
      <c r="M373" s="234">
        <f>IF(L373="","",IF(COUNTA(I373:J373)&gt;1,"Edible or Inedible",IF(COUNTA(I373)=1,L373*1,IF(COUNTA(J373)=1,L373*1,"ERROR"))))</f>
        <v>3</v>
      </c>
    </row>
    <row r="374" spans="1:13" x14ac:dyDescent="0.25">
      <c r="A374" s="232" t="str">
        <f>IF(D374="","",A373)</f>
        <v>2021-G-D3</v>
      </c>
      <c r="B374" s="231">
        <f>IF(D374="","",B373)</f>
        <v>44539</v>
      </c>
      <c r="C374" s="232" t="str">
        <f>IF(D374="","",C373)</f>
        <v>Jakkalsputz</v>
      </c>
      <c r="D374" s="6" t="s">
        <v>825</v>
      </c>
      <c r="E374" s="5" t="str">
        <f>IF(D374="","",VLOOKUP(D374,Master,3,FALSE))</f>
        <v>Robert</v>
      </c>
      <c r="F374" s="5" t="str">
        <f>IF(D374="","",VLOOKUP(D374,Master,4,FALSE))</f>
        <v>Kyle</v>
      </c>
      <c r="G374" s="5" t="str">
        <f>IF(D374="","",VLOOKUP(D374,Master,5,FALSE))</f>
        <v>Men Senior</v>
      </c>
      <c r="H374" s="5" t="str">
        <f>IF(D374="","",VLOOKUP(D374,Master,2,FALSE))</f>
        <v>SA Seniors</v>
      </c>
      <c r="I374" s="233"/>
      <c r="J374" s="233" t="s">
        <v>640</v>
      </c>
      <c r="K374" s="233">
        <v>60</v>
      </c>
      <c r="L374" s="234">
        <f>IF(K374="","",IF(I374="",ROUND(HLOOKUP(J374,kgList,K374,FALSE),1),ROUND(HLOOKUP(I374,kgList,K374,FALSE),1)))</f>
        <v>3.2</v>
      </c>
      <c r="M374" s="234">
        <f>IF(L374="","",IF(COUNTA(I374:J374)&gt;1,"Edible or Inedible",IF(COUNTA(I374)=1,L374*1,IF(COUNTA(J374)=1,L374*1,"ERROR"))))</f>
        <v>3.2</v>
      </c>
    </row>
    <row r="375" spans="1:13" x14ac:dyDescent="0.25">
      <c r="A375" s="232" t="str">
        <f>IF(D375="","",A374)</f>
        <v>2021-G-D3</v>
      </c>
      <c r="B375" s="231">
        <f>IF(D375="","",B374)</f>
        <v>44539</v>
      </c>
      <c r="C375" s="232" t="str">
        <f>IF(D375="","",C374)</f>
        <v>Jakkalsputz</v>
      </c>
      <c r="D375" s="6" t="s">
        <v>821</v>
      </c>
      <c r="E375" s="5" t="str">
        <f>IF(D375="","",VLOOKUP(D375,Master,3,FALSE))</f>
        <v>Hendrico</v>
      </c>
      <c r="F375" s="5" t="str">
        <f>IF(D375="","",VLOOKUP(D375,Master,4,FALSE))</f>
        <v>Lesch</v>
      </c>
      <c r="G375" s="5" t="str">
        <f>IF(D375="","",VLOOKUP(D375,Master,5,FALSE))</f>
        <v>Men Senior</v>
      </c>
      <c r="H375" s="5" t="str">
        <f>IF(D375="","",VLOOKUP(D375,Master,2,FALSE))</f>
        <v>SA Seniors</v>
      </c>
      <c r="I375" s="233"/>
      <c r="J375" s="233" t="s">
        <v>640</v>
      </c>
      <c r="K375" s="233">
        <v>60</v>
      </c>
      <c r="L375" s="234">
        <f>IF(K375="","",IF(I375="",ROUND(HLOOKUP(J375,kgList,K375,FALSE),1),ROUND(HLOOKUP(I375,kgList,K375,FALSE),1)))</f>
        <v>3.2</v>
      </c>
      <c r="M375" s="234">
        <f>IF(L375="","",IF(COUNTA(I375:J375)&gt;1,"Edible or Inedible",IF(COUNTA(I375)=1,L375*1,IF(COUNTA(J375)=1,L375*1,"ERROR"))))</f>
        <v>3.2</v>
      </c>
    </row>
    <row r="376" spans="1:13" x14ac:dyDescent="0.25">
      <c r="A376" s="232" t="str">
        <f>IF(D376="","",A375)</f>
        <v>2021-G-D3</v>
      </c>
      <c r="B376" s="231">
        <f>IF(D376="","",B375)</f>
        <v>44539</v>
      </c>
      <c r="C376" s="232" t="str">
        <f>IF(D376="","",C375)</f>
        <v>Jakkalsputz</v>
      </c>
      <c r="D376" s="6" t="s">
        <v>663</v>
      </c>
      <c r="E376" s="5" t="str">
        <f>IF(D376="","",VLOOKUP(D376,Master,3,FALSE))</f>
        <v>Nadine</v>
      </c>
      <c r="F376" s="5" t="str">
        <f>IF(D376="","",VLOOKUP(D376,Master,4,FALSE))</f>
        <v>Downing</v>
      </c>
      <c r="G376" s="5" t="str">
        <f>IF(D376="","",VLOOKUP(D376,Master,5,FALSE))</f>
        <v>Ladies Senior</v>
      </c>
      <c r="H376" s="5" t="str">
        <f>IF(D376="","",VLOOKUP(D376,Master,2,FALSE))</f>
        <v>Nam Ladies</v>
      </c>
      <c r="I376" s="233"/>
      <c r="J376" s="233" t="s">
        <v>591</v>
      </c>
      <c r="K376" s="233">
        <v>54</v>
      </c>
      <c r="L376" s="234">
        <f>IF(K376="","",IF(I376="",ROUND(HLOOKUP(J376,kgList,K376,FALSE),1),ROUND(HLOOKUP(I376,kgList,K376,FALSE),1)))</f>
        <v>2.8</v>
      </c>
      <c r="M376" s="234">
        <f>IF(L376="","",IF(COUNTA(I376:J376)&gt;1,"Edible or Inedible",IF(COUNTA(I376)=1,L376*1,IF(COUNTA(J376)=1,L376*1,"ERROR"))))</f>
        <v>2.8</v>
      </c>
    </row>
    <row r="377" spans="1:13" ht="14.25" customHeight="1" x14ac:dyDescent="0.25">
      <c r="A377" s="232" t="str">
        <f>IF(D377="","",A376)</f>
        <v>2021-G-D3</v>
      </c>
      <c r="B377" s="231">
        <f>IF(D377="","",B376)</f>
        <v>44539</v>
      </c>
      <c r="C377" s="232" t="str">
        <f>IF(D377="","",C376)</f>
        <v>Jakkalsputz</v>
      </c>
      <c r="D377" s="6" t="s">
        <v>330</v>
      </c>
      <c r="E377" s="5" t="str">
        <f>IF(D377="","",VLOOKUP(D377,Master,3,FALSE))</f>
        <v>Ettiene</v>
      </c>
      <c r="F377" s="5" t="str">
        <f>IF(D377="","",VLOOKUP(D377,Master,4,FALSE))</f>
        <v>Stipp</v>
      </c>
      <c r="G377" s="5" t="str">
        <f>IF(D377="","",VLOOKUP(D377,Master,5,FALSE))</f>
        <v>Men Master</v>
      </c>
      <c r="H377" s="5" t="str">
        <f>IF(D377="","",VLOOKUP(D377,Master,2,FALSE))</f>
        <v>Nam Masters</v>
      </c>
      <c r="I377" s="233"/>
      <c r="J377" s="233" t="s">
        <v>613</v>
      </c>
      <c r="K377" s="233">
        <v>91</v>
      </c>
      <c r="L377" s="234">
        <f>IF(K377="","",IF(I377="",ROUND(HLOOKUP(J377,kgList,K377,FALSE),1),ROUND(HLOOKUP(I377,kgList,K377,FALSE),1)))</f>
        <v>3.1</v>
      </c>
      <c r="M377" s="234">
        <f>IF(L377="","",IF(COUNTA(I377:J377)&gt;1,"Edible or Inedible",IF(COUNTA(I377)=1,L377*1,IF(COUNTA(J377)=1,L377*1,"ERROR"))))</f>
        <v>3.1</v>
      </c>
    </row>
    <row r="378" spans="1:13" x14ac:dyDescent="0.25">
      <c r="A378" s="232" t="str">
        <f>IF(D378="","",A377)</f>
        <v>2021-G-D3</v>
      </c>
      <c r="B378" s="231">
        <f>IF(D378="","",B377)</f>
        <v>44539</v>
      </c>
      <c r="C378" s="232" t="str">
        <f>IF(D378="","",C377)</f>
        <v>Jakkalsputz</v>
      </c>
      <c r="D378" s="6" t="s">
        <v>683</v>
      </c>
      <c r="E378" s="5" t="str">
        <f>IF(D378="","",VLOOKUP(D378,Master,3,FALSE))</f>
        <v>Barren</v>
      </c>
      <c r="F378" s="5" t="str">
        <f>IF(D378="","",VLOOKUP(D378,Master,4,FALSE))</f>
        <v>Van Es</v>
      </c>
      <c r="G378" s="5" t="str">
        <f>IF(D378="","",VLOOKUP(D378,Master,5,FALSE))</f>
        <v>Men Senior</v>
      </c>
      <c r="H378" s="5" t="str">
        <f>IF(D378="","",VLOOKUP(D378,Master,2,FALSE))</f>
        <v>Nam Men U/21</v>
      </c>
      <c r="I378" s="233"/>
      <c r="J378" s="233" t="s">
        <v>8</v>
      </c>
      <c r="K378" s="233">
        <v>86</v>
      </c>
      <c r="L378" s="234">
        <f>IF(K378="","",IF(I378="",ROUND(HLOOKUP(J378,kgList,K378,FALSE),1),ROUND(HLOOKUP(I378,kgList,K378,FALSE),1)))</f>
        <v>5.0999999999999996</v>
      </c>
      <c r="M378" s="234">
        <f>IF(L378="","",IF(COUNTA(I378:J378)&gt;1,"Edible or Inedible",IF(COUNTA(I378)=1,L378*1,IF(COUNTA(J378)=1,L378*1,"ERROR"))))</f>
        <v>5.0999999999999996</v>
      </c>
    </row>
    <row r="379" spans="1:13" x14ac:dyDescent="0.25">
      <c r="A379" s="232" t="str">
        <f>IF(D379="","",A378)</f>
        <v>2021-G-D3</v>
      </c>
      <c r="B379" s="231">
        <f>IF(D379="","",B378)</f>
        <v>44539</v>
      </c>
      <c r="C379" s="232" t="str">
        <f>IF(D379="","",C378)</f>
        <v>Jakkalsputz</v>
      </c>
      <c r="D379" s="6" t="s">
        <v>868</v>
      </c>
      <c r="E379" s="5" t="str">
        <f>IF(D379="","",VLOOKUP(D379,Master,3,FALSE))</f>
        <v>Paul</v>
      </c>
      <c r="F379" s="5" t="str">
        <f>IF(D379="","",VLOOKUP(D379,Master,4,FALSE))</f>
        <v>Nel</v>
      </c>
      <c r="G379" s="5" t="str">
        <f>IF(D379="","",VLOOKUP(D379,Master,5,FALSE))</f>
        <v>Men Grand Masters</v>
      </c>
      <c r="H379" s="5" t="str">
        <f>IF(D379="","",VLOOKUP(D379,Master,2,FALSE))</f>
        <v>SA Grand Masters</v>
      </c>
      <c r="I379" s="233"/>
      <c r="J379" s="233" t="s">
        <v>613</v>
      </c>
      <c r="K379" s="233">
        <v>90</v>
      </c>
      <c r="L379" s="234">
        <f>IF(K379="","",IF(I379="",ROUND(HLOOKUP(J379,kgList,K379,FALSE),1),ROUND(HLOOKUP(I379,kgList,K379,FALSE),1)))</f>
        <v>3</v>
      </c>
      <c r="M379" s="234">
        <f>IF(L379="","",IF(COUNTA(I379:J379)&gt;1,"Edible or Inedible",IF(COUNTA(I379)=1,L379*1,IF(COUNTA(J379)=1,L379*1,"ERROR"))))</f>
        <v>3</v>
      </c>
    </row>
    <row r="380" spans="1:13" x14ac:dyDescent="0.25">
      <c r="A380" s="232" t="str">
        <f>IF(D380="","",A379)</f>
        <v>2021-G-D3</v>
      </c>
      <c r="B380" s="231">
        <f>IF(D380="","",B379)</f>
        <v>44539</v>
      </c>
      <c r="C380" s="232" t="str">
        <f>IF(D380="","",C379)</f>
        <v>Jakkalsputz</v>
      </c>
      <c r="D380" s="6" t="s">
        <v>838</v>
      </c>
      <c r="E380" s="5" t="str">
        <f>IF(D380="","",VLOOKUP(D380,Master,3,FALSE))</f>
        <v xml:space="preserve">Kabous </v>
      </c>
      <c r="F380" s="5" t="str">
        <f>IF(D380="","",VLOOKUP(D380,Master,4,FALSE))</f>
        <v>Louw</v>
      </c>
      <c r="G380" s="5" t="str">
        <f>IF(D380="","",VLOOKUP(D380,Master,5,FALSE))</f>
        <v>Ladies Senior</v>
      </c>
      <c r="H380" s="5" t="str">
        <f>IF(D380="","",VLOOKUP(D380,Master,2,FALSE))</f>
        <v>SA Ladies</v>
      </c>
      <c r="I380" s="233"/>
      <c r="J380" s="233" t="s">
        <v>591</v>
      </c>
      <c r="K380" s="233">
        <v>53</v>
      </c>
      <c r="L380" s="234">
        <f>IF(K380="","",IF(I380="",ROUND(HLOOKUP(J380,kgList,K380,FALSE),1),ROUND(HLOOKUP(I380,kgList,K380,FALSE),1)))</f>
        <v>2.7</v>
      </c>
      <c r="M380" s="234">
        <f>IF(L380="","",IF(COUNTA(I380:J380)&gt;1,"Edible or Inedible",IF(COUNTA(I380)=1,L380*1,IF(COUNTA(J380)=1,L380*1,"ERROR"))))</f>
        <v>2.7</v>
      </c>
    </row>
    <row r="381" spans="1:13" x14ac:dyDescent="0.25">
      <c r="A381" s="232" t="str">
        <f>IF(D381="","",A380)</f>
        <v>2021-G-D3</v>
      </c>
      <c r="B381" s="231">
        <f>IF(D381="","",B380)</f>
        <v>44539</v>
      </c>
      <c r="C381" s="232" t="str">
        <f>IF(D381="","",C380)</f>
        <v>Jakkalsputz</v>
      </c>
      <c r="D381" s="6" t="s">
        <v>663</v>
      </c>
      <c r="E381" s="5" t="str">
        <f>IF(D381="","",VLOOKUP(D381,Master,3,FALSE))</f>
        <v>Nadine</v>
      </c>
      <c r="F381" s="5" t="str">
        <f>IF(D381="","",VLOOKUP(D381,Master,4,FALSE))</f>
        <v>Downing</v>
      </c>
      <c r="G381" s="5" t="str">
        <f>IF(D381="","",VLOOKUP(D381,Master,5,FALSE))</f>
        <v>Ladies Senior</v>
      </c>
      <c r="H381" s="5" t="str">
        <f>IF(D381="","",VLOOKUP(D381,Master,2,FALSE))</f>
        <v>Nam Ladies</v>
      </c>
      <c r="I381" s="233" t="s">
        <v>19</v>
      </c>
      <c r="J381" s="233"/>
      <c r="K381" s="233">
        <v>63</v>
      </c>
      <c r="L381" s="234">
        <f>IF(K381="","",IF(I381="",ROUND(HLOOKUP(J381,kgList,K381,FALSE),1),ROUND(HLOOKUP(I381,kgList,K381,FALSE),1)))</f>
        <v>2.6</v>
      </c>
      <c r="M381" s="234">
        <f>IF(L381="","",IF(COUNTA(I381:J381)&gt;1,"Edible or Inedible",IF(COUNTA(I381)=1,L381*1,IF(COUNTA(J381)=1,L381*1,"ERROR"))))</f>
        <v>2.6</v>
      </c>
    </row>
    <row r="382" spans="1:13" x14ac:dyDescent="0.25">
      <c r="A382" s="232" t="str">
        <f>IF(D382="","",A381)</f>
        <v>2021-G-D3</v>
      </c>
      <c r="B382" s="231">
        <f>IF(D382="","",B381)</f>
        <v>44539</v>
      </c>
      <c r="C382" s="232" t="str">
        <f>IF(D382="","",C381)</f>
        <v>Jakkalsputz</v>
      </c>
      <c r="D382" s="6" t="s">
        <v>904</v>
      </c>
      <c r="E382" s="5" t="str">
        <f>IF(D382="","",VLOOKUP(D382,Master,3,FALSE))</f>
        <v>Mike</v>
      </c>
      <c r="F382" s="5" t="str">
        <f>IF(D382="","",VLOOKUP(D382,Master,4,FALSE))</f>
        <v>Bailey</v>
      </c>
      <c r="G382" s="5" t="str">
        <f>IF(D382="","",VLOOKUP(D382,Master,5,FALSE))</f>
        <v>Men  Master</v>
      </c>
      <c r="H382" s="5" t="str">
        <f>IF(D382="","",VLOOKUP(D382,Master,2,FALSE))</f>
        <v>SA Masters</v>
      </c>
      <c r="I382" s="233"/>
      <c r="J382" s="233" t="s">
        <v>20</v>
      </c>
      <c r="K382" s="233">
        <v>93</v>
      </c>
      <c r="L382" s="234">
        <f>IF(K382="","",IF(I382="",ROUND(HLOOKUP(J382,kgList,K382,FALSE),1),ROUND(HLOOKUP(I382,kgList,K382,FALSE),1)))</f>
        <v>3</v>
      </c>
      <c r="M382" s="234">
        <f>IF(L382="","",IF(COUNTA(I382:J382)&gt;1,"Edible or Inedible",IF(COUNTA(I382)=1,L382*1,IF(COUNTA(J382)=1,L382*1,"ERROR"))))</f>
        <v>3</v>
      </c>
    </row>
    <row r="383" spans="1:13" x14ac:dyDescent="0.25">
      <c r="A383" s="232" t="str">
        <f>IF(D383="","",A382)</f>
        <v>2021-G-D3</v>
      </c>
      <c r="B383" s="231">
        <f>IF(D383="","",B382)</f>
        <v>44539</v>
      </c>
      <c r="C383" s="232" t="str">
        <f>IF(D383="","",C382)</f>
        <v>Jakkalsputz</v>
      </c>
      <c r="D383" s="6" t="s">
        <v>907</v>
      </c>
      <c r="E383" s="5" t="str">
        <f>IF(D383="","",VLOOKUP(D383,Master,3,FALSE))</f>
        <v>Barry</v>
      </c>
      <c r="F383" s="5" t="str">
        <f>IF(D383="","",VLOOKUP(D383,Master,4,FALSE))</f>
        <v>Wareham</v>
      </c>
      <c r="G383" s="5" t="str">
        <f>IF(D383="","",VLOOKUP(D383,Master,5,FALSE))</f>
        <v>Men  Master</v>
      </c>
      <c r="H383" s="5" t="str">
        <f>IF(D383="","",VLOOKUP(D383,Master,2,FALSE))</f>
        <v>SA Masters</v>
      </c>
      <c r="I383" s="233"/>
      <c r="J383" s="233" t="s">
        <v>640</v>
      </c>
      <c r="K383" s="233">
        <v>58</v>
      </c>
      <c r="L383" s="234">
        <f>IF(K383="","",IF(I383="",ROUND(HLOOKUP(J383,kgList,K383,FALSE),1),ROUND(HLOOKUP(I383,kgList,K383,FALSE),1)))</f>
        <v>3</v>
      </c>
      <c r="M383" s="234">
        <f>IF(L383="","",IF(COUNTA(I383:J383)&gt;1,"Edible or Inedible",IF(COUNTA(I383)=1,L383*1,IF(COUNTA(J383)=1,L383*1,"ERROR"))))</f>
        <v>3</v>
      </c>
    </row>
    <row r="384" spans="1:13" x14ac:dyDescent="0.25">
      <c r="A384" s="232" t="str">
        <f>IF(D384="","",A383)</f>
        <v>2021-G-D3</v>
      </c>
      <c r="B384" s="231">
        <f>IF(D384="","",B383)</f>
        <v>44539</v>
      </c>
      <c r="C384" s="232" t="str">
        <f>IF(D384="","",C383)</f>
        <v>Jakkalsputz</v>
      </c>
      <c r="D384" s="6" t="s">
        <v>862</v>
      </c>
      <c r="E384" s="5" t="str">
        <f>IF(D384="","",VLOOKUP(D384,Master,3,FALSE))</f>
        <v>Gus</v>
      </c>
      <c r="F384" s="5" t="str">
        <f>IF(D384="","",VLOOKUP(D384,Master,4,FALSE))</f>
        <v>Kaltenbrun</v>
      </c>
      <c r="G384" s="5" t="str">
        <f>IF(D384="","",VLOOKUP(D384,Master,5,FALSE))</f>
        <v>Men  Master</v>
      </c>
      <c r="H384" s="5" t="str">
        <f>IF(D384="","",VLOOKUP(D384,Master,2,FALSE))</f>
        <v>SA Masters</v>
      </c>
      <c r="I384" s="233"/>
      <c r="J384" s="233" t="s">
        <v>20</v>
      </c>
      <c r="K384" s="233">
        <v>92</v>
      </c>
      <c r="L384" s="234">
        <f>IF(K384="","",IF(I384="",ROUND(HLOOKUP(J384,kgList,K384,FALSE),1),ROUND(HLOOKUP(I384,kgList,K384,FALSE),1)))</f>
        <v>2.9</v>
      </c>
      <c r="M384" s="234">
        <f>IF(L384="","",IF(COUNTA(I384:J384)&gt;1,"Edible or Inedible",IF(COUNTA(I384)=1,L384*1,IF(COUNTA(J384)=1,L384*1,"ERROR"))))</f>
        <v>2.9</v>
      </c>
    </row>
    <row r="385" spans="1:13" x14ac:dyDescent="0.25">
      <c r="A385" s="232" t="str">
        <f>IF(D385="","",A384)</f>
        <v>2021-G-D3</v>
      </c>
      <c r="B385" s="231">
        <f>IF(D385="","",B384)</f>
        <v>44539</v>
      </c>
      <c r="C385" s="232" t="str">
        <f>IF(D385="","",C384)</f>
        <v>Jakkalsputz</v>
      </c>
      <c r="D385" s="6" t="s">
        <v>830</v>
      </c>
      <c r="E385" s="5" t="str">
        <f>IF(D385="","",VLOOKUP(D385,Master,3,FALSE))</f>
        <v>Greg</v>
      </c>
      <c r="F385" s="5" t="str">
        <f>IF(D385="","",VLOOKUP(D385,Master,4,FALSE))</f>
        <v>Sutherland</v>
      </c>
      <c r="G385" s="5" t="str">
        <f>IF(D385="","",VLOOKUP(D385,Master,5,FALSE))</f>
        <v>Men Senior</v>
      </c>
      <c r="H385" s="5" t="str">
        <f>IF(D385="","",VLOOKUP(D385,Master,2,FALSE))</f>
        <v>SA Seniors</v>
      </c>
      <c r="I385" s="233"/>
      <c r="J385" s="233" t="s">
        <v>20</v>
      </c>
      <c r="K385" s="233">
        <v>94</v>
      </c>
      <c r="L385" s="234">
        <f>IF(K385="","",IF(I385="",ROUND(HLOOKUP(J385,kgList,K385,FALSE),1),ROUND(HLOOKUP(I385,kgList,K385,FALSE),1)))</f>
        <v>3.1</v>
      </c>
      <c r="M385" s="234">
        <f>IF(L385="","",IF(COUNTA(I385:J385)&gt;1,"Edible or Inedible",IF(COUNTA(I385)=1,L385*1,IF(COUNTA(J385)=1,L385*1,"ERROR"))))</f>
        <v>3.1</v>
      </c>
    </row>
    <row r="386" spans="1:13" x14ac:dyDescent="0.25">
      <c r="A386" s="232" t="str">
        <f>IF(D386="","",A385)</f>
        <v>2021-G-D3</v>
      </c>
      <c r="B386" s="231">
        <f>IF(D386="","",B385)</f>
        <v>44539</v>
      </c>
      <c r="C386" s="232" t="str">
        <f>IF(D386="","",C385)</f>
        <v>Jakkalsputz</v>
      </c>
      <c r="D386" s="6" t="s">
        <v>869</v>
      </c>
      <c r="E386" s="5" t="str">
        <f>IF(D386="","",VLOOKUP(D386,Master,3,FALSE))</f>
        <v>Alan</v>
      </c>
      <c r="F386" s="5" t="str">
        <f>IF(D386="","",VLOOKUP(D386,Master,4,FALSE))</f>
        <v>Prinsloo</v>
      </c>
      <c r="G386" s="5" t="str">
        <f>IF(D386="","",VLOOKUP(D386,Master,5,FALSE))</f>
        <v>Men Grand Masters</v>
      </c>
      <c r="H386" s="5" t="str">
        <f>IF(D386="","",VLOOKUP(D386,Master,2,FALSE))</f>
        <v>SA Grand Masters</v>
      </c>
      <c r="I386" s="233"/>
      <c r="J386" s="233" t="s">
        <v>20</v>
      </c>
      <c r="K386" s="233">
        <v>92</v>
      </c>
      <c r="L386" s="234">
        <f>IF(K386="","",IF(I386="",ROUND(HLOOKUP(J386,kgList,K386,FALSE),1),ROUND(HLOOKUP(I386,kgList,K386,FALSE),1)))</f>
        <v>2.9</v>
      </c>
      <c r="M386" s="234">
        <f>IF(L386="","",IF(COUNTA(I386:J386)&gt;1,"Edible or Inedible",IF(COUNTA(I386)=1,L386*1,IF(COUNTA(J386)=1,L386*1,"ERROR"))))</f>
        <v>2.9</v>
      </c>
    </row>
    <row r="387" spans="1:13" x14ac:dyDescent="0.25">
      <c r="A387" s="232" t="str">
        <f>IF(D387="","",A386)</f>
        <v>2021-G-D3</v>
      </c>
      <c r="B387" s="231">
        <f>IF(D387="","",B386)</f>
        <v>44539</v>
      </c>
      <c r="C387" s="232" t="str">
        <f>IF(D387="","",C386)</f>
        <v>Jakkalsputz</v>
      </c>
      <c r="D387" s="6" t="s">
        <v>838</v>
      </c>
      <c r="E387" s="5" t="str">
        <f>IF(D387="","",VLOOKUP(D387,Master,3,FALSE))</f>
        <v xml:space="preserve">Kabous </v>
      </c>
      <c r="F387" s="5" t="str">
        <f>IF(D387="","",VLOOKUP(D387,Master,4,FALSE))</f>
        <v>Louw</v>
      </c>
      <c r="G387" s="5" t="str">
        <f>IF(D387="","",VLOOKUP(D387,Master,5,FALSE))</f>
        <v>Ladies Senior</v>
      </c>
      <c r="H387" s="5" t="str">
        <f>IF(D387="","",VLOOKUP(D387,Master,2,FALSE))</f>
        <v>SA Ladies</v>
      </c>
      <c r="I387" s="233"/>
      <c r="J387" s="233" t="s">
        <v>614</v>
      </c>
      <c r="K387" s="233">
        <v>90</v>
      </c>
      <c r="L387" s="234">
        <f>IF(K387="","",IF(I387="",ROUND(HLOOKUP(J387,kgList,K387,FALSE),1),ROUND(HLOOKUP(I387,kgList,K387,FALSE),1)))</f>
        <v>2.6</v>
      </c>
      <c r="M387" s="234">
        <f>IF(L387="","",IF(COUNTA(I387:J387)&gt;1,"Edible or Inedible",IF(COUNTA(I387)=1,L387*1,IF(COUNTA(J387)=1,L387*1,"ERROR"))))</f>
        <v>2.6</v>
      </c>
    </row>
    <row r="388" spans="1:13" x14ac:dyDescent="0.25">
      <c r="A388" s="232" t="str">
        <f>IF(D388="","",A387)</f>
        <v>2021-G-D3</v>
      </c>
      <c r="B388" s="231">
        <f>IF(D388="","",B387)</f>
        <v>44539</v>
      </c>
      <c r="C388" s="232" t="str">
        <f>IF(D388="","",C387)</f>
        <v>Jakkalsputz</v>
      </c>
      <c r="D388" s="6" t="s">
        <v>945</v>
      </c>
      <c r="E388" s="5" t="str">
        <f>IF(D388="","",VLOOKUP(D388,Master,3,FALSE))</f>
        <v>Greg</v>
      </c>
      <c r="F388" s="5" t="str">
        <f>IF(D388="","",VLOOKUP(D388,Master,4,FALSE))</f>
        <v>Sutherland</v>
      </c>
      <c r="G388" s="5" t="str">
        <f>IF(D388="","",VLOOKUP(D388,Master,5,FALSE))</f>
        <v>Men Senior</v>
      </c>
      <c r="H388" s="5" t="str">
        <f>IF(D388="","",VLOOKUP(D388,Master,2,FALSE))</f>
        <v>SA Seniors</v>
      </c>
      <c r="I388" s="233"/>
      <c r="J388" s="233" t="s">
        <v>614</v>
      </c>
      <c r="K388" s="233">
        <v>94</v>
      </c>
      <c r="L388" s="234">
        <f>IF(K388="","",IF(I388="",ROUND(HLOOKUP(J388,kgList,K388,FALSE),1),ROUND(HLOOKUP(I388,kgList,K388,FALSE),1)))</f>
        <v>3</v>
      </c>
      <c r="M388" s="234">
        <f>IF(L388="","",IF(COUNTA(I388:J388)&gt;1,"Edible or Inedible",IF(COUNTA(I388)=1,L388*1,IF(COUNTA(J388)=1,L388*1,"ERROR"))))</f>
        <v>3</v>
      </c>
    </row>
    <row r="389" spans="1:13" x14ac:dyDescent="0.25">
      <c r="A389" s="232" t="str">
        <f>IF(D389="","",A388)</f>
        <v>2021-G-D3</v>
      </c>
      <c r="B389" s="231">
        <f>IF(D389="","",B388)</f>
        <v>44539</v>
      </c>
      <c r="C389" s="232" t="str">
        <f>IF(D389="","",C388)</f>
        <v>Jakkalsputz</v>
      </c>
      <c r="D389" s="6" t="s">
        <v>436</v>
      </c>
      <c r="E389" s="5" t="str">
        <f>IF(D389="","",VLOOKUP(D389,Master,3,FALSE))</f>
        <v xml:space="preserve">Andre-Louis </v>
      </c>
      <c r="F389" s="5" t="str">
        <f>IF(D389="","",VLOOKUP(D389,Master,4,FALSE))</f>
        <v>Stipp</v>
      </c>
      <c r="G389" s="5" t="str">
        <f>IF(D389="","",VLOOKUP(D389,Master,5,FALSE))</f>
        <v>Men U/21</v>
      </c>
      <c r="H389" s="5" t="str">
        <f>IF(D389="","",VLOOKUP(D389,Master,2,FALSE))</f>
        <v>Nam Men U/21</v>
      </c>
      <c r="I389" s="233"/>
      <c r="J389" s="233" t="s">
        <v>20</v>
      </c>
      <c r="K389" s="233">
        <v>84</v>
      </c>
      <c r="L389" s="234">
        <f>IF(K389="","",IF(I389="",ROUND(HLOOKUP(J389,kgList,K389,FALSE),1),ROUND(HLOOKUP(I389,kgList,K389,FALSE),1)))</f>
        <v>2.2000000000000002</v>
      </c>
      <c r="M389" s="234">
        <f>IF(L389="","",IF(COUNTA(I389:J389)&gt;1,"Edible or Inedible",IF(COUNTA(I389)=1,L389*1,IF(COUNTA(J389)=1,L389*1,"ERROR"))))</f>
        <v>2.2000000000000002</v>
      </c>
    </row>
    <row r="390" spans="1:13" x14ac:dyDescent="0.25">
      <c r="A390" s="232" t="str">
        <f>IF(D390="","",A389)</f>
        <v>2021-G-D3</v>
      </c>
      <c r="B390" s="231">
        <f>IF(D390="","",B389)</f>
        <v>44539</v>
      </c>
      <c r="C390" s="232" t="str">
        <f>IF(D390="","",C389)</f>
        <v>Jakkalsputz</v>
      </c>
      <c r="D390" s="6" t="s">
        <v>875</v>
      </c>
      <c r="E390" s="5" t="str">
        <f>IF(D390="","",VLOOKUP(D390,Master,3,FALSE))</f>
        <v>Herman</v>
      </c>
      <c r="F390" s="5" t="str">
        <f>IF(D390="","",VLOOKUP(D390,Master,4,FALSE))</f>
        <v>Van Greunen</v>
      </c>
      <c r="G390" s="5" t="str">
        <f>IF(D390="","",VLOOKUP(D390,Master,5,FALSE))</f>
        <v>Men Grand Masters</v>
      </c>
      <c r="H390" s="5" t="str">
        <f>IF(D390="","",VLOOKUP(D390,Master,2,FALSE))</f>
        <v>SA Grand Masters</v>
      </c>
      <c r="I390" s="233"/>
      <c r="J390" s="233" t="s">
        <v>20</v>
      </c>
      <c r="K390" s="233">
        <v>91</v>
      </c>
      <c r="L390" s="234">
        <f>IF(K390="","",IF(I390="",ROUND(HLOOKUP(J390,kgList,K390,FALSE),1),ROUND(HLOOKUP(I390,kgList,K390,FALSE),1)))</f>
        <v>2.8</v>
      </c>
      <c r="M390" s="234">
        <f>IF(L390="","",IF(COUNTA(I390:J390)&gt;1,"Edible or Inedible",IF(COUNTA(I390)=1,L390*1,IF(COUNTA(J390)=1,L390*1,"ERROR"))))</f>
        <v>2.8</v>
      </c>
    </row>
    <row r="391" spans="1:13" x14ac:dyDescent="0.25">
      <c r="A391" s="232" t="str">
        <f>IF(D391="","",A390)</f>
        <v>2021-G-D3</v>
      </c>
      <c r="B391" s="231">
        <f>IF(D391="","",B390)</f>
        <v>44539</v>
      </c>
      <c r="C391" s="232" t="str">
        <f>IF(D391="","",C390)</f>
        <v>Jakkalsputz</v>
      </c>
      <c r="D391" s="6" t="s">
        <v>826</v>
      </c>
      <c r="E391" s="5" t="str">
        <f>IF(D391="","",VLOOKUP(D391,Master,3,FALSE))</f>
        <v>AJ</v>
      </c>
      <c r="F391" s="5" t="str">
        <f>IF(D391="","",VLOOKUP(D391,Master,4,FALSE))</f>
        <v>De Beer</v>
      </c>
      <c r="G391" s="5" t="str">
        <f>IF(D391="","",VLOOKUP(D391,Master,5,FALSE))</f>
        <v>Men Senior</v>
      </c>
      <c r="H391" s="5" t="str">
        <f>IF(D391="","",VLOOKUP(D391,Master,2,FALSE))</f>
        <v>SA Seniors</v>
      </c>
      <c r="I391" s="233"/>
      <c r="J391" s="233" t="s">
        <v>614</v>
      </c>
      <c r="K391" s="233">
        <v>94</v>
      </c>
      <c r="L391" s="234">
        <f>IF(K391="","",IF(I391="",ROUND(HLOOKUP(J391,kgList,K391,FALSE),1),ROUND(HLOOKUP(I391,kgList,K391,FALSE),1)))</f>
        <v>3</v>
      </c>
      <c r="M391" s="234">
        <f>IF(L391="","",IF(COUNTA(I391:J391)&gt;1,"Edible or Inedible",IF(COUNTA(I391)=1,L391*1,IF(COUNTA(J391)=1,L391*1,"ERROR"))))</f>
        <v>3</v>
      </c>
    </row>
    <row r="392" spans="1:13" x14ac:dyDescent="0.25">
      <c r="A392" s="232" t="str">
        <f>IF(D392="","",A391)</f>
        <v>2021-G-D3</v>
      </c>
      <c r="B392" s="231">
        <f>IF(D392="","",B391)</f>
        <v>44539</v>
      </c>
      <c r="C392" s="232" t="str">
        <f>IF(D392="","",C391)</f>
        <v>Jakkalsputz</v>
      </c>
      <c r="D392" s="6" t="s">
        <v>436</v>
      </c>
      <c r="E392" s="5" t="str">
        <f>IF(D392="","",VLOOKUP(D392,Master,3,FALSE))</f>
        <v xml:space="preserve">Andre-Louis </v>
      </c>
      <c r="F392" s="5" t="str">
        <f>IF(D392="","",VLOOKUP(D392,Master,4,FALSE))</f>
        <v>Stipp</v>
      </c>
      <c r="G392" s="5" t="str">
        <f>IF(D392="","",VLOOKUP(D392,Master,5,FALSE))</f>
        <v>Men U/21</v>
      </c>
      <c r="H392" s="5" t="str">
        <f>IF(D392="","",VLOOKUP(D392,Master,2,FALSE))</f>
        <v>Nam Men U/21</v>
      </c>
      <c r="I392" s="233"/>
      <c r="J392" s="233" t="s">
        <v>20</v>
      </c>
      <c r="K392" s="233">
        <v>84</v>
      </c>
      <c r="L392" s="234">
        <f>IF(K392="","",IF(I392="",ROUND(HLOOKUP(J392,kgList,K392,FALSE),1),ROUND(HLOOKUP(I392,kgList,K392,FALSE),1)))</f>
        <v>2.2000000000000002</v>
      </c>
      <c r="M392" s="234">
        <f>IF(L392="","",IF(COUNTA(I392:J392)&gt;1,"Edible or Inedible",IF(COUNTA(I392)=1,L392*1,IF(COUNTA(J392)=1,L392*1,"ERROR"))))</f>
        <v>2.2000000000000002</v>
      </c>
    </row>
    <row r="393" spans="1:13" x14ac:dyDescent="0.25">
      <c r="A393" s="232" t="str">
        <f>IF(D393="","",A392)</f>
        <v>2021-G-D3</v>
      </c>
      <c r="B393" s="231">
        <f>IF(D393="","",B392)</f>
        <v>44539</v>
      </c>
      <c r="C393" s="232" t="str">
        <f>IF(D393="","",C392)</f>
        <v>Jakkalsputz</v>
      </c>
      <c r="D393" s="6" t="s">
        <v>843</v>
      </c>
      <c r="E393" s="5" t="str">
        <f>IF(D393="","",VLOOKUP(D393,Master,3,FALSE))</f>
        <v>Chantel</v>
      </c>
      <c r="F393" s="5" t="str">
        <f>IF(D393="","",VLOOKUP(D393,Master,4,FALSE))</f>
        <v>Carstens</v>
      </c>
      <c r="G393" s="5" t="str">
        <f>IF(D393="","",VLOOKUP(D393,Master,5,FALSE))</f>
        <v>Ladies Senior</v>
      </c>
      <c r="H393" s="5" t="str">
        <f>IF(D393="","",VLOOKUP(D393,Master,2,FALSE))</f>
        <v>SA Ladies</v>
      </c>
      <c r="I393" s="233"/>
      <c r="J393" s="233" t="s">
        <v>614</v>
      </c>
      <c r="K393" s="233">
        <v>90</v>
      </c>
      <c r="L393" s="234">
        <f>IF(K393="","",IF(I393="",ROUND(HLOOKUP(J393,kgList,K393,FALSE),1),ROUND(HLOOKUP(I393,kgList,K393,FALSE),1)))</f>
        <v>2.6</v>
      </c>
      <c r="M393" s="234">
        <f>IF(L393="","",IF(COUNTA(I393:J393)&gt;1,"Edible or Inedible",IF(COUNTA(I393)=1,L393*1,IF(COUNTA(J393)=1,L393*1,"ERROR"))))</f>
        <v>2.6</v>
      </c>
    </row>
    <row r="394" spans="1:13" x14ac:dyDescent="0.25">
      <c r="A394" s="232" t="str">
        <f>IF(D394="","",A393)</f>
        <v>2021-G-D3</v>
      </c>
      <c r="B394" s="231">
        <f>IF(D394="","",B393)</f>
        <v>44539</v>
      </c>
      <c r="C394" s="232" t="str">
        <f>IF(D394="","",C393)</f>
        <v>Jakkalsputz</v>
      </c>
      <c r="D394" s="6" t="s">
        <v>893</v>
      </c>
      <c r="E394" s="5" t="str">
        <f>IF(D394="","",VLOOKUP(D394,Master,3,FALSE))</f>
        <v>Antoi</v>
      </c>
      <c r="F394" s="5" t="str">
        <f>IF(D394="","",VLOOKUP(D394,Master,4,FALSE))</f>
        <v>Forbes</v>
      </c>
      <c r="G394" s="5" t="str">
        <f>IF(D394="","",VLOOKUP(D394,Master,5,FALSE))</f>
        <v>Ladies Senior</v>
      </c>
      <c r="H394" s="5" t="str">
        <f>IF(D394="","",VLOOKUP(D394,Master,2,FALSE))</f>
        <v>SA Ladies</v>
      </c>
      <c r="I394" s="233"/>
      <c r="J394" s="233" t="s">
        <v>20</v>
      </c>
      <c r="K394" s="233">
        <v>89</v>
      </c>
      <c r="L394" s="234">
        <f>IF(K394="","",IF(I394="",ROUND(HLOOKUP(J394,kgList,K394,FALSE),1),ROUND(HLOOKUP(I394,kgList,K394,FALSE),1)))</f>
        <v>2.6</v>
      </c>
      <c r="M394" s="234">
        <f>IF(L394="","",IF(COUNTA(I394:J394)&gt;1,"Edible or Inedible",IF(COUNTA(I394)=1,L394*1,IF(COUNTA(J394)=1,L394*1,"ERROR"))))</f>
        <v>2.6</v>
      </c>
    </row>
    <row r="395" spans="1:13" x14ac:dyDescent="0.25">
      <c r="A395" s="232" t="str">
        <f>IF(D395="","",A394)</f>
        <v>2021-G-D3</v>
      </c>
      <c r="B395" s="231">
        <f>IF(D395="","",B394)</f>
        <v>44539</v>
      </c>
      <c r="C395" s="232" t="str">
        <f>IF(D395="","",C394)</f>
        <v>Jakkalsputz</v>
      </c>
      <c r="D395" s="6" t="s">
        <v>825</v>
      </c>
      <c r="E395" s="5" t="str">
        <f>IF(D395="","",VLOOKUP(D395,Master,3,FALSE))</f>
        <v>Robert</v>
      </c>
      <c r="F395" s="5" t="str">
        <f>IF(D395="","",VLOOKUP(D395,Master,4,FALSE))</f>
        <v>Kyle</v>
      </c>
      <c r="G395" s="5" t="str">
        <f>IF(D395="","",VLOOKUP(D395,Master,5,FALSE))</f>
        <v>Men Senior</v>
      </c>
      <c r="H395" s="5" t="str">
        <f>IF(D395="","",VLOOKUP(D395,Master,2,FALSE))</f>
        <v>SA Seniors</v>
      </c>
      <c r="I395" s="233"/>
      <c r="J395" s="233" t="s">
        <v>591</v>
      </c>
      <c r="K395" s="233">
        <v>55</v>
      </c>
      <c r="L395" s="234">
        <f>IF(K395="","",IF(I395="",ROUND(HLOOKUP(J395,kgList,K395,FALSE),1),ROUND(HLOOKUP(I395,kgList,K395,FALSE),1)))</f>
        <v>3</v>
      </c>
      <c r="M395" s="234">
        <f>IF(L395="","",IF(COUNTA(I395:J395)&gt;1,"Edible or Inedible",IF(COUNTA(I395)=1,L395*1,IF(COUNTA(J395)=1,L395*1,"ERROR"))))</f>
        <v>3</v>
      </c>
    </row>
    <row r="396" spans="1:13" x14ac:dyDescent="0.25">
      <c r="A396" s="232" t="str">
        <f>IF(D396="","",A395)</f>
        <v>2021-G-D3</v>
      </c>
      <c r="B396" s="231">
        <f>IF(D396="","",B395)</f>
        <v>44539</v>
      </c>
      <c r="C396" s="232" t="str">
        <f>IF(D396="","",C395)</f>
        <v>Jakkalsputz</v>
      </c>
      <c r="D396" s="6" t="s">
        <v>313</v>
      </c>
      <c r="E396" s="5" t="str">
        <f>IF(D396="","",VLOOKUP(D396,Master,3,FALSE))</f>
        <v>Charles</v>
      </c>
      <c r="F396" s="5" t="str">
        <f>IF(D396="","",VLOOKUP(D396,Master,4,FALSE))</f>
        <v>Bothma</v>
      </c>
      <c r="G396" s="5" t="str">
        <f>IF(D396="","",VLOOKUP(D396,Master,5,FALSE))</f>
        <v>Men Grand Masters</v>
      </c>
      <c r="H396" s="5" t="str">
        <f>IF(D396="","",VLOOKUP(D396,Master,2,FALSE))</f>
        <v>Nam Grand Masters</v>
      </c>
      <c r="I396" s="233"/>
      <c r="J396" s="233" t="s">
        <v>591</v>
      </c>
      <c r="K396" s="233">
        <v>54</v>
      </c>
      <c r="L396" s="234">
        <f>IF(K396="","",IF(I396="",ROUND(HLOOKUP(J396,kgList,K396,FALSE),1),ROUND(HLOOKUP(I396,kgList,K396,FALSE),1)))</f>
        <v>2.8</v>
      </c>
      <c r="M396" s="234">
        <f>IF(L396="","",IF(COUNTA(I396:J396)&gt;1,"Edible or Inedible",IF(COUNTA(I396)=1,L396*1,IF(COUNTA(J396)=1,L396*1,"ERROR"))))</f>
        <v>2.8</v>
      </c>
    </row>
    <row r="397" spans="1:13" x14ac:dyDescent="0.25">
      <c r="A397" s="232" t="str">
        <f>IF(D397="","",A396)</f>
        <v>2021-G-D3</v>
      </c>
      <c r="B397" s="231">
        <f>IF(D397="","",B396)</f>
        <v>44539</v>
      </c>
      <c r="C397" s="232" t="str">
        <f>IF(D397="","",C396)</f>
        <v>Jakkalsputz</v>
      </c>
      <c r="D397" s="6" t="s">
        <v>912</v>
      </c>
      <c r="E397" s="5" t="str">
        <f>IF(D397="","",VLOOKUP(D397,Master,3,FALSE))</f>
        <v>Thys</v>
      </c>
      <c r="F397" s="5" t="str">
        <f>IF(D397="","",VLOOKUP(D397,Master,4,FALSE))</f>
        <v>Basson</v>
      </c>
      <c r="G397" s="5" t="str">
        <f>IF(D397="","",VLOOKUP(D397,Master,5,FALSE))</f>
        <v>Men Grand Masters</v>
      </c>
      <c r="H397" s="5" t="str">
        <f>IF(D397="","",VLOOKUP(D397,Master,2,FALSE))</f>
        <v>SA Grand Masters</v>
      </c>
      <c r="I397" s="233"/>
      <c r="J397" s="233" t="s">
        <v>20</v>
      </c>
      <c r="K397" s="233">
        <v>90</v>
      </c>
      <c r="L397" s="234">
        <f>IF(K397="","",IF(I397="",ROUND(HLOOKUP(J397,kgList,K397,FALSE),1),ROUND(HLOOKUP(I397,kgList,K397,FALSE),1)))</f>
        <v>2.7</v>
      </c>
      <c r="M397" s="234">
        <f>IF(L397="","",IF(COUNTA(I397:J397)&gt;1,"Edible or Inedible",IF(COUNTA(I397)=1,L397*1,IF(COUNTA(J397)=1,L397*1,"ERROR"))))</f>
        <v>2.7</v>
      </c>
    </row>
    <row r="398" spans="1:13" x14ac:dyDescent="0.25">
      <c r="A398" s="232" t="str">
        <f>IF(D398="","",A397)</f>
        <v>2021-G-D3</v>
      </c>
      <c r="B398" s="231">
        <f>IF(D398="","",B397)</f>
        <v>44539</v>
      </c>
      <c r="C398" s="232" t="str">
        <f>IF(D398="","",C397)</f>
        <v>Jakkalsputz</v>
      </c>
      <c r="D398" s="6" t="s">
        <v>825</v>
      </c>
      <c r="E398" s="5" t="str">
        <f>IF(D398="","",VLOOKUP(D398,Master,3,FALSE))</f>
        <v>Robert</v>
      </c>
      <c r="F398" s="5" t="str">
        <f>IF(D398="","",VLOOKUP(D398,Master,4,FALSE))</f>
        <v>Kyle</v>
      </c>
      <c r="G398" s="5" t="str">
        <f>IF(D398="","",VLOOKUP(D398,Master,5,FALSE))</f>
        <v>Men Senior</v>
      </c>
      <c r="H398" s="5" t="str">
        <f>IF(D398="","",VLOOKUP(D398,Master,2,FALSE))</f>
        <v>SA Seniors</v>
      </c>
      <c r="I398" s="233"/>
      <c r="J398" s="233" t="s">
        <v>640</v>
      </c>
      <c r="K398" s="233">
        <v>57</v>
      </c>
      <c r="L398" s="234">
        <f>IF(K398="","",IF(I398="",ROUND(HLOOKUP(J398,kgList,K398,FALSE),1),ROUND(HLOOKUP(I398,kgList,K398,FALSE),1)))</f>
        <v>2.9</v>
      </c>
      <c r="M398" s="234">
        <f>IF(L398="","",IF(COUNTA(I398:J398)&gt;1,"Edible or Inedible",IF(COUNTA(I398)=1,L398*1,IF(COUNTA(J398)=1,L398*1,"ERROR"))))</f>
        <v>2.9</v>
      </c>
    </row>
    <row r="399" spans="1:13" x14ac:dyDescent="0.25">
      <c r="A399" s="232" t="str">
        <f>IF(D399="","",A398)</f>
        <v>2021-G-D3</v>
      </c>
      <c r="B399" s="231">
        <f>IF(D399="","",B398)</f>
        <v>44539</v>
      </c>
      <c r="C399" s="232" t="str">
        <f>IF(D399="","",C398)</f>
        <v>Jakkalsputz</v>
      </c>
      <c r="D399" s="6" t="s">
        <v>436</v>
      </c>
      <c r="E399" s="5" t="str">
        <f>IF(D399="","",VLOOKUP(D399,Master,3,FALSE))</f>
        <v xml:space="preserve">Andre-Louis </v>
      </c>
      <c r="F399" s="5" t="str">
        <f>IF(D399="","",VLOOKUP(D399,Master,4,FALSE))</f>
        <v>Stipp</v>
      </c>
      <c r="G399" s="5" t="str">
        <f>IF(D399="","",VLOOKUP(D399,Master,5,FALSE))</f>
        <v>Men U/21</v>
      </c>
      <c r="H399" s="5" t="str">
        <f>IF(D399="","",VLOOKUP(D399,Master,2,FALSE))</f>
        <v>Nam Men U/21</v>
      </c>
      <c r="I399" s="233"/>
      <c r="J399" s="233" t="s">
        <v>20</v>
      </c>
      <c r="K399" s="233">
        <v>82</v>
      </c>
      <c r="L399" s="234">
        <f>IF(K399="","",IF(I399="",ROUND(HLOOKUP(J399,kgList,K399,FALSE),1),ROUND(HLOOKUP(I399,kgList,K399,FALSE),1)))</f>
        <v>2</v>
      </c>
      <c r="M399" s="234">
        <f>IF(L399="","",IF(COUNTA(I399:J399)&gt;1,"Edible or Inedible",IF(COUNTA(I399)=1,L399*1,IF(COUNTA(J399)=1,L399*1,"ERROR"))))</f>
        <v>2</v>
      </c>
    </row>
    <row r="400" spans="1:13" x14ac:dyDescent="0.25">
      <c r="A400" s="232" t="str">
        <f>IF(D400="","",A399)</f>
        <v>2021-G-D3</v>
      </c>
      <c r="B400" s="231">
        <f>IF(D400="","",B399)</f>
        <v>44539</v>
      </c>
      <c r="C400" s="232" t="str">
        <f>IF(D400="","",C399)</f>
        <v>Jakkalsputz</v>
      </c>
      <c r="D400" s="6" t="s">
        <v>385</v>
      </c>
      <c r="E400" s="5" t="str">
        <f>IF(D400="","",VLOOKUP(D400,Master,3,FALSE))</f>
        <v>Lindie</v>
      </c>
      <c r="F400" s="5" t="str">
        <f>IF(D400="","",VLOOKUP(D400,Master,4,FALSE))</f>
        <v>Krauze</v>
      </c>
      <c r="G400" s="5" t="str">
        <f>IF(D400="","",VLOOKUP(D400,Master,5,FALSE))</f>
        <v>Ladies Senior</v>
      </c>
      <c r="H400" s="5" t="str">
        <f>IF(D400="","",VLOOKUP(D400,Master,2,FALSE))</f>
        <v>Nam Ladies</v>
      </c>
      <c r="I400" s="233"/>
      <c r="J400" s="233" t="s">
        <v>20</v>
      </c>
      <c r="K400" s="233">
        <v>89</v>
      </c>
      <c r="L400" s="234">
        <f>IF(K400="","",IF(I400="",ROUND(HLOOKUP(J400,kgList,K400,FALSE),1),ROUND(HLOOKUP(I400,kgList,K400,FALSE),1)))</f>
        <v>2.6</v>
      </c>
      <c r="M400" s="234">
        <f>IF(L400="","",IF(COUNTA(I400:J400)&gt;1,"Edible or Inedible",IF(COUNTA(I400)=1,L400*1,IF(COUNTA(J400)=1,L400*1,"ERROR"))))</f>
        <v>2.6</v>
      </c>
    </row>
    <row r="401" spans="1:13" x14ac:dyDescent="0.25">
      <c r="A401" s="232" t="str">
        <f>IF(D401="","",A400)</f>
        <v>2021-G-D3</v>
      </c>
      <c r="B401" s="231">
        <f>IF(D401="","",B400)</f>
        <v>44539</v>
      </c>
      <c r="C401" s="232" t="str">
        <f>IF(D401="","",C400)</f>
        <v>Jakkalsputz</v>
      </c>
      <c r="D401" s="6" t="s">
        <v>862</v>
      </c>
      <c r="E401" s="5" t="str">
        <f>IF(D401="","",VLOOKUP(D401,Master,3,FALSE))</f>
        <v>Gus</v>
      </c>
      <c r="F401" s="5" t="str">
        <f>IF(D401="","",VLOOKUP(D401,Master,4,FALSE))</f>
        <v>Kaltenbrun</v>
      </c>
      <c r="G401" s="5" t="str">
        <f>IF(D401="","",VLOOKUP(D401,Master,5,FALSE))</f>
        <v>Men  Master</v>
      </c>
      <c r="H401" s="5" t="str">
        <f>IF(D401="","",VLOOKUP(D401,Master,2,FALSE))</f>
        <v>SA Masters</v>
      </c>
      <c r="I401" s="233"/>
      <c r="J401" s="233" t="s">
        <v>613</v>
      </c>
      <c r="K401" s="233">
        <v>89</v>
      </c>
      <c r="L401" s="234">
        <f>IF(K401="","",IF(I401="",ROUND(HLOOKUP(J401,kgList,K401,FALSE),1),ROUND(HLOOKUP(I401,kgList,K401,FALSE),1)))</f>
        <v>2.9</v>
      </c>
      <c r="M401" s="234">
        <f>IF(L401="","",IF(COUNTA(I401:J401)&gt;1,"Edible or Inedible",IF(COUNTA(I401)=1,L401*1,IF(COUNTA(J401)=1,L401*1,"ERROR"))))</f>
        <v>2.9</v>
      </c>
    </row>
    <row r="402" spans="1:13" x14ac:dyDescent="0.25">
      <c r="A402" s="232" t="str">
        <f>IF(D402="","",A401)</f>
        <v>2021-G-D3</v>
      </c>
      <c r="B402" s="231">
        <f>IF(D402="","",B401)</f>
        <v>44539</v>
      </c>
      <c r="C402" s="232" t="str">
        <f>IF(D402="","",C401)</f>
        <v>Jakkalsputz</v>
      </c>
      <c r="D402" s="6" t="s">
        <v>834</v>
      </c>
      <c r="E402" s="5" t="str">
        <f>IF(D402="","",VLOOKUP(D402,Master,3,FALSE))</f>
        <v xml:space="preserve">Elzanne </v>
      </c>
      <c r="F402" s="5" t="str">
        <f>IF(D402="","",VLOOKUP(D402,Master,4,FALSE))</f>
        <v>Cronje</v>
      </c>
      <c r="G402" s="5" t="str">
        <f>IF(D402="","",VLOOKUP(D402,Master,5,FALSE))</f>
        <v>Ladies Senior</v>
      </c>
      <c r="H402" s="5" t="str">
        <f>IF(D402="","",VLOOKUP(D402,Master,2,FALSE))</f>
        <v>SA Ladies</v>
      </c>
      <c r="I402" s="233"/>
      <c r="J402" s="233" t="s">
        <v>592</v>
      </c>
      <c r="K402" s="233">
        <v>44</v>
      </c>
      <c r="L402" s="234">
        <f>IF(K402="","",IF(I402="",ROUND(HLOOKUP(J402,kgList,K402,FALSE),1),ROUND(HLOOKUP(I402,kgList,K402,FALSE),1)))</f>
        <v>2.6</v>
      </c>
      <c r="M402" s="234">
        <f>IF(L402="","",IF(COUNTA(I402:J402)&gt;1,"Edible or Inedible",IF(COUNTA(I402)=1,L402*1,IF(COUNTA(J402)=1,L402*1,"ERROR"))))</f>
        <v>2.6</v>
      </c>
    </row>
    <row r="403" spans="1:13" x14ac:dyDescent="0.25">
      <c r="A403" s="232" t="str">
        <f>IF(D403="","",A402)</f>
        <v>2021-G-D3</v>
      </c>
      <c r="B403" s="231">
        <f>IF(D403="","",B402)</f>
        <v>44539</v>
      </c>
      <c r="C403" s="232" t="str">
        <f>IF(D403="","",C402)</f>
        <v>Jakkalsputz</v>
      </c>
      <c r="D403" s="6" t="s">
        <v>843</v>
      </c>
      <c r="E403" s="5" t="str">
        <f>IF(D403="","",VLOOKUP(D403,Master,3,FALSE))</f>
        <v>Chantel</v>
      </c>
      <c r="F403" s="5" t="str">
        <f>IF(D403="","",VLOOKUP(D403,Master,4,FALSE))</f>
        <v>Carstens</v>
      </c>
      <c r="G403" s="5" t="str">
        <f>IF(D403="","",VLOOKUP(D403,Master,5,FALSE))</f>
        <v>Ladies Senior</v>
      </c>
      <c r="H403" s="5" t="str">
        <f>IF(D403="","",VLOOKUP(D403,Master,2,FALSE))</f>
        <v>SA Ladies</v>
      </c>
      <c r="I403" s="233" t="s">
        <v>19</v>
      </c>
      <c r="J403" s="233"/>
      <c r="K403" s="233">
        <v>62</v>
      </c>
      <c r="L403" s="234">
        <f>IF(K403="","",IF(I403="",ROUND(HLOOKUP(J403,kgList,K403,FALSE),1),ROUND(HLOOKUP(I403,kgList,K403,FALSE),1)))</f>
        <v>2.5</v>
      </c>
      <c r="M403" s="234">
        <f>IF(L403="","",IF(COUNTA(I403:J403)&gt;1,"Edible or Inedible",IF(COUNTA(I403)=1,L403*1,IF(COUNTA(J403)=1,L403*1,"ERROR"))))</f>
        <v>2.5</v>
      </c>
    </row>
    <row r="404" spans="1:13" x14ac:dyDescent="0.25">
      <c r="A404" s="232" t="str">
        <f>IF(D404="","",A403)</f>
        <v>2021-G-D3</v>
      </c>
      <c r="B404" s="231">
        <f>IF(D404="","",B403)</f>
        <v>44539</v>
      </c>
      <c r="C404" s="232" t="str">
        <f>IF(D404="","",C403)</f>
        <v>Jakkalsputz</v>
      </c>
      <c r="D404" s="6" t="s">
        <v>694</v>
      </c>
      <c r="E404" s="5" t="str">
        <f>IF(D404="","",VLOOKUP(D404,Master,3,FALSE))</f>
        <v>Annelien</v>
      </c>
      <c r="F404" s="5" t="str">
        <f>IF(D404="","",VLOOKUP(D404,Master,4,FALSE))</f>
        <v>Langenstrassen</v>
      </c>
      <c r="G404" s="5" t="str">
        <f>IF(D404="","",VLOOKUP(D404,Master,5,FALSE))</f>
        <v>Ladies Veteran</v>
      </c>
      <c r="H404" s="5" t="str">
        <f>IF(D404="","",VLOOKUP(D404,Master,2,FALSE))</f>
        <v>Nam Ladies</v>
      </c>
      <c r="I404" s="233"/>
      <c r="J404" s="233" t="s">
        <v>20</v>
      </c>
      <c r="K404" s="233">
        <v>87</v>
      </c>
      <c r="L404" s="234">
        <f>IF(K404="","",IF(I404="",ROUND(HLOOKUP(J404,kgList,K404,FALSE),1),ROUND(HLOOKUP(I404,kgList,K404,FALSE),1)))</f>
        <v>2.4</v>
      </c>
      <c r="M404" s="234">
        <f>IF(L404="","",IF(COUNTA(I404:J404)&gt;1,"Edible or Inedible",IF(COUNTA(I404)=1,L404*1,IF(COUNTA(J404)=1,L404*1,"ERROR"))))</f>
        <v>2.4</v>
      </c>
    </row>
    <row r="405" spans="1:13" x14ac:dyDescent="0.25">
      <c r="A405" s="232" t="str">
        <f>IF(D405="","",A404)</f>
        <v>2021-G-D3</v>
      </c>
      <c r="B405" s="231">
        <f>IF(D405="","",B404)</f>
        <v>44539</v>
      </c>
      <c r="C405" s="232" t="str">
        <f>IF(D405="","",C404)</f>
        <v>Jakkalsputz</v>
      </c>
      <c r="D405" s="6" t="s">
        <v>869</v>
      </c>
      <c r="E405" s="5" t="str">
        <f>IF(D405="","",VLOOKUP(D405,Master,3,FALSE))</f>
        <v>Alan</v>
      </c>
      <c r="F405" s="5" t="str">
        <f>IF(D405="","",VLOOKUP(D405,Master,4,FALSE))</f>
        <v>Prinsloo</v>
      </c>
      <c r="G405" s="5" t="str">
        <f>IF(D405="","",VLOOKUP(D405,Master,5,FALSE))</f>
        <v>Men Grand Masters</v>
      </c>
      <c r="H405" s="5" t="str">
        <f>IF(D405="","",VLOOKUP(D405,Master,2,FALSE))</f>
        <v>SA Grand Masters</v>
      </c>
      <c r="I405" s="233"/>
      <c r="J405" s="233" t="s">
        <v>20</v>
      </c>
      <c r="K405" s="233">
        <v>89</v>
      </c>
      <c r="L405" s="234">
        <f>IF(K405="","",IF(I405="",ROUND(HLOOKUP(J405,kgList,K405,FALSE),1),ROUND(HLOOKUP(I405,kgList,K405,FALSE),1)))</f>
        <v>2.6</v>
      </c>
      <c r="M405" s="234">
        <f>IF(L405="","",IF(COUNTA(I405:J405)&gt;1,"Edible or Inedible",IF(COUNTA(I405)=1,L405*1,IF(COUNTA(J405)=1,L405*1,"ERROR"))))</f>
        <v>2.6</v>
      </c>
    </row>
    <row r="406" spans="1:13" x14ac:dyDescent="0.25">
      <c r="A406" s="232" t="str">
        <f>IF(D406="","",A405)</f>
        <v>2021-G-D3</v>
      </c>
      <c r="B406" s="231">
        <f>IF(D406="","",B405)</f>
        <v>44539</v>
      </c>
      <c r="C406" s="232" t="str">
        <f>IF(D406="","",C405)</f>
        <v>Jakkalsputz</v>
      </c>
      <c r="D406" s="6" t="s">
        <v>404</v>
      </c>
      <c r="E406" s="5" t="str">
        <f>IF(D406="","",VLOOKUP(D406,Master,3,FALSE))</f>
        <v>Andre</v>
      </c>
      <c r="F406" s="5" t="str">
        <f>IF(D406="","",VLOOKUP(D406,Master,4,FALSE))</f>
        <v>Muller</v>
      </c>
      <c r="G406" s="5" t="str">
        <f>IF(D406="","",VLOOKUP(D406,Master,5,FALSE))</f>
        <v>Men Grand Masters</v>
      </c>
      <c r="H406" s="5" t="str">
        <f>IF(D406="","",VLOOKUP(D406,Master,2,FALSE))</f>
        <v>Nam Grand Masters</v>
      </c>
      <c r="I406" s="233"/>
      <c r="J406" s="233" t="s">
        <v>20</v>
      </c>
      <c r="K406" s="233">
        <v>88</v>
      </c>
      <c r="L406" s="234">
        <f>IF(K406="","",IF(I406="",ROUND(HLOOKUP(J406,kgList,K406,FALSE),1),ROUND(HLOOKUP(I406,kgList,K406,FALSE),1)))</f>
        <v>2.5</v>
      </c>
      <c r="M406" s="234">
        <f>IF(L406="","",IF(COUNTA(I406:J406)&gt;1,"Edible or Inedible",IF(COUNTA(I406)=1,L406*1,IF(COUNTA(J406)=1,L406*1,"ERROR"))))</f>
        <v>2.5</v>
      </c>
    </row>
    <row r="407" spans="1:13" x14ac:dyDescent="0.25">
      <c r="A407" s="232" t="str">
        <f>IF(D407="","",A406)</f>
        <v>2021-G-D3</v>
      </c>
      <c r="B407" s="231">
        <f>IF(D407="","",B406)</f>
        <v>44539</v>
      </c>
      <c r="C407" s="232" t="str">
        <f>IF(D407="","",C406)</f>
        <v>Jakkalsputz</v>
      </c>
      <c r="D407" s="6" t="s">
        <v>324</v>
      </c>
      <c r="E407" s="5" t="str">
        <f>IF(D407="","",VLOOKUP(D407,Master,3,FALSE))</f>
        <v>Johan</v>
      </c>
      <c r="F407" s="5" t="str">
        <f>IF(D407="","",VLOOKUP(D407,Master,4,FALSE))</f>
        <v>Visser</v>
      </c>
      <c r="G407" s="5" t="str">
        <f>IF(D407="","",VLOOKUP(D407,Master,5,FALSE))</f>
        <v>Men Senior</v>
      </c>
      <c r="H407" s="5" t="str">
        <f>IF(D407="","",VLOOKUP(D407,Master,2,FALSE))</f>
        <v>Nam Seniors</v>
      </c>
      <c r="I407" s="233"/>
      <c r="J407" s="233" t="s">
        <v>640</v>
      </c>
      <c r="K407" s="233">
        <v>56</v>
      </c>
      <c r="L407" s="234">
        <f>IF(K407="","",IF(I407="",ROUND(HLOOKUP(J407,kgList,K407,FALSE),1),ROUND(HLOOKUP(I407,kgList,K407,FALSE),1)))</f>
        <v>2.8</v>
      </c>
      <c r="M407" s="234">
        <f>IF(L407="","",IF(COUNTA(I407:J407)&gt;1,"Edible or Inedible",IF(COUNTA(I407)=1,L407*1,IF(COUNTA(J407)=1,L407*1,"ERROR"))))</f>
        <v>2.8</v>
      </c>
    </row>
    <row r="408" spans="1:13" x14ac:dyDescent="0.25">
      <c r="A408" s="243" t="str">
        <f>IF(D408="","",A407)</f>
        <v>2021-G-D3</v>
      </c>
      <c r="B408" s="231">
        <f>IF(D408="","",B407)</f>
        <v>44539</v>
      </c>
      <c r="C408" s="232" t="str">
        <f>IF(D408="","",C407)</f>
        <v>Jakkalsputz</v>
      </c>
      <c r="D408" s="6" t="s">
        <v>899</v>
      </c>
      <c r="E408" s="5" t="str">
        <f>IF(D408="","",VLOOKUP(D408,Master,3,FALSE))</f>
        <v>Prevashan</v>
      </c>
      <c r="F408" s="5" t="str">
        <f>IF(D408="","",VLOOKUP(D408,Master,4,FALSE))</f>
        <v>Moodley</v>
      </c>
      <c r="G408" s="5" t="str">
        <f>IF(D408="","",VLOOKUP(D408,Master,5,FALSE))</f>
        <v>Men Senior</v>
      </c>
      <c r="H408" s="5" t="str">
        <f>IF(D408="","",VLOOKUP(D408,Master,2,FALSE))</f>
        <v>SA Seniors</v>
      </c>
      <c r="I408" s="233"/>
      <c r="J408" s="233" t="s">
        <v>590</v>
      </c>
      <c r="K408" s="233">
        <v>88</v>
      </c>
      <c r="L408" s="234">
        <f>IF(K408="","",IF(I408="",ROUND(HLOOKUP(J408,kgList,K408,FALSE),1),ROUND(HLOOKUP(I408,kgList,K408,FALSE),1)))</f>
        <v>2.7</v>
      </c>
      <c r="M408" s="234">
        <f>IF(L408="","",IF(COUNTA(I408:J408)&gt;1,"Edible or Inedible",IF(COUNTA(I408)=1,L408*1,IF(COUNTA(J408)=1,L408*1,"ERROR"))))</f>
        <v>2.7</v>
      </c>
    </row>
    <row r="409" spans="1:13" x14ac:dyDescent="0.25">
      <c r="A409" s="232" t="str">
        <f>IF(D409="","",A408)</f>
        <v>2021-G-D3</v>
      </c>
      <c r="B409" s="231">
        <f>IF(D409="","",B408)</f>
        <v>44539</v>
      </c>
      <c r="C409" s="232" t="str">
        <f>IF(D409="","",C408)</f>
        <v>Jakkalsputz</v>
      </c>
      <c r="D409" s="6" t="s">
        <v>694</v>
      </c>
      <c r="E409" s="5" t="str">
        <f>IF(D409="","",VLOOKUP(D409,Master,3,FALSE))</f>
        <v>Annelien</v>
      </c>
      <c r="F409" s="5" t="str">
        <f>IF(D409="","",VLOOKUP(D409,Master,4,FALSE))</f>
        <v>Langenstrassen</v>
      </c>
      <c r="G409" s="5" t="str">
        <f>IF(D409="","",VLOOKUP(D409,Master,5,FALSE))</f>
        <v>Ladies Veteran</v>
      </c>
      <c r="H409" s="5" t="str">
        <f>IF(D409="","",VLOOKUP(D409,Master,2,FALSE))</f>
        <v>Nam Ladies</v>
      </c>
      <c r="I409" s="233"/>
      <c r="J409" s="233" t="s">
        <v>20</v>
      </c>
      <c r="K409" s="233">
        <v>87</v>
      </c>
      <c r="L409" s="234">
        <f>IF(K409="","",IF(I409="",ROUND(HLOOKUP(J409,kgList,K409,FALSE),1),ROUND(HLOOKUP(I409,kgList,K409,FALSE),1)))</f>
        <v>2.4</v>
      </c>
      <c r="M409" s="234">
        <f>IF(L409="","",IF(COUNTA(I409:J409)&gt;1,"Edible or Inedible",IF(COUNTA(I409)=1,L409*1,IF(COUNTA(J409)=1,L409*1,"ERROR"))))</f>
        <v>2.4</v>
      </c>
    </row>
    <row r="410" spans="1:13" x14ac:dyDescent="0.25">
      <c r="A410" s="232" t="str">
        <f>IF(D410="","",A409)</f>
        <v>2021-G-D3</v>
      </c>
      <c r="B410" s="231">
        <f>IF(D410="","",B409)</f>
        <v>44539</v>
      </c>
      <c r="C410" s="232" t="str">
        <f>IF(D410="","",C409)</f>
        <v>Jakkalsputz</v>
      </c>
      <c r="D410" s="6" t="s">
        <v>859</v>
      </c>
      <c r="E410" s="5" t="str">
        <f>IF(D410="","",VLOOKUP(D410,Master,3,FALSE))</f>
        <v xml:space="preserve">Kallie </v>
      </c>
      <c r="F410" s="5" t="str">
        <f>IF(D410="","",VLOOKUP(D410,Master,4,FALSE))</f>
        <v>Erasmus</v>
      </c>
      <c r="G410" s="5" t="str">
        <f>IF(D410="","",VLOOKUP(D410,Master,5,FALSE))</f>
        <v>Men  Master</v>
      </c>
      <c r="H410" s="5" t="str">
        <f>IF(D410="","",VLOOKUP(D410,Master,2,FALSE))</f>
        <v>SA Masters</v>
      </c>
      <c r="I410" s="233"/>
      <c r="J410" s="233" t="s">
        <v>20</v>
      </c>
      <c r="K410" s="233">
        <v>90</v>
      </c>
      <c r="L410" s="234">
        <f>IF(K410="","",IF(I410="",ROUND(HLOOKUP(J410,kgList,K410,FALSE),1),ROUND(HLOOKUP(I410,kgList,K410,FALSE),1)))</f>
        <v>2.7</v>
      </c>
      <c r="M410" s="234">
        <f>IF(L410="","",IF(COUNTA(I410:J410)&gt;1,"Edible or Inedible",IF(COUNTA(I410)=1,L410*1,IF(COUNTA(J410)=1,L410*1,"ERROR"))))</f>
        <v>2.7</v>
      </c>
    </row>
    <row r="411" spans="1:13" x14ac:dyDescent="0.25">
      <c r="A411" s="232" t="str">
        <f>IF(D411="","",A410)</f>
        <v>2021-G-D3</v>
      </c>
      <c r="B411" s="231">
        <f>IF(D411="","",B410)</f>
        <v>44539</v>
      </c>
      <c r="C411" s="232" t="str">
        <f>IF(D411="","",C410)</f>
        <v>Jakkalsputz</v>
      </c>
      <c r="D411" s="6" t="s">
        <v>825</v>
      </c>
      <c r="E411" s="5" t="str">
        <f>IF(D411="","",VLOOKUP(D411,Master,3,FALSE))</f>
        <v>Robert</v>
      </c>
      <c r="F411" s="5" t="str">
        <f>IF(D411="","",VLOOKUP(D411,Master,4,FALSE))</f>
        <v>Kyle</v>
      </c>
      <c r="G411" s="5" t="str">
        <f>IF(D411="","",VLOOKUP(D411,Master,5,FALSE))</f>
        <v>Men Senior</v>
      </c>
      <c r="H411" s="5" t="str">
        <f>IF(D411="","",VLOOKUP(D411,Master,2,FALSE))</f>
        <v>SA Seniors</v>
      </c>
      <c r="I411" s="233"/>
      <c r="J411" s="233" t="s">
        <v>640</v>
      </c>
      <c r="K411" s="233">
        <v>55</v>
      </c>
      <c r="L411" s="234">
        <f>IF(K411="","",IF(I411="",ROUND(HLOOKUP(J411,kgList,K411,FALSE),1),ROUND(HLOOKUP(I411,kgList,K411,FALSE),1)))</f>
        <v>2.7</v>
      </c>
      <c r="M411" s="234">
        <f>IF(L411="","",IF(COUNTA(I411:J411)&gt;1,"Edible or Inedible",IF(COUNTA(I411)=1,L411*1,IF(COUNTA(J411)=1,L411*1,"ERROR"))))</f>
        <v>2.7</v>
      </c>
    </row>
    <row r="412" spans="1:13" x14ac:dyDescent="0.25">
      <c r="A412" s="232" t="str">
        <f>IF(D412="","",A411)</f>
        <v>2021-G-D3</v>
      </c>
      <c r="B412" s="231">
        <f>IF(D412="","",B411)</f>
        <v>44539</v>
      </c>
      <c r="C412" s="232" t="str">
        <f>IF(D412="","",C411)</f>
        <v>Jakkalsputz</v>
      </c>
      <c r="D412" s="6" t="s">
        <v>354</v>
      </c>
      <c r="E412" s="5" t="str">
        <f>IF(D412="","",VLOOKUP(D412,Master,3,FALSE))</f>
        <v>Marina</v>
      </c>
      <c r="F412" s="5" t="str">
        <f>IF(D412="","",VLOOKUP(D412,Master,4,FALSE))</f>
        <v>Kruger</v>
      </c>
      <c r="G412" s="5" t="str">
        <f>IF(D412="","",VLOOKUP(D412,Master,5,FALSE))</f>
        <v>Ladies Senior</v>
      </c>
      <c r="H412" s="5" t="str">
        <f>IF(D412="","",VLOOKUP(D412,Master,2,FALSE))</f>
        <v>Nam Ladies</v>
      </c>
      <c r="I412" s="233"/>
      <c r="J412" s="233" t="s">
        <v>20</v>
      </c>
      <c r="K412" s="233">
        <v>86</v>
      </c>
      <c r="L412" s="234">
        <f>IF(K412="","",IF(I412="",ROUND(HLOOKUP(J412,kgList,K412,FALSE),1),ROUND(HLOOKUP(I412,kgList,K412,FALSE),1)))</f>
        <v>2.2999999999999998</v>
      </c>
      <c r="M412" s="234">
        <f>IF(L412="","",IF(COUNTA(I412:J412)&gt;1,"Edible or Inedible",IF(COUNTA(I412)=1,L412*1,IF(COUNTA(J412)=1,L412*1,"ERROR"))))</f>
        <v>2.2999999999999998</v>
      </c>
    </row>
    <row r="413" spans="1:13" x14ac:dyDescent="0.25">
      <c r="A413" s="232" t="str">
        <f>IF(D413="","",A412)</f>
        <v>2021-G-D3</v>
      </c>
      <c r="B413" s="231">
        <f>IF(D413="","",B412)</f>
        <v>44539</v>
      </c>
      <c r="C413" s="232" t="str">
        <f>IF(D413="","",C412)</f>
        <v>Jakkalsputz</v>
      </c>
      <c r="D413" s="6" t="s">
        <v>382</v>
      </c>
      <c r="E413" s="5" t="str">
        <f>IF(D413="","",VLOOKUP(D413,Master,3,FALSE))</f>
        <v>Danie</v>
      </c>
      <c r="F413" s="5" t="str">
        <f>IF(D413="","",VLOOKUP(D413,Master,4,FALSE))</f>
        <v>Du Toit</v>
      </c>
      <c r="G413" s="5" t="str">
        <f>IF(D413="","",VLOOKUP(D413,Master,5,FALSE))</f>
        <v>Men Grand Masters</v>
      </c>
      <c r="H413" s="5" t="str">
        <f>IF(D413="","",VLOOKUP(D413,Master,2,FALSE))</f>
        <v>Nam Grand Masters</v>
      </c>
      <c r="I413" s="233"/>
      <c r="J413" s="233" t="s">
        <v>592</v>
      </c>
      <c r="K413" s="233">
        <v>43</v>
      </c>
      <c r="L413" s="234">
        <f>IF(K413="","",IF(I413="",ROUND(HLOOKUP(J413,kgList,K413,FALSE),1),ROUND(HLOOKUP(I413,kgList,K413,FALSE),1)))</f>
        <v>2.5</v>
      </c>
      <c r="M413" s="234">
        <f>IF(L413="","",IF(COUNTA(I413:J413)&gt;1,"Edible or Inedible",IF(COUNTA(I413)=1,L413*1,IF(COUNTA(J413)=1,L413*1,"ERROR"))))</f>
        <v>2.5</v>
      </c>
    </row>
    <row r="414" spans="1:13" x14ac:dyDescent="0.25">
      <c r="A414" s="232" t="str">
        <f>IF(D414="","",A413)</f>
        <v>2021-G-D3</v>
      </c>
      <c r="B414" s="231">
        <f>IF(D414="","",B413)</f>
        <v>44539</v>
      </c>
      <c r="C414" s="232" t="str">
        <f>IF(D414="","",C413)</f>
        <v>Jakkalsputz</v>
      </c>
      <c r="D414" s="6" t="s">
        <v>865</v>
      </c>
      <c r="E414" s="5" t="str">
        <f>IF(D414="","",VLOOKUP(D414,Master,3,FALSE))</f>
        <v>Mario</v>
      </c>
      <c r="F414" s="5" t="str">
        <f>IF(D414="","",VLOOKUP(D414,Master,4,FALSE))</f>
        <v>Teixeira</v>
      </c>
      <c r="G414" s="5" t="str">
        <f>IF(D414="","",VLOOKUP(D414,Master,5,FALSE))</f>
        <v>Men Grand Masters</v>
      </c>
      <c r="H414" s="5" t="str">
        <f>IF(D414="","",VLOOKUP(D414,Master,2,FALSE))</f>
        <v>SA Grand Masters</v>
      </c>
      <c r="I414" s="233"/>
      <c r="J414" s="233" t="s">
        <v>614</v>
      </c>
      <c r="K414" s="233">
        <v>88</v>
      </c>
      <c r="L414" s="234">
        <f>IF(K414="","",IF(I414="",ROUND(HLOOKUP(J414,kgList,K414,FALSE),1),ROUND(HLOOKUP(I414,kgList,K414,FALSE),1)))</f>
        <v>2.4</v>
      </c>
      <c r="M414" s="234">
        <f>IF(L414="","",IF(COUNTA(I414:J414)&gt;1,"Edible or Inedible",IF(COUNTA(I414)=1,L414*1,IF(COUNTA(J414)=1,L414*1,"ERROR"))))</f>
        <v>2.4</v>
      </c>
    </row>
    <row r="415" spans="1:13" x14ac:dyDescent="0.25">
      <c r="A415" s="232" t="str">
        <f>IF(D415="","",A414)</f>
        <v>2021-G-D3</v>
      </c>
      <c r="B415" s="231">
        <f>IF(D415="","",B414)</f>
        <v>44539</v>
      </c>
      <c r="C415" s="232" t="str">
        <f>IF(D415="","",C414)</f>
        <v>Jakkalsputz</v>
      </c>
      <c r="D415" s="6" t="s">
        <v>313</v>
      </c>
      <c r="E415" s="5" t="str">
        <f>IF(D415="","",VLOOKUP(D415,Master,3,FALSE))</f>
        <v>Charles</v>
      </c>
      <c r="F415" s="5" t="str">
        <f>IF(D415="","",VLOOKUP(D415,Master,4,FALSE))</f>
        <v>Bothma</v>
      </c>
      <c r="G415" s="5" t="str">
        <f>IF(D415="","",VLOOKUP(D415,Master,5,FALSE))</f>
        <v>Men Grand Masters</v>
      </c>
      <c r="H415" s="5" t="str">
        <f>IF(D415="","",VLOOKUP(D415,Master,2,FALSE))</f>
        <v>Nam Grand Masters</v>
      </c>
      <c r="I415" s="233"/>
      <c r="J415" s="233" t="s">
        <v>20</v>
      </c>
      <c r="K415" s="233">
        <v>87</v>
      </c>
      <c r="L415" s="234">
        <f>IF(K415="","",IF(I415="",ROUND(HLOOKUP(J415,kgList,K415,FALSE),1),ROUND(HLOOKUP(I415,kgList,K415,FALSE),1)))</f>
        <v>2.4</v>
      </c>
      <c r="M415" s="234">
        <f>IF(L415="","",IF(COUNTA(I415:J415)&gt;1,"Edible or Inedible",IF(COUNTA(I415)=1,L415*1,IF(COUNTA(J415)=1,L415*1,"ERROR"))))</f>
        <v>2.4</v>
      </c>
    </row>
    <row r="416" spans="1:13" x14ac:dyDescent="0.25">
      <c r="A416" s="232" t="str">
        <f>IF(D416="","",A415)</f>
        <v>2021-G-D3</v>
      </c>
      <c r="B416" s="231">
        <f>IF(D416="","",B415)</f>
        <v>44539</v>
      </c>
      <c r="C416" s="232" t="str">
        <f>IF(D416="","",C415)</f>
        <v>Jakkalsputz</v>
      </c>
      <c r="D416" s="6" t="s">
        <v>330</v>
      </c>
      <c r="E416" s="5" t="str">
        <f>IF(D416="","",VLOOKUP(D416,Master,3,FALSE))</f>
        <v>Ettiene</v>
      </c>
      <c r="F416" s="5" t="str">
        <f>IF(D416="","",VLOOKUP(D416,Master,4,FALSE))</f>
        <v>Stipp</v>
      </c>
      <c r="G416" s="5" t="str">
        <f>IF(D416="","",VLOOKUP(D416,Master,5,FALSE))</f>
        <v>Men Master</v>
      </c>
      <c r="H416" s="5" t="str">
        <f>IF(D416="","",VLOOKUP(D416,Master,2,FALSE))</f>
        <v>Nam Masters</v>
      </c>
      <c r="I416" s="233"/>
      <c r="J416" s="233" t="s">
        <v>613</v>
      </c>
      <c r="K416" s="233">
        <v>87</v>
      </c>
      <c r="L416" s="234">
        <f>IF(K416="","",IF(I416="",ROUND(HLOOKUP(J416,kgList,K416,FALSE),1),ROUND(HLOOKUP(I416,kgList,K416,FALSE),1)))</f>
        <v>2.7</v>
      </c>
      <c r="M416" s="234">
        <f>IF(L416="","",IF(COUNTA(I416:J416)&gt;1,"Edible or Inedible",IF(COUNTA(I416)=1,L416*1,IF(COUNTA(J416)=1,L416*1,"ERROR"))))</f>
        <v>2.7</v>
      </c>
    </row>
    <row r="417" spans="1:13" x14ac:dyDescent="0.25">
      <c r="A417" s="232" t="str">
        <f>IF(D417="","",A416)</f>
        <v>2021-G-D3</v>
      </c>
      <c r="B417" s="231">
        <f>IF(D417="","",B416)</f>
        <v>44539</v>
      </c>
      <c r="C417" s="232" t="str">
        <f>IF(D417="","",C416)</f>
        <v>Jakkalsputz</v>
      </c>
      <c r="D417" s="6" t="s">
        <v>426</v>
      </c>
      <c r="E417" s="5" t="str">
        <f>IF(D417="","",VLOOKUP(D417,Master,3,FALSE))</f>
        <v>Herman</v>
      </c>
      <c r="F417" s="5" t="str">
        <f>IF(D417="","",VLOOKUP(D417,Master,4,FALSE))</f>
        <v>Krauze</v>
      </c>
      <c r="G417" s="5" t="str">
        <f>IF(D417="","",VLOOKUP(D417,Master,5,FALSE))</f>
        <v>Men U/21</v>
      </c>
      <c r="H417" s="5" t="str">
        <f>IF(D417="","",VLOOKUP(D417,Master,2,FALSE))</f>
        <v>Nam Men U/21</v>
      </c>
      <c r="I417" s="233"/>
      <c r="J417" s="233" t="s">
        <v>20</v>
      </c>
      <c r="K417" s="233">
        <v>81</v>
      </c>
      <c r="L417" s="234">
        <f>IF(K417="","",IF(I417="",ROUND(HLOOKUP(J417,kgList,K417,FALSE),1),ROUND(HLOOKUP(I417,kgList,K417,FALSE),1)))</f>
        <v>1.9</v>
      </c>
      <c r="M417" s="234">
        <f>IF(L417="","",IF(COUNTA(I417:J417)&gt;1,"Edible or Inedible",IF(COUNTA(I417)=1,L417*1,IF(COUNTA(J417)=1,L417*1,"ERROR"))))</f>
        <v>1.9</v>
      </c>
    </row>
    <row r="418" spans="1:13" x14ac:dyDescent="0.25">
      <c r="A418" s="232" t="str">
        <f>IF(D418="","",A417)</f>
        <v>2021-G-D3</v>
      </c>
      <c r="B418" s="231">
        <f>IF(D418="","",B417)</f>
        <v>44539</v>
      </c>
      <c r="C418" s="232" t="str">
        <f>IF(D418="","",C417)</f>
        <v>Jakkalsputz</v>
      </c>
      <c r="D418" s="6" t="s">
        <v>840</v>
      </c>
      <c r="E418" s="5" t="str">
        <f>IF(D418="","",VLOOKUP(D418,Master,3,FALSE))</f>
        <v>Cara</v>
      </c>
      <c r="F418" s="5" t="str">
        <f>IF(D418="","",VLOOKUP(D418,Master,4,FALSE))</f>
        <v>Cowan</v>
      </c>
      <c r="G418" s="5" t="str">
        <f>IF(D418="","",VLOOKUP(D418,Master,5,FALSE))</f>
        <v>Ladies Senior</v>
      </c>
      <c r="H418" s="5" t="str">
        <f>IF(D418="","",VLOOKUP(D418,Master,2,FALSE))</f>
        <v>SA Ladies</v>
      </c>
      <c r="I418" s="233"/>
      <c r="J418" s="233" t="s">
        <v>20</v>
      </c>
      <c r="K418" s="233">
        <v>85</v>
      </c>
      <c r="L418" s="234">
        <f>IF(K418="","",IF(I418="",ROUND(HLOOKUP(J418,kgList,K418,FALSE),1),ROUND(HLOOKUP(I418,kgList,K418,FALSE),1)))</f>
        <v>2.2000000000000002</v>
      </c>
      <c r="M418" s="234">
        <f>IF(L418="","",IF(COUNTA(I418:J418)&gt;1,"Edible or Inedible",IF(COUNTA(I418)=1,L418*1,IF(COUNTA(J418)=1,L418*1,"ERROR"))))</f>
        <v>2.2000000000000002</v>
      </c>
    </row>
    <row r="419" spans="1:13" x14ac:dyDescent="0.25">
      <c r="A419" s="232" t="str">
        <f>IF(D419="","",A418)</f>
        <v>2021-G-D3</v>
      </c>
      <c r="B419" s="231">
        <f>IF(D419="","",B418)</f>
        <v>44539</v>
      </c>
      <c r="C419" s="232" t="str">
        <f>IF(D419="","",C418)</f>
        <v>Jakkalsputz</v>
      </c>
      <c r="D419" s="6" t="s">
        <v>333</v>
      </c>
      <c r="E419" s="5" t="str">
        <f>IF(D419="","",VLOOKUP(D419,Master,3,FALSE))</f>
        <v>Johan</v>
      </c>
      <c r="F419" s="5" t="str">
        <f>IF(D419="","",VLOOKUP(D419,Master,4,FALSE))</f>
        <v>Van Wyk</v>
      </c>
      <c r="G419" s="5" t="str">
        <f>IF(D419="","",VLOOKUP(D419,Master,5,FALSE))</f>
        <v>Men Veteran</v>
      </c>
      <c r="H419" s="5" t="str">
        <f>IF(D419="","",VLOOKUP(D419,Master,2,FALSE))</f>
        <v>Nam Seniors</v>
      </c>
      <c r="I419" s="233"/>
      <c r="J419" s="233" t="s">
        <v>591</v>
      </c>
      <c r="K419" s="233">
        <v>53</v>
      </c>
      <c r="L419" s="234">
        <f>IF(K419="","",IF(I419="",ROUND(HLOOKUP(J419,kgList,K419,FALSE),1),ROUND(HLOOKUP(I419,kgList,K419,FALSE),1)))</f>
        <v>2.7</v>
      </c>
      <c r="M419" s="234">
        <f>IF(L419="","",IF(COUNTA(I419:J419)&gt;1,"Edible or Inedible",IF(COUNTA(I419)=1,L419*1,IF(COUNTA(J419)=1,L419*1,"ERROR"))))</f>
        <v>2.7</v>
      </c>
    </row>
    <row r="420" spans="1:13" x14ac:dyDescent="0.25">
      <c r="A420" s="232" t="str">
        <f>IF(D420="","",A419)</f>
        <v>2021-G-D3</v>
      </c>
      <c r="B420" s="231">
        <f>IF(D420="","",B419)</f>
        <v>44539</v>
      </c>
      <c r="C420" s="232" t="str">
        <f>IF(D420="","",C419)</f>
        <v>Jakkalsputz</v>
      </c>
      <c r="D420" s="6" t="s">
        <v>385</v>
      </c>
      <c r="E420" s="5" t="str">
        <f>IF(D420="","",VLOOKUP(D420,Master,3,FALSE))</f>
        <v>Lindie</v>
      </c>
      <c r="F420" s="5" t="str">
        <f>IF(D420="","",VLOOKUP(D420,Master,4,FALSE))</f>
        <v>Krauze</v>
      </c>
      <c r="G420" s="5" t="str">
        <f>IF(D420="","",VLOOKUP(D420,Master,5,FALSE))</f>
        <v>Ladies Senior</v>
      </c>
      <c r="H420" s="5" t="str">
        <f>IF(D420="","",VLOOKUP(D420,Master,2,FALSE))</f>
        <v>Nam Ladies</v>
      </c>
      <c r="I420" s="233"/>
      <c r="J420" s="233" t="s">
        <v>20</v>
      </c>
      <c r="K420" s="233">
        <v>85</v>
      </c>
      <c r="L420" s="234">
        <f>IF(K420="","",IF(I420="",ROUND(HLOOKUP(J420,kgList,K420,FALSE),1),ROUND(HLOOKUP(I420,kgList,K420,FALSE),1)))</f>
        <v>2.2000000000000002</v>
      </c>
      <c r="M420" s="234">
        <f>IF(L420="","",IF(COUNTA(I420:J420)&gt;1,"Edible or Inedible",IF(COUNTA(I420)=1,L420*1,IF(COUNTA(J420)=1,L420*1,"ERROR"))))</f>
        <v>2.2000000000000002</v>
      </c>
    </row>
    <row r="421" spans="1:13" x14ac:dyDescent="0.25">
      <c r="A421" s="232" t="str">
        <f>IF(D421="","",A420)</f>
        <v>2021-G-D3</v>
      </c>
      <c r="B421" s="231">
        <f>IF(D421="","",B420)</f>
        <v>44539</v>
      </c>
      <c r="C421" s="232" t="str">
        <f>IF(D421="","",C420)</f>
        <v>Jakkalsputz</v>
      </c>
      <c r="D421" s="6" t="s">
        <v>643</v>
      </c>
      <c r="E421" s="5" t="str">
        <f>IF(D421="","",VLOOKUP(D421,Master,3,FALSE))</f>
        <v>Lydia</v>
      </c>
      <c r="F421" s="5" t="str">
        <f>IF(D421="","",VLOOKUP(D421,Master,4,FALSE))</f>
        <v>Cilliers</v>
      </c>
      <c r="G421" s="5" t="str">
        <f>IF(D421="","",VLOOKUP(D421,Master,5,FALSE))</f>
        <v>ladies Senior</v>
      </c>
      <c r="H421" s="5" t="str">
        <f>IF(D421="","",VLOOKUP(D421,Master,2,FALSE))</f>
        <v>Nam Ladies</v>
      </c>
      <c r="I421" s="233"/>
      <c r="J421" s="233" t="s">
        <v>20</v>
      </c>
      <c r="K421" s="233">
        <v>84</v>
      </c>
      <c r="L421" s="234">
        <f>IF(K421="","",IF(I421="",ROUND(HLOOKUP(J421,kgList,K421,FALSE),1),ROUND(HLOOKUP(I421,kgList,K421,FALSE),1)))</f>
        <v>2.2000000000000002</v>
      </c>
      <c r="M421" s="234">
        <f>IF(L421="","",IF(COUNTA(I421:J421)&gt;1,"Edible or Inedible",IF(COUNTA(I421)=1,L421*1,IF(COUNTA(J421)=1,L421*1,"ERROR"))))</f>
        <v>2.2000000000000002</v>
      </c>
    </row>
    <row r="422" spans="1:13" x14ac:dyDescent="0.25">
      <c r="A422" s="232" t="str">
        <f>IF(D422="","",A421)</f>
        <v>2021-G-D3</v>
      </c>
      <c r="B422" s="231">
        <f>IF(D422="","",B421)</f>
        <v>44539</v>
      </c>
      <c r="C422" s="232" t="str">
        <f>IF(D422="","",C421)</f>
        <v>Jakkalsputz</v>
      </c>
      <c r="D422" s="6" t="s">
        <v>838</v>
      </c>
      <c r="E422" s="5" t="str">
        <f>IF(D422="","",VLOOKUP(D422,Master,3,FALSE))</f>
        <v xml:space="preserve">Kabous </v>
      </c>
      <c r="F422" s="5" t="str">
        <f>IF(D422="","",VLOOKUP(D422,Master,4,FALSE))</f>
        <v>Louw</v>
      </c>
      <c r="G422" s="5" t="str">
        <f>IF(D422="","",VLOOKUP(D422,Master,5,FALSE))</f>
        <v>Ladies Senior</v>
      </c>
      <c r="H422" s="5" t="str">
        <f>IF(D422="","",VLOOKUP(D422,Master,2,FALSE))</f>
        <v>SA Ladies</v>
      </c>
      <c r="I422" s="233"/>
      <c r="J422" s="233" t="s">
        <v>20</v>
      </c>
      <c r="K422" s="233">
        <v>84</v>
      </c>
      <c r="L422" s="234">
        <f>IF(K422="","",IF(I422="",ROUND(HLOOKUP(J422,kgList,K422,FALSE),1),ROUND(HLOOKUP(I422,kgList,K422,FALSE),1)))</f>
        <v>2.2000000000000002</v>
      </c>
      <c r="M422" s="234">
        <f>IF(L422="","",IF(COUNTA(I422:J422)&gt;1,"Edible or Inedible",IF(COUNTA(I422)=1,L422*1,IF(COUNTA(J422)=1,L422*1,"ERROR"))))</f>
        <v>2.2000000000000002</v>
      </c>
    </row>
    <row r="423" spans="1:13" x14ac:dyDescent="0.25">
      <c r="A423" s="232" t="str">
        <f>IF(D423="","",A422)</f>
        <v>2021-G-D3</v>
      </c>
      <c r="B423" s="231">
        <f>IF(D423="","",B422)</f>
        <v>44539</v>
      </c>
      <c r="C423" s="232" t="str">
        <f>IF(D423="","",C422)</f>
        <v>Jakkalsputz</v>
      </c>
      <c r="D423" s="6" t="s">
        <v>849</v>
      </c>
      <c r="E423" s="5" t="str">
        <f>IF(D423="","",VLOOKUP(D423,Master,3,FALSE))</f>
        <v>Tim</v>
      </c>
      <c r="F423" s="5" t="str">
        <f>IF(D423="","",VLOOKUP(D423,Master,4,FALSE))</f>
        <v>Du Plessis</v>
      </c>
      <c r="G423" s="5" t="str">
        <f>IF(D423="","",VLOOKUP(D423,Master,5,FALSE))</f>
        <v>Men U/21</v>
      </c>
      <c r="H423" s="5" t="str">
        <f>IF(D423="","",VLOOKUP(D423,Master,2,FALSE))</f>
        <v>SA Men U/21</v>
      </c>
      <c r="I423" s="233" t="s">
        <v>946</v>
      </c>
      <c r="J423" s="233"/>
      <c r="K423" s="233">
        <v>58</v>
      </c>
      <c r="L423" s="234">
        <f>IF(K423="","",IF(I423="",ROUND(HLOOKUP(J423,kgList,K423,FALSE),1),ROUND(HLOOKUP(I423,kgList,K423,FALSE),1)))</f>
        <v>2</v>
      </c>
      <c r="M423" s="234">
        <f>IF(L423="","",IF(COUNTA(I423:J423)&gt;1,"Edible or Inedible",IF(COUNTA(I423)=1,L423*1,IF(COUNTA(J423)=1,L423*1,"ERROR"))))</f>
        <v>2</v>
      </c>
    </row>
    <row r="424" spans="1:13" x14ac:dyDescent="0.25">
      <c r="A424" s="232" t="str">
        <f>IF(D424="","",A423)</f>
        <v>2021-G-D3</v>
      </c>
      <c r="B424" s="231">
        <f>IF(D424="","",B423)</f>
        <v>44539</v>
      </c>
      <c r="C424" s="232" t="str">
        <f>IF(D424="","",C423)</f>
        <v>Jakkalsputz</v>
      </c>
      <c r="D424" s="6" t="s">
        <v>843</v>
      </c>
      <c r="E424" s="5" t="str">
        <f>IF(D424="","",VLOOKUP(D424,Master,3,FALSE))</f>
        <v>Chantel</v>
      </c>
      <c r="F424" s="5" t="str">
        <f>IF(D424="","",VLOOKUP(D424,Master,4,FALSE))</f>
        <v>Carstens</v>
      </c>
      <c r="G424" s="5" t="str">
        <f>IF(D424="","",VLOOKUP(D424,Master,5,FALSE))</f>
        <v>Ladies Senior</v>
      </c>
      <c r="H424" s="5" t="str">
        <f>IF(D424="","",VLOOKUP(D424,Master,2,FALSE))</f>
        <v>SA Ladies</v>
      </c>
      <c r="I424" s="233" t="s">
        <v>19</v>
      </c>
      <c r="J424" s="233"/>
      <c r="K424" s="233">
        <v>59</v>
      </c>
      <c r="L424" s="234">
        <f>IF(K424="","",IF(I424="",ROUND(HLOOKUP(J424,kgList,K424,FALSE),1),ROUND(HLOOKUP(I424,kgList,K424,FALSE),1)))</f>
        <v>2.1</v>
      </c>
      <c r="M424" s="234">
        <f>IF(L424="","",IF(COUNTA(I424:J424)&gt;1,"Edible or Inedible",IF(COUNTA(I424)=1,L424*1,IF(COUNTA(J424)=1,L424*1,"ERROR"))))</f>
        <v>2.1</v>
      </c>
    </row>
    <row r="425" spans="1:13" x14ac:dyDescent="0.25">
      <c r="A425" s="232" t="str">
        <f>IF(D425="","",A424)</f>
        <v>2021-G-D3</v>
      </c>
      <c r="B425" s="231">
        <f>IF(D425="","",B424)</f>
        <v>44539</v>
      </c>
      <c r="C425" s="232" t="str">
        <f>IF(D425="","",C424)</f>
        <v>Jakkalsputz</v>
      </c>
      <c r="D425" s="6" t="s">
        <v>875</v>
      </c>
      <c r="E425" s="5" t="str">
        <f>IF(D425="","",VLOOKUP(D425,Master,3,FALSE))</f>
        <v>Herman</v>
      </c>
      <c r="F425" s="5" t="str">
        <f>IF(D425="","",VLOOKUP(D425,Master,4,FALSE))</f>
        <v>Van Greunen</v>
      </c>
      <c r="G425" s="5" t="str">
        <f>IF(D425="","",VLOOKUP(D425,Master,5,FALSE))</f>
        <v>Men Grand Masters</v>
      </c>
      <c r="H425" s="5" t="str">
        <f>IF(D425="","",VLOOKUP(D425,Master,2,FALSE))</f>
        <v>SA Grand Masters</v>
      </c>
      <c r="I425" s="233"/>
      <c r="J425" s="233" t="s">
        <v>614</v>
      </c>
      <c r="K425" s="233">
        <v>87</v>
      </c>
      <c r="L425" s="234">
        <f>IF(K425="","",IF(I425="",ROUND(HLOOKUP(J425,kgList,K425,FALSE),1),ROUND(HLOOKUP(I425,kgList,K425,FALSE),1)))</f>
        <v>2.2999999999999998</v>
      </c>
      <c r="M425" s="234">
        <f>IF(L425="","",IF(COUNTA(I425:J425)&gt;1,"Edible or Inedible",IF(COUNTA(I425)=1,L425*1,IF(COUNTA(J425)=1,L425*1,"ERROR"))))</f>
        <v>2.2999999999999998</v>
      </c>
    </row>
    <row r="426" spans="1:13" x14ac:dyDescent="0.25">
      <c r="A426" s="232" t="str">
        <f>IF(D426="","",A425)</f>
        <v>2021-G-D3</v>
      </c>
      <c r="B426" s="231">
        <f>IF(D426="","",B425)</f>
        <v>44539</v>
      </c>
      <c r="C426" s="232" t="str">
        <f>IF(D426="","",C425)</f>
        <v>Jakkalsputz</v>
      </c>
      <c r="D426" s="6" t="s">
        <v>888</v>
      </c>
      <c r="E426" s="5" t="str">
        <f>IF(D426="","",VLOOKUP(D426,Master,3,FALSE))</f>
        <v>Gareth</v>
      </c>
      <c r="F426" s="5" t="str">
        <f>IF(D426="","",VLOOKUP(D426,Master,4,FALSE))</f>
        <v>Dahl</v>
      </c>
      <c r="G426" s="5" t="str">
        <f>IF(D426="","",VLOOKUP(D426,Master,5,FALSE))</f>
        <v>Men U/21</v>
      </c>
      <c r="H426" s="5" t="str">
        <f>IF(D426="","",VLOOKUP(D426,Master,2,FALSE))</f>
        <v>SA Men U/21</v>
      </c>
      <c r="I426" s="233" t="s">
        <v>22</v>
      </c>
      <c r="J426" s="233"/>
      <c r="K426" s="233">
        <v>48</v>
      </c>
      <c r="L426" s="234">
        <f>IF(K426="","",IF(I426="",ROUND(HLOOKUP(J426,kgList,K426,FALSE),1),ROUND(HLOOKUP(I426,kgList,K426,FALSE),1)))</f>
        <v>1.5</v>
      </c>
      <c r="M426" s="234">
        <f>IF(L426="","",IF(COUNTA(I426:J426)&gt;1,"Edible or Inedible",IF(COUNTA(I426)=1,L426*1,IF(COUNTA(J426)=1,L426*1,"ERROR"))))</f>
        <v>1.5</v>
      </c>
    </row>
    <row r="427" spans="1:13" x14ac:dyDescent="0.25">
      <c r="A427" s="232" t="str">
        <f>IF(D427="","",A426)</f>
        <v>2021-G-D3</v>
      </c>
      <c r="B427" s="231">
        <f>IF(D427="","",B426)</f>
        <v>44539</v>
      </c>
      <c r="C427" s="232" t="str">
        <f>IF(D427="","",C426)</f>
        <v>Jakkalsputz</v>
      </c>
      <c r="D427" s="6" t="s">
        <v>382</v>
      </c>
      <c r="E427" s="5" t="str">
        <f>IF(D427="","",VLOOKUP(D427,Master,3,FALSE))</f>
        <v>Danie</v>
      </c>
      <c r="F427" s="5" t="str">
        <f>IF(D427="","",VLOOKUP(D427,Master,4,FALSE))</f>
        <v>Du Toit</v>
      </c>
      <c r="G427" s="5" t="str">
        <f>IF(D427="","",VLOOKUP(D427,Master,5,FALSE))</f>
        <v>Men Grand Masters</v>
      </c>
      <c r="H427" s="5" t="str">
        <f>IF(D427="","",VLOOKUP(D427,Master,2,FALSE))</f>
        <v>Nam Grand Masters</v>
      </c>
      <c r="I427" s="233"/>
      <c r="J427" s="233" t="s">
        <v>613</v>
      </c>
      <c r="K427" s="233">
        <v>83</v>
      </c>
      <c r="L427" s="234">
        <f>IF(K427="","",IF(I427="",ROUND(HLOOKUP(J427,kgList,K427,FALSE),1),ROUND(HLOOKUP(I427,kgList,K427,FALSE),1)))</f>
        <v>2.2999999999999998</v>
      </c>
      <c r="M427" s="234">
        <f>IF(L427="","",IF(COUNTA(I427:J427)&gt;1,"Edible or Inedible",IF(COUNTA(I427)=1,L427*1,IF(COUNTA(J427)=1,L427*1,"ERROR"))))</f>
        <v>2.2999999999999998</v>
      </c>
    </row>
    <row r="428" spans="1:13" x14ac:dyDescent="0.25">
      <c r="A428" s="232" t="str">
        <f>IF(D428="","",A427)</f>
        <v>2021-G-D3</v>
      </c>
      <c r="B428" s="231">
        <f>IF(D428="","",B427)</f>
        <v>44539</v>
      </c>
      <c r="C428" s="232" t="str">
        <f>IF(D428="","",C427)</f>
        <v>Jakkalsputz</v>
      </c>
      <c r="D428" s="6" t="s">
        <v>663</v>
      </c>
      <c r="E428" s="5" t="str">
        <f>IF(D428="","",VLOOKUP(D428,Master,3,FALSE))</f>
        <v>Nadine</v>
      </c>
      <c r="F428" s="5" t="str">
        <f>IF(D428="","",VLOOKUP(D428,Master,4,FALSE))</f>
        <v>Downing</v>
      </c>
      <c r="G428" s="5" t="str">
        <f>IF(D428="","",VLOOKUP(D428,Master,5,FALSE))</f>
        <v>Ladies Senior</v>
      </c>
      <c r="H428" s="5" t="str">
        <f>IF(D428="","",VLOOKUP(D428,Master,2,FALSE))</f>
        <v>Nam Ladies</v>
      </c>
      <c r="I428" s="233"/>
      <c r="J428" s="233" t="s">
        <v>614</v>
      </c>
      <c r="K428" s="233">
        <v>85</v>
      </c>
      <c r="L428" s="234">
        <f>IF(K428="","",IF(I428="",ROUND(HLOOKUP(J428,kgList,K428,FALSE),1),ROUND(HLOOKUP(I428,kgList,K428,FALSE),1)))</f>
        <v>2.1</v>
      </c>
      <c r="M428" s="234">
        <f>IF(L428="","",IF(COUNTA(I428:J428)&gt;1,"Edible or Inedible",IF(COUNTA(I428)=1,L428*1,IF(COUNTA(J428)=1,L428*1,"ERROR"))))</f>
        <v>2.1</v>
      </c>
    </row>
    <row r="429" spans="1:13" x14ac:dyDescent="0.25">
      <c r="A429" s="232" t="str">
        <f>IF(D429="","",A428)</f>
        <v>2021-G-D3</v>
      </c>
      <c r="B429" s="231">
        <f>IF(D429="","",B428)</f>
        <v>44539</v>
      </c>
      <c r="C429" s="232" t="str">
        <f>IF(D429="","",C428)</f>
        <v>Jakkalsputz</v>
      </c>
      <c r="D429" s="6" t="s">
        <v>663</v>
      </c>
      <c r="E429" s="5" t="str">
        <f>IF(D429="","",VLOOKUP(D429,Master,3,FALSE))</f>
        <v>Nadine</v>
      </c>
      <c r="F429" s="5" t="str">
        <f>IF(D429="","",VLOOKUP(D429,Master,4,FALSE))</f>
        <v>Downing</v>
      </c>
      <c r="G429" s="5" t="str">
        <f>IF(D429="","",VLOOKUP(D429,Master,5,FALSE))</f>
        <v>Ladies Senior</v>
      </c>
      <c r="H429" s="5" t="str">
        <f>IF(D429="","",VLOOKUP(D429,Master,2,FALSE))</f>
        <v>Nam Ladies</v>
      </c>
      <c r="I429" s="233" t="s">
        <v>19</v>
      </c>
      <c r="J429" s="233"/>
      <c r="K429" s="233">
        <v>58</v>
      </c>
      <c r="L429" s="234">
        <f>IF(K429="","",IF(I429="",ROUND(HLOOKUP(J429,kgList,K429,FALSE),1),ROUND(HLOOKUP(I429,kgList,K429,FALSE),1)))</f>
        <v>2</v>
      </c>
      <c r="M429" s="234">
        <f>IF(L429="","",IF(COUNTA(I429:J429)&gt;1,"Edible or Inedible",IF(COUNTA(I429)=1,L429*1,IF(COUNTA(J429)=1,L429*1,"ERROR"))))</f>
        <v>2</v>
      </c>
    </row>
    <row r="430" spans="1:13" x14ac:dyDescent="0.25">
      <c r="A430" s="232" t="str">
        <f>IF(D430="","",A429)</f>
        <v>2021-G-D3</v>
      </c>
      <c r="B430" s="231">
        <f>IF(D430="","",B429)</f>
        <v>44539</v>
      </c>
      <c r="C430" s="232" t="str">
        <f>IF(D430="","",C429)</f>
        <v>Jakkalsputz</v>
      </c>
      <c r="D430" s="6" t="s">
        <v>830</v>
      </c>
      <c r="E430" s="5" t="str">
        <f>IF(D430="","",VLOOKUP(D430,Master,3,FALSE))</f>
        <v>Greg</v>
      </c>
      <c r="F430" s="5" t="str">
        <f>IF(D430="","",VLOOKUP(D430,Master,4,FALSE))</f>
        <v>Sutherland</v>
      </c>
      <c r="G430" s="5" t="str">
        <f>IF(D430="","",VLOOKUP(D430,Master,5,FALSE))</f>
        <v>Men Senior</v>
      </c>
      <c r="H430" s="5" t="str">
        <f>IF(D430="","",VLOOKUP(D430,Master,2,FALSE))</f>
        <v>SA Seniors</v>
      </c>
      <c r="I430" s="233"/>
      <c r="J430" s="233" t="s">
        <v>614</v>
      </c>
      <c r="K430" s="233">
        <v>90</v>
      </c>
      <c r="L430" s="234">
        <f>IF(K430="","",IF(I430="",ROUND(HLOOKUP(J430,kgList,K430,FALSE),1),ROUND(HLOOKUP(I430,kgList,K430,FALSE),1)))</f>
        <v>2.6</v>
      </c>
      <c r="M430" s="234">
        <f>IF(L430="","",IF(COUNTA(I430:J430)&gt;1,"Edible or Inedible",IF(COUNTA(I430)=1,L430*1,IF(COUNTA(J430)=1,L430*1,"ERROR"))))</f>
        <v>2.6</v>
      </c>
    </row>
    <row r="431" spans="1:13" x14ac:dyDescent="0.25">
      <c r="A431" s="232" t="str">
        <f>IF(D431="","",A430)</f>
        <v>2021-G-D3</v>
      </c>
      <c r="B431" s="231">
        <f>IF(D431="","",B430)</f>
        <v>44539</v>
      </c>
      <c r="C431" s="232" t="str">
        <f>IF(D431="","",C430)</f>
        <v>Jakkalsputz</v>
      </c>
      <c r="D431" s="6" t="s">
        <v>851</v>
      </c>
      <c r="E431" s="5" t="str">
        <f>IF(D431="","",VLOOKUP(D431,Master,3,FALSE))</f>
        <v>Lance</v>
      </c>
      <c r="F431" s="5" t="str">
        <f>IF(D431="","",VLOOKUP(D431,Master,4,FALSE))</f>
        <v>Daniel</v>
      </c>
      <c r="G431" s="5" t="str">
        <f>IF(D431="","",VLOOKUP(D431,Master,5,FALSE))</f>
        <v>Men U/21</v>
      </c>
      <c r="H431" s="5" t="str">
        <f>IF(D431="","",VLOOKUP(D431,Master,2,FALSE))</f>
        <v>SA Men U/21</v>
      </c>
      <c r="I431" s="233" t="s">
        <v>946</v>
      </c>
      <c r="J431" s="233"/>
      <c r="K431" s="233">
        <v>49</v>
      </c>
      <c r="L431" s="234">
        <f>IF(K431="","",IF(I431="",ROUND(HLOOKUP(J431,kgList,K431,FALSE),1),ROUND(HLOOKUP(I431,kgList,K431,FALSE),1)))</f>
        <v>1.2</v>
      </c>
      <c r="M431" s="234">
        <f>IF(L431="","",IF(COUNTA(I431:J431)&gt;1,"Edible or Inedible",IF(COUNTA(I431)=1,L431*1,IF(COUNTA(J431)=1,L431*1,"ERROR"))))</f>
        <v>1.2</v>
      </c>
    </row>
    <row r="432" spans="1:13" x14ac:dyDescent="0.25">
      <c r="A432" s="232" t="str">
        <f>IF(D432="","",A431)</f>
        <v>2021-G-D3</v>
      </c>
      <c r="B432" s="231">
        <f>IF(D432="","",B431)</f>
        <v>44539</v>
      </c>
      <c r="C432" s="232" t="str">
        <f>IF(D432="","",C431)</f>
        <v>Jakkalsputz</v>
      </c>
      <c r="D432" s="6" t="s">
        <v>843</v>
      </c>
      <c r="E432" s="5" t="str">
        <f>IF(D432="","",VLOOKUP(D432,Master,3,FALSE))</f>
        <v>Chantel</v>
      </c>
      <c r="F432" s="5" t="str">
        <f>IF(D432="","",VLOOKUP(D432,Master,4,FALSE))</f>
        <v>Carstens</v>
      </c>
      <c r="G432" s="5" t="str">
        <f>IF(D432="","",VLOOKUP(D432,Master,5,FALSE))</f>
        <v>Ladies Senior</v>
      </c>
      <c r="H432" s="5" t="str">
        <f>IF(D432="","",VLOOKUP(D432,Master,2,FALSE))</f>
        <v>SA Ladies</v>
      </c>
      <c r="I432" s="233"/>
      <c r="J432" s="233" t="s">
        <v>20</v>
      </c>
      <c r="K432" s="233">
        <v>82</v>
      </c>
      <c r="L432" s="234">
        <f>IF(K432="","",IF(I432="",ROUND(HLOOKUP(J432,kgList,K432,FALSE),1),ROUND(HLOOKUP(I432,kgList,K432,FALSE),1)))</f>
        <v>2</v>
      </c>
      <c r="M432" s="234">
        <f>IF(L432="","",IF(COUNTA(I432:J432)&gt;1,"Edible or Inedible",IF(COUNTA(I432)=1,L432*1,IF(COUNTA(J432)=1,L432*1,"ERROR"))))</f>
        <v>2</v>
      </c>
    </row>
    <row r="433" spans="1:13" x14ac:dyDescent="0.25">
      <c r="A433" s="232" t="str">
        <f>IF(D433="","",A432)</f>
        <v>2021-G-D3</v>
      </c>
      <c r="B433" s="231">
        <f>IF(D433="","",B432)</f>
        <v>44539</v>
      </c>
      <c r="C433" s="232" t="str">
        <f>IF(D433="","",C432)</f>
        <v>Jakkalsputz</v>
      </c>
      <c r="D433" s="6" t="s">
        <v>885</v>
      </c>
      <c r="E433" s="5" t="str">
        <f>IF(D433="","",VLOOKUP(D433,Master,3,FALSE))</f>
        <v>Ahmed</v>
      </c>
      <c r="F433" s="5" t="str">
        <f>IF(D433="","",VLOOKUP(D433,Master,4,FALSE))</f>
        <v>Belim</v>
      </c>
      <c r="G433" s="5" t="str">
        <f>IF(D433="","",VLOOKUP(D433,Master,5,FALSE))</f>
        <v>Men U/21</v>
      </c>
      <c r="H433" s="5" t="str">
        <f>IF(D433="","",VLOOKUP(D433,Master,2,FALSE))</f>
        <v>SA Men U/21</v>
      </c>
      <c r="I433" s="233" t="s">
        <v>19</v>
      </c>
      <c r="J433" s="233"/>
      <c r="K433" s="233">
        <v>47</v>
      </c>
      <c r="L433" s="234">
        <f>IF(K433="","",IF(I433="",ROUND(HLOOKUP(J433,kgList,K433,FALSE),1),ROUND(HLOOKUP(I433,kgList,K433,FALSE),1)))</f>
        <v>1.1000000000000001</v>
      </c>
      <c r="M433" s="234">
        <f>IF(L433="","",IF(COUNTA(I433:J433)&gt;1,"Edible or Inedible",IF(COUNTA(I433)=1,L433*1,IF(COUNTA(J433)=1,L433*1,"ERROR"))))</f>
        <v>1.1000000000000001</v>
      </c>
    </row>
    <row r="434" spans="1:13" x14ac:dyDescent="0.25">
      <c r="A434" s="232" t="str">
        <f>IF(D434="","",A433)</f>
        <v>2021-G-D3</v>
      </c>
      <c r="B434" s="231">
        <f>IF(D434="","",B433)</f>
        <v>44539</v>
      </c>
      <c r="C434" s="232" t="str">
        <f>IF(D434="","",C433)</f>
        <v>Jakkalsputz</v>
      </c>
      <c r="D434" s="6" t="s">
        <v>424</v>
      </c>
      <c r="E434" s="5" t="str">
        <f>IF(D434="","",VLOOKUP(D434,Master,3,FALSE))</f>
        <v>Kevin</v>
      </c>
      <c r="F434" s="5" t="str">
        <f>IF(D434="","",VLOOKUP(D434,Master,4,FALSE))</f>
        <v>Page</v>
      </c>
      <c r="G434" s="5" t="str">
        <f>IF(D434="","",VLOOKUP(D434,Master,5,FALSE))</f>
        <v>Men U/21</v>
      </c>
      <c r="H434" s="5" t="str">
        <f>IF(D434="","",VLOOKUP(D434,Master,2,FALSE))</f>
        <v>Nam Men U/21</v>
      </c>
      <c r="I434" s="233"/>
      <c r="J434" s="233" t="s">
        <v>20</v>
      </c>
      <c r="K434" s="233">
        <v>79</v>
      </c>
      <c r="L434" s="234">
        <f>IF(K434="","",IF(I434="",ROUND(HLOOKUP(J434,kgList,K434,FALSE),1),ROUND(HLOOKUP(I434,kgList,K434,FALSE),1)))</f>
        <v>1.8</v>
      </c>
      <c r="M434" s="234">
        <f>IF(L434="","",IF(COUNTA(I434:J434)&gt;1,"Edible or Inedible",IF(COUNTA(I434)=1,L434*1,IF(COUNTA(J434)=1,L434*1,"ERROR"))))</f>
        <v>1.8</v>
      </c>
    </row>
    <row r="435" spans="1:13" x14ac:dyDescent="0.25">
      <c r="A435" s="232" t="str">
        <f>IF(D435="","",A434)</f>
        <v>2021-G-D3</v>
      </c>
      <c r="B435" s="231">
        <f>IF(D435="","",B434)</f>
        <v>44539</v>
      </c>
      <c r="C435" s="232" t="str">
        <f>IF(D435="","",C434)</f>
        <v>Jakkalsputz</v>
      </c>
      <c r="D435" s="6" t="s">
        <v>394</v>
      </c>
      <c r="E435" s="5" t="str">
        <f>IF(D435="","",VLOOKUP(D435,Master,3,FALSE))</f>
        <v>Elaine</v>
      </c>
      <c r="F435" s="5" t="str">
        <f>IF(D435="","",VLOOKUP(D435,Master,4,FALSE))</f>
        <v>Vorster</v>
      </c>
      <c r="G435" s="5" t="str">
        <f>IF(D435="","",VLOOKUP(D435,Master,5,FALSE))</f>
        <v>Ladies Senior</v>
      </c>
      <c r="H435" s="5" t="str">
        <f>IF(D435="","",VLOOKUP(D435,Master,2,FALSE))</f>
        <v>Nam Ladies</v>
      </c>
      <c r="I435" s="233"/>
      <c r="J435" s="233" t="s">
        <v>20</v>
      </c>
      <c r="K435" s="233">
        <v>82</v>
      </c>
      <c r="L435" s="234">
        <f>IF(K435="","",IF(I435="",ROUND(HLOOKUP(J435,kgList,K435,FALSE),1),ROUND(HLOOKUP(I435,kgList,K435,FALSE),1)))</f>
        <v>2</v>
      </c>
      <c r="M435" s="234">
        <f>IF(L435="","",IF(COUNTA(I435:J435)&gt;1,"Edible or Inedible",IF(COUNTA(I435)=1,L435*1,IF(COUNTA(J435)=1,L435*1,"ERROR"))))</f>
        <v>2</v>
      </c>
    </row>
    <row r="436" spans="1:13" x14ac:dyDescent="0.25">
      <c r="A436" s="232" t="str">
        <f>IF(D436="","",A435)</f>
        <v>2021-G-D3</v>
      </c>
      <c r="B436" s="231">
        <f>IF(D436="","",B435)</f>
        <v>44539</v>
      </c>
      <c r="C436" s="232" t="str">
        <f>IF(D436="","",C435)</f>
        <v>Jakkalsputz</v>
      </c>
      <c r="D436" s="6" t="s">
        <v>694</v>
      </c>
      <c r="E436" s="5" t="str">
        <f>IF(D436="","",VLOOKUP(D436,Master,3,FALSE))</f>
        <v>Annelien</v>
      </c>
      <c r="F436" s="5" t="str">
        <f>IF(D436="","",VLOOKUP(D436,Master,4,FALSE))</f>
        <v>Langenstrassen</v>
      </c>
      <c r="G436" s="5" t="str">
        <f>IF(D436="","",VLOOKUP(D436,Master,5,FALSE))</f>
        <v>Ladies Veteran</v>
      </c>
      <c r="H436" s="5" t="str">
        <f>IF(D436="","",VLOOKUP(D436,Master,2,FALSE))</f>
        <v>Nam Ladies</v>
      </c>
      <c r="I436" s="233"/>
      <c r="J436" s="233" t="s">
        <v>20</v>
      </c>
      <c r="K436" s="233">
        <v>82</v>
      </c>
      <c r="L436" s="234">
        <f>IF(K436="","",IF(I436="",ROUND(HLOOKUP(J436,kgList,K436,FALSE),1),ROUND(HLOOKUP(I436,kgList,K436,FALSE),1)))</f>
        <v>2</v>
      </c>
      <c r="M436" s="234">
        <f>IF(L436="","",IF(COUNTA(I436:J436)&gt;1,"Edible or Inedible",IF(COUNTA(I436)=1,L436*1,IF(COUNTA(J436)=1,L436*1,"ERROR"))))</f>
        <v>2</v>
      </c>
    </row>
    <row r="437" spans="1:13" x14ac:dyDescent="0.25">
      <c r="A437" s="232" t="str">
        <f>IF(D437="","",A436)</f>
        <v>2021-G-D3</v>
      </c>
      <c r="B437" s="231">
        <f>IF(D437="","",B436)</f>
        <v>44539</v>
      </c>
      <c r="C437" s="232" t="str">
        <f>IF(D437="","",C436)</f>
        <v>Jakkalsputz</v>
      </c>
      <c r="D437" s="6" t="s">
        <v>404</v>
      </c>
      <c r="E437" s="5" t="str">
        <f>IF(D437="","",VLOOKUP(D437,Master,3,FALSE))</f>
        <v>Andre</v>
      </c>
      <c r="F437" s="5" t="str">
        <f>IF(D437="","",VLOOKUP(D437,Master,4,FALSE))</f>
        <v>Muller</v>
      </c>
      <c r="G437" s="5" t="str">
        <f>IF(D437="","",VLOOKUP(D437,Master,5,FALSE))</f>
        <v>Men Grand Masters</v>
      </c>
      <c r="H437" s="5" t="str">
        <f>IF(D437="","",VLOOKUP(D437,Master,2,FALSE))</f>
        <v>Nam Grand Masters</v>
      </c>
      <c r="I437" s="233"/>
      <c r="J437" s="233" t="s">
        <v>20</v>
      </c>
      <c r="K437" s="233">
        <v>85</v>
      </c>
      <c r="L437" s="234">
        <f>IF(K437="","",IF(I437="",ROUND(HLOOKUP(J437,kgList,K437,FALSE),1),ROUND(HLOOKUP(I437,kgList,K437,FALSE),1)))</f>
        <v>2.2000000000000002</v>
      </c>
      <c r="M437" s="234">
        <f>IF(L437="","",IF(COUNTA(I437:J437)&gt;1,"Edible or Inedible",IF(COUNTA(I437)=1,L437*1,IF(COUNTA(J437)=1,L437*1,"ERROR"))))</f>
        <v>2.2000000000000002</v>
      </c>
    </row>
    <row r="438" spans="1:13" x14ac:dyDescent="0.25">
      <c r="A438" s="232" t="str">
        <f>IF(D438="","",A437)</f>
        <v>2021-G-D3</v>
      </c>
      <c r="B438" s="231">
        <f>IF(D438="","",B437)</f>
        <v>44539</v>
      </c>
      <c r="C438" s="232" t="str">
        <f>IF(D438="","",C437)</f>
        <v>Jakkalsputz</v>
      </c>
      <c r="D438" s="6" t="s">
        <v>694</v>
      </c>
      <c r="E438" s="5" t="str">
        <f>IF(D438="","",VLOOKUP(D438,Master,3,FALSE))</f>
        <v>Annelien</v>
      </c>
      <c r="F438" s="5" t="str">
        <f>IF(D438="","",VLOOKUP(D438,Master,4,FALSE))</f>
        <v>Langenstrassen</v>
      </c>
      <c r="G438" s="5" t="str">
        <f>IF(D438="","",VLOOKUP(D438,Master,5,FALSE))</f>
        <v>Ladies Veteran</v>
      </c>
      <c r="H438" s="5" t="str">
        <f>IF(D438="","",VLOOKUP(D438,Master,2,FALSE))</f>
        <v>Nam Ladies</v>
      </c>
      <c r="I438" s="233"/>
      <c r="J438" s="233" t="s">
        <v>20</v>
      </c>
      <c r="K438" s="233">
        <v>82</v>
      </c>
      <c r="L438" s="234">
        <f>IF(K438="","",IF(I438="",ROUND(HLOOKUP(J438,kgList,K438,FALSE),1),ROUND(HLOOKUP(I438,kgList,K438,FALSE),1)))</f>
        <v>2</v>
      </c>
      <c r="M438" s="234">
        <f>IF(L438="","",IF(COUNTA(I438:J438)&gt;1,"Edible or Inedible",IF(COUNTA(I438)=1,L438*1,IF(COUNTA(J438)=1,L438*1,"ERROR"))))</f>
        <v>2</v>
      </c>
    </row>
    <row r="439" spans="1:13" x14ac:dyDescent="0.25">
      <c r="A439" s="232" t="str">
        <f>IF(D439="","",A438)</f>
        <v>2021-G-D3</v>
      </c>
      <c r="B439" s="231">
        <f>IF(D439="","",B438)</f>
        <v>44539</v>
      </c>
      <c r="C439" s="232" t="str">
        <f>IF(D439="","",C438)</f>
        <v>Jakkalsputz</v>
      </c>
      <c r="D439" s="6" t="s">
        <v>326</v>
      </c>
      <c r="E439" s="5" t="str">
        <f>IF(D439="","",VLOOKUP(D439,Master,3,FALSE))</f>
        <v>Andrew</v>
      </c>
      <c r="F439" s="5" t="str">
        <f>IF(D439="","",VLOOKUP(D439,Master,4,FALSE))</f>
        <v>Van Der Westhuizen</v>
      </c>
      <c r="G439" s="5" t="str">
        <f>IF(D439="","",VLOOKUP(D439,Master,5,FALSE))</f>
        <v>Men Veteran</v>
      </c>
      <c r="H439" s="5" t="str">
        <f>IF(D439="","",VLOOKUP(D439,Master,2,FALSE))</f>
        <v>Nam Seniors</v>
      </c>
      <c r="I439" s="233"/>
      <c r="J439" s="233" t="s">
        <v>20</v>
      </c>
      <c r="K439" s="233">
        <v>89</v>
      </c>
      <c r="L439" s="234">
        <f>IF(K439="","",IF(I439="",ROUND(HLOOKUP(J439,kgList,K439,FALSE),1),ROUND(HLOOKUP(I439,kgList,K439,FALSE),1)))</f>
        <v>2.6</v>
      </c>
      <c r="M439" s="234">
        <f>IF(L439="","",IF(COUNTA(I439:J439)&gt;1,"Edible or Inedible",IF(COUNTA(I439)=1,L439*1,IF(COUNTA(J439)=1,L439*1,"ERROR"))))</f>
        <v>2.6</v>
      </c>
    </row>
    <row r="440" spans="1:13" x14ac:dyDescent="0.25">
      <c r="A440" s="232" t="str">
        <f>IF(D440="","",A439)</f>
        <v>2021-G-D3</v>
      </c>
      <c r="B440" s="231">
        <f>IF(D440="","",B439)</f>
        <v>44539</v>
      </c>
      <c r="C440" s="232" t="str">
        <f>IF(D440="","",C439)</f>
        <v>Jakkalsputz</v>
      </c>
      <c r="D440" s="6" t="s">
        <v>759</v>
      </c>
      <c r="E440" s="5" t="str">
        <f>IF(D440="","",VLOOKUP(D440,Master,3,FALSE))</f>
        <v>Brandon</v>
      </c>
      <c r="F440" s="5" t="str">
        <f>IF(D440="","",VLOOKUP(D440,Master,4,FALSE))</f>
        <v>Grane</v>
      </c>
      <c r="G440" s="5" t="str">
        <f>IF(D440="","",VLOOKUP(D440,Master,5,FALSE))</f>
        <v>Men U/21</v>
      </c>
      <c r="H440" s="5" t="str">
        <f>IF(D440="","",VLOOKUP(D440,Master,2,FALSE))</f>
        <v>Nam Men U/21</v>
      </c>
      <c r="I440" s="233" t="s">
        <v>19</v>
      </c>
      <c r="J440" s="233"/>
      <c r="K440" s="233">
        <v>47</v>
      </c>
      <c r="L440" s="234">
        <f>IF(K440="","",IF(I440="",ROUND(HLOOKUP(J440,kgList,K440,FALSE),1),ROUND(HLOOKUP(I440,kgList,K440,FALSE),1)))</f>
        <v>1.1000000000000001</v>
      </c>
      <c r="M440" s="234">
        <f>IF(L440="","",IF(COUNTA(I440:J440)&gt;1,"Edible or Inedible",IF(COUNTA(I440)=1,L440*1,IF(COUNTA(J440)=1,L440*1,"ERROR"))))</f>
        <v>1.1000000000000001</v>
      </c>
    </row>
    <row r="441" spans="1:13" x14ac:dyDescent="0.25">
      <c r="A441" s="232" t="str">
        <f>IF(D441="","",A440)</f>
        <v>2021-G-D3</v>
      </c>
      <c r="B441" s="231">
        <f>IF(D441="","",B440)</f>
        <v>44539</v>
      </c>
      <c r="C441" s="232" t="str">
        <f>IF(D441="","",C440)</f>
        <v>Jakkalsputz</v>
      </c>
      <c r="D441" s="6" t="s">
        <v>326</v>
      </c>
      <c r="E441" s="5" t="str">
        <f>IF(D441="","",VLOOKUP(D441,Master,3,FALSE))</f>
        <v>Andrew</v>
      </c>
      <c r="F441" s="5" t="str">
        <f>IF(D441="","",VLOOKUP(D441,Master,4,FALSE))</f>
        <v>Van Der Westhuizen</v>
      </c>
      <c r="G441" s="5" t="str">
        <f>IF(D441="","",VLOOKUP(D441,Master,5,FALSE))</f>
        <v>Men Veteran</v>
      </c>
      <c r="H441" s="5" t="str">
        <f>IF(D441="","",VLOOKUP(D441,Master,2,FALSE))</f>
        <v>Nam Seniors</v>
      </c>
      <c r="I441" s="233" t="s">
        <v>19</v>
      </c>
      <c r="J441" s="233"/>
      <c r="K441" s="233">
        <v>62</v>
      </c>
      <c r="L441" s="234">
        <f>IF(K441="","",IF(I441="",ROUND(HLOOKUP(J441,kgList,K441,FALSE),1),ROUND(HLOOKUP(I441,kgList,K441,FALSE),1)))</f>
        <v>2.5</v>
      </c>
      <c r="M441" s="234">
        <f>IF(L441="","",IF(COUNTA(I441:J441)&gt;1,"Edible or Inedible",IF(COUNTA(I441)=1,L441*1,IF(COUNTA(J441)=1,L441*1,"ERROR"))))</f>
        <v>2.5</v>
      </c>
    </row>
    <row r="442" spans="1:13" x14ac:dyDescent="0.25">
      <c r="A442" s="232" t="str">
        <f>IF(D442="","",A441)</f>
        <v>2021-G-D3</v>
      </c>
      <c r="B442" s="231">
        <f>IF(D442="","",B441)</f>
        <v>44539</v>
      </c>
      <c r="C442" s="232" t="str">
        <f>IF(D442="","",C441)</f>
        <v>Jakkalsputz</v>
      </c>
      <c r="D442" s="6" t="s">
        <v>436</v>
      </c>
      <c r="E442" s="5" t="str">
        <f>IF(D442="","",VLOOKUP(D442,Master,3,FALSE))</f>
        <v xml:space="preserve">Andre-Louis </v>
      </c>
      <c r="F442" s="5" t="str">
        <f>IF(D442="","",VLOOKUP(D442,Master,4,FALSE))</f>
        <v>Stipp</v>
      </c>
      <c r="G442" s="5" t="str">
        <f>IF(D442="","",VLOOKUP(D442,Master,5,FALSE))</f>
        <v>Men U/21</v>
      </c>
      <c r="H442" s="5" t="str">
        <f>IF(D442="","",VLOOKUP(D442,Master,2,FALSE))</f>
        <v>Nam Men U/21</v>
      </c>
      <c r="I442" s="233"/>
      <c r="J442" s="233" t="s">
        <v>20</v>
      </c>
      <c r="K442" s="233">
        <v>78</v>
      </c>
      <c r="L442" s="234">
        <f>IF(K442="","",IF(I442="",ROUND(HLOOKUP(J442,kgList,K442,FALSE),1),ROUND(HLOOKUP(I442,kgList,K442,FALSE),1)))</f>
        <v>1.7</v>
      </c>
      <c r="M442" s="234">
        <f>IF(L442="","",IF(COUNTA(I442:J442)&gt;1,"Edible or Inedible",IF(COUNTA(I442)=1,L442*1,IF(COUNTA(J442)=1,L442*1,"ERROR"))))</f>
        <v>1.7</v>
      </c>
    </row>
    <row r="443" spans="1:13" x14ac:dyDescent="0.25">
      <c r="A443" s="232" t="str">
        <f>IF(D443="","",A442)</f>
        <v>2021-G-D3</v>
      </c>
      <c r="B443" s="231">
        <f>IF(D443="","",B442)</f>
        <v>44539</v>
      </c>
      <c r="C443" s="232" t="str">
        <f>IF(D443="","",C442)</f>
        <v>Jakkalsputz</v>
      </c>
      <c r="D443" s="6" t="s">
        <v>385</v>
      </c>
      <c r="E443" s="5" t="str">
        <f>IF(D443="","",VLOOKUP(D443,Master,3,FALSE))</f>
        <v>Lindie</v>
      </c>
      <c r="F443" s="5" t="str">
        <f>IF(D443="","",VLOOKUP(D443,Master,4,FALSE))</f>
        <v>Krauze</v>
      </c>
      <c r="G443" s="5" t="str">
        <f>IF(D443="","",VLOOKUP(D443,Master,5,FALSE))</f>
        <v>Ladies Senior</v>
      </c>
      <c r="H443" s="5" t="str">
        <f>IF(D443="","",VLOOKUP(D443,Master,2,FALSE))</f>
        <v>Nam Ladies</v>
      </c>
      <c r="I443" s="233"/>
      <c r="J443" s="233" t="s">
        <v>20</v>
      </c>
      <c r="K443" s="233">
        <v>81</v>
      </c>
      <c r="L443" s="234">
        <f>IF(K443="","",IF(I443="",ROUND(HLOOKUP(J443,kgList,K443,FALSE),1),ROUND(HLOOKUP(I443,kgList,K443,FALSE),1)))</f>
        <v>1.9</v>
      </c>
      <c r="M443" s="234">
        <f>IF(L443="","",IF(COUNTA(I443:J443)&gt;1,"Edible or Inedible",IF(COUNTA(I443)=1,L443*1,IF(COUNTA(J443)=1,L443*1,"ERROR"))))</f>
        <v>1.9</v>
      </c>
    </row>
    <row r="444" spans="1:13" x14ac:dyDescent="0.25">
      <c r="A444" s="232" t="str">
        <f>IF(D444="","",A443)</f>
        <v>2021-G-D3</v>
      </c>
      <c r="B444" s="231">
        <f>IF(D444="","",B443)</f>
        <v>44539</v>
      </c>
      <c r="C444" s="232" t="str">
        <f>IF(D444="","",C443)</f>
        <v>Jakkalsputz</v>
      </c>
      <c r="D444" s="6" t="s">
        <v>875</v>
      </c>
      <c r="E444" s="5" t="str">
        <f>IF(D444="","",VLOOKUP(D444,Master,3,FALSE))</f>
        <v>Herman</v>
      </c>
      <c r="F444" s="5" t="str">
        <f>IF(D444="","",VLOOKUP(D444,Master,4,FALSE))</f>
        <v>Van Greunen</v>
      </c>
      <c r="G444" s="5" t="str">
        <f>IF(D444="","",VLOOKUP(D444,Master,5,FALSE))</f>
        <v>Men Grand Masters</v>
      </c>
      <c r="H444" s="5" t="str">
        <f>IF(D444="","",VLOOKUP(D444,Master,2,FALSE))</f>
        <v>SA Grand Masters</v>
      </c>
      <c r="I444" s="233"/>
      <c r="J444" s="233" t="s">
        <v>20</v>
      </c>
      <c r="K444" s="233">
        <v>84</v>
      </c>
      <c r="L444" s="234">
        <f>IF(K444="","",IF(I444="",ROUND(HLOOKUP(J444,kgList,K444,FALSE),1),ROUND(HLOOKUP(I444,kgList,K444,FALSE),1)))</f>
        <v>2.2000000000000002</v>
      </c>
      <c r="M444" s="234">
        <f>IF(L444="","",IF(COUNTA(I444:J444)&gt;1,"Edible or Inedible",IF(COUNTA(I444)=1,L444*1,IF(COUNTA(J444)=1,L444*1,"ERROR"))))</f>
        <v>2.2000000000000002</v>
      </c>
    </row>
    <row r="445" spans="1:13" x14ac:dyDescent="0.25">
      <c r="A445" s="232" t="str">
        <f>IF(D445="","",A444)</f>
        <v>2021-G-D3</v>
      </c>
      <c r="B445" s="231">
        <f>IF(D445="","",B444)</f>
        <v>44539</v>
      </c>
      <c r="C445" s="232" t="str">
        <f>IF(D445="","",C444)</f>
        <v>Jakkalsputz</v>
      </c>
      <c r="D445" s="6" t="s">
        <v>418</v>
      </c>
      <c r="E445" s="5" t="str">
        <f>IF(D445="","",VLOOKUP(D445,Master,3,FALSE))</f>
        <v>Henri</v>
      </c>
      <c r="F445" s="5" t="str">
        <f>IF(D445="","",VLOOKUP(D445,Master,4,FALSE))</f>
        <v>Snyman</v>
      </c>
      <c r="G445" s="5" t="str">
        <f>IF(D445="","",VLOOKUP(D445,Master,5,FALSE))</f>
        <v>Men Veteran</v>
      </c>
      <c r="H445" s="5" t="str">
        <f>IF(D445="","",VLOOKUP(D445,Master,2,FALSE))</f>
        <v>Nam Seniors</v>
      </c>
      <c r="I445" s="233"/>
      <c r="J445" s="233" t="s">
        <v>20</v>
      </c>
      <c r="K445" s="233">
        <v>88</v>
      </c>
      <c r="L445" s="234">
        <f>IF(K445="","",IF(I445="",ROUND(HLOOKUP(J445,kgList,K445,FALSE),1),ROUND(HLOOKUP(I445,kgList,K445,FALSE),1)))</f>
        <v>2.5</v>
      </c>
      <c r="M445" s="234">
        <f>IF(L445="","",IF(COUNTA(I445:J445)&gt;1,"Edible or Inedible",IF(COUNTA(I445)=1,L445*1,IF(COUNTA(J445)=1,L445*1,"ERROR"))))</f>
        <v>2.5</v>
      </c>
    </row>
    <row r="446" spans="1:13" x14ac:dyDescent="0.25">
      <c r="A446" s="232" t="str">
        <f>IF(D446="","",A445)</f>
        <v>2021-G-D3</v>
      </c>
      <c r="B446" s="231">
        <f>IF(D446="","",B445)</f>
        <v>44539</v>
      </c>
      <c r="C446" s="232" t="str">
        <f>IF(D446="","",C445)</f>
        <v>Jakkalsputz</v>
      </c>
      <c r="D446" s="6" t="s">
        <v>873</v>
      </c>
      <c r="E446" s="5" t="str">
        <f>IF(D446="","",VLOOKUP(D446,Master,3,FALSE))</f>
        <v>Colin</v>
      </c>
      <c r="F446" s="5" t="str">
        <f>IF(D446="","",VLOOKUP(D446,Master,4,FALSE))</f>
        <v>Dawidowitz</v>
      </c>
      <c r="G446" s="5" t="str">
        <f>IF(D446="","",VLOOKUP(D446,Master,5,FALSE))</f>
        <v>Men Grand Masters</v>
      </c>
      <c r="H446" s="5" t="str">
        <f>IF(D446="","",VLOOKUP(D446,Master,2,FALSE))</f>
        <v>SA Grand Masters</v>
      </c>
      <c r="I446" s="233"/>
      <c r="J446" s="233" t="s">
        <v>613</v>
      </c>
      <c r="K446" s="233">
        <v>82</v>
      </c>
      <c r="L446" s="234">
        <f>IF(K446="","",IF(I446="",ROUND(HLOOKUP(J446,kgList,K446,FALSE),1),ROUND(HLOOKUP(I446,kgList,K446,FALSE),1)))</f>
        <v>2.2000000000000002</v>
      </c>
      <c r="M446" s="234">
        <f>IF(L446="","",IF(COUNTA(I446:J446)&gt;1,"Edible or Inedible",IF(COUNTA(I446)=1,L446*1,IF(COUNTA(J446)=1,L446*1,"ERROR"))))</f>
        <v>2.2000000000000002</v>
      </c>
    </row>
    <row r="447" spans="1:13" x14ac:dyDescent="0.25">
      <c r="A447" s="232" t="str">
        <f>IF(D447="","",A446)</f>
        <v>2021-G-D3</v>
      </c>
      <c r="B447" s="231">
        <f>IF(D447="","",B446)</f>
        <v>44539</v>
      </c>
      <c r="C447" s="232" t="str">
        <f>IF(D447="","",C446)</f>
        <v>Jakkalsputz</v>
      </c>
      <c r="D447" s="6" t="s">
        <v>313</v>
      </c>
      <c r="E447" s="5" t="str">
        <f>IF(D447="","",VLOOKUP(D447,Master,3,FALSE))</f>
        <v>Charles</v>
      </c>
      <c r="F447" s="5" t="str">
        <f>IF(D447="","",VLOOKUP(D447,Master,4,FALSE))</f>
        <v>Bothma</v>
      </c>
      <c r="G447" s="5" t="str">
        <f>IF(D447="","",VLOOKUP(D447,Master,5,FALSE))</f>
        <v>Men Grand Masters</v>
      </c>
      <c r="H447" s="5" t="str">
        <f>IF(D447="","",VLOOKUP(D447,Master,2,FALSE))</f>
        <v>Nam Grand Masters</v>
      </c>
      <c r="I447" s="233"/>
      <c r="J447" s="233" t="s">
        <v>20</v>
      </c>
      <c r="K447" s="233">
        <v>83</v>
      </c>
      <c r="L447" s="234">
        <f>IF(K447="","",IF(I447="",ROUND(HLOOKUP(J447,kgList,K447,FALSE),1),ROUND(HLOOKUP(I447,kgList,K447,FALSE),1)))</f>
        <v>2.1</v>
      </c>
      <c r="M447" s="234">
        <f>IF(L447="","",IF(COUNTA(I447:J447)&gt;1,"Edible or Inedible",IF(COUNTA(I447)=1,L447*1,IF(COUNTA(J447)=1,L447*1,"ERROR"))))</f>
        <v>2.1</v>
      </c>
    </row>
    <row r="448" spans="1:13" x14ac:dyDescent="0.25">
      <c r="A448" s="232" t="str">
        <f>IF(D448="","",A447)</f>
        <v>2021-G-D3</v>
      </c>
      <c r="B448" s="231">
        <f>IF(D448="","",B447)</f>
        <v>44539</v>
      </c>
      <c r="C448" s="232" t="str">
        <f>IF(D448="","",C447)</f>
        <v>Jakkalsputz</v>
      </c>
      <c r="D448" s="6" t="s">
        <v>354</v>
      </c>
      <c r="E448" s="5" t="str">
        <f>IF(D448="","",VLOOKUP(D448,Master,3,FALSE))</f>
        <v>Marina</v>
      </c>
      <c r="F448" s="5" t="str">
        <f>IF(D448="","",VLOOKUP(D448,Master,4,FALSE))</f>
        <v>Kruger</v>
      </c>
      <c r="G448" s="5" t="str">
        <f>IF(D448="","",VLOOKUP(D448,Master,5,FALSE))</f>
        <v>Ladies Senior</v>
      </c>
      <c r="H448" s="5" t="str">
        <f>IF(D448="","",VLOOKUP(D448,Master,2,FALSE))</f>
        <v>Nam Ladies</v>
      </c>
      <c r="I448" s="233"/>
      <c r="J448" s="233" t="s">
        <v>20</v>
      </c>
      <c r="K448" s="233">
        <v>81</v>
      </c>
      <c r="L448" s="234">
        <f>IF(K448="","",IF(I448="",ROUND(HLOOKUP(J448,kgList,K448,FALSE),1),ROUND(HLOOKUP(I448,kgList,K448,FALSE),1)))</f>
        <v>1.9</v>
      </c>
      <c r="M448" s="234">
        <f>IF(L448="","",IF(COUNTA(I448:J448)&gt;1,"Edible or Inedible",IF(COUNTA(I448)=1,L448*1,IF(COUNTA(J448)=1,L448*1,"ERROR"))))</f>
        <v>1.9</v>
      </c>
    </row>
    <row r="449" spans="1:13" x14ac:dyDescent="0.25">
      <c r="A449" s="232" t="str">
        <f>IF(D449="","",A448)</f>
        <v>2021-G-D3</v>
      </c>
      <c r="B449" s="231">
        <f>IF(D449="","",B448)</f>
        <v>44539</v>
      </c>
      <c r="C449" s="232" t="str">
        <f>IF(D449="","",C448)</f>
        <v>Jakkalsputz</v>
      </c>
      <c r="D449" s="6" t="s">
        <v>845</v>
      </c>
      <c r="E449" s="5" t="str">
        <f>IF(D449="","",VLOOKUP(D449,Master,3,FALSE))</f>
        <v>Corbin</v>
      </c>
      <c r="F449" s="5" t="str">
        <f>IF(D449="","",VLOOKUP(D449,Master,4,FALSE))</f>
        <v>Morris</v>
      </c>
      <c r="G449" s="5" t="str">
        <f>IF(D449="","",VLOOKUP(D449,Master,5,FALSE))</f>
        <v>Men U/21</v>
      </c>
      <c r="H449" s="5" t="str">
        <f>IF(D449="","",VLOOKUP(D449,Master,2,FALSE))</f>
        <v>SA Men U/21</v>
      </c>
      <c r="I449" s="233"/>
      <c r="J449" s="233" t="s">
        <v>591</v>
      </c>
      <c r="K449" s="233">
        <v>76</v>
      </c>
      <c r="L449" s="234">
        <f>IF(K449="","",IF(I449="",ROUND(HLOOKUP(J449,kgList,K449,FALSE),1),ROUND(HLOOKUP(I449,kgList,K449,FALSE),1)))</f>
        <v>8</v>
      </c>
      <c r="M449" s="234">
        <f>IF(L449="","",IF(COUNTA(I449:J449)&gt;1,"Edible or Inedible",IF(COUNTA(I449)=1,L449*1,IF(COUNTA(J449)=1,L449*1,"ERROR"))))</f>
        <v>8</v>
      </c>
    </row>
    <row r="450" spans="1:13" x14ac:dyDescent="0.25">
      <c r="A450" s="232" t="str">
        <f>IF(D450="","",A449)</f>
        <v>2021-G-D3</v>
      </c>
      <c r="B450" s="231">
        <f>IF(D450="","",B449)</f>
        <v>44539</v>
      </c>
      <c r="C450" s="232" t="str">
        <f>IF(D450="","",C449)</f>
        <v>Jakkalsputz</v>
      </c>
      <c r="D450" s="6" t="s">
        <v>663</v>
      </c>
      <c r="E450" s="5" t="str">
        <f>IF(D450="","",VLOOKUP(D450,Master,3,FALSE))</f>
        <v>Nadine</v>
      </c>
      <c r="F450" s="5" t="str">
        <f>IF(D450="","",VLOOKUP(D450,Master,4,FALSE))</f>
        <v>Downing</v>
      </c>
      <c r="G450" s="5" t="str">
        <f>IF(D450="","",VLOOKUP(D450,Master,5,FALSE))</f>
        <v>Ladies Senior</v>
      </c>
      <c r="H450" s="5" t="str">
        <f>IF(D450="","",VLOOKUP(D450,Master,2,FALSE))</f>
        <v>Nam Ladies</v>
      </c>
      <c r="I450" s="233"/>
      <c r="J450" s="233" t="s">
        <v>20</v>
      </c>
      <c r="K450" s="233">
        <v>81</v>
      </c>
      <c r="L450" s="234">
        <f>IF(K450="","",IF(I450="",ROUND(HLOOKUP(J450,kgList,K450,FALSE),1),ROUND(HLOOKUP(I450,kgList,K450,FALSE),1)))</f>
        <v>1.9</v>
      </c>
      <c r="M450" s="234">
        <f>IF(L450="","",IF(COUNTA(I450:J450)&gt;1,"Edible or Inedible",IF(COUNTA(I450)=1,L450*1,IF(COUNTA(J450)=1,L450*1,"ERROR"))))</f>
        <v>1.9</v>
      </c>
    </row>
    <row r="451" spans="1:13" x14ac:dyDescent="0.25">
      <c r="A451" s="232" t="str">
        <f>IF(D451="","",A450)</f>
        <v>2021-G-D3</v>
      </c>
      <c r="B451" s="231">
        <f>IF(D451="","",B450)</f>
        <v>44539</v>
      </c>
      <c r="C451" s="232" t="str">
        <f>IF(D451="","",C450)</f>
        <v>Jakkalsputz</v>
      </c>
      <c r="D451" s="6" t="s">
        <v>912</v>
      </c>
      <c r="E451" s="5" t="str">
        <f>IF(D451="","",VLOOKUP(D451,Master,3,FALSE))</f>
        <v>Thys</v>
      </c>
      <c r="F451" s="5" t="str">
        <f>IF(D451="","",VLOOKUP(D451,Master,4,FALSE))</f>
        <v>Basson</v>
      </c>
      <c r="G451" s="5" t="str">
        <f>IF(D451="","",VLOOKUP(D451,Master,5,FALSE))</f>
        <v>Men Grand Masters</v>
      </c>
      <c r="H451" s="5" t="str">
        <f>IF(D451="","",VLOOKUP(D451,Master,2,FALSE))</f>
        <v>SA Grand Masters</v>
      </c>
      <c r="I451" s="233"/>
      <c r="J451" s="233" t="s">
        <v>591</v>
      </c>
      <c r="K451" s="233">
        <v>49</v>
      </c>
      <c r="L451" s="234">
        <f>IF(K451="","",IF(I451="",ROUND(HLOOKUP(J451,kgList,K451,FALSE),1),ROUND(HLOOKUP(I451,kgList,K451,FALSE),1)))</f>
        <v>2.1</v>
      </c>
      <c r="M451" s="234">
        <f>IF(L451="","",IF(COUNTA(I451:J451)&gt;1,"Edible or Inedible",IF(COUNTA(I451)=1,L451*1,IF(COUNTA(J451)=1,L451*1,"ERROR"))))</f>
        <v>2.1</v>
      </c>
    </row>
    <row r="452" spans="1:13" x14ac:dyDescent="0.25">
      <c r="A452" s="232" t="str">
        <f>IF(D452="","",A451)</f>
        <v>2021-G-D3</v>
      </c>
      <c r="B452" s="231">
        <f>IF(D452="","",B451)</f>
        <v>44539</v>
      </c>
      <c r="C452" s="232" t="str">
        <f>IF(D452="","",C451)</f>
        <v>Jakkalsputz</v>
      </c>
      <c r="D452" s="6" t="s">
        <v>904</v>
      </c>
      <c r="E452" s="5" t="str">
        <f>IF(D452="","",VLOOKUP(D452,Master,3,FALSE))</f>
        <v>Mike</v>
      </c>
      <c r="F452" s="5" t="str">
        <f>IF(D452="","",VLOOKUP(D452,Master,4,FALSE))</f>
        <v>Bailey</v>
      </c>
      <c r="G452" s="5" t="str">
        <f>IF(D452="","",VLOOKUP(D452,Master,5,FALSE))</f>
        <v>Men  Master</v>
      </c>
      <c r="H452" s="5" t="str">
        <f>IF(D452="","",VLOOKUP(D452,Master,2,FALSE))</f>
        <v>SA Masters</v>
      </c>
      <c r="I452" s="233"/>
      <c r="J452" s="233" t="s">
        <v>614</v>
      </c>
      <c r="K452" s="233">
        <v>89</v>
      </c>
      <c r="L452" s="234">
        <f>IF(K452="","",IF(I452="",ROUND(HLOOKUP(J452,kgList,K452,FALSE),1),ROUND(HLOOKUP(I452,kgList,K452,FALSE),1)))</f>
        <v>2.5</v>
      </c>
      <c r="M452" s="234">
        <f>IF(L452="","",IF(COUNTA(I452:J452)&gt;1,"Edible or Inedible",IF(COUNTA(I452)=1,L452*1,IF(COUNTA(J452)=1,L452*1,"ERROR"))))</f>
        <v>2.5</v>
      </c>
    </row>
    <row r="453" spans="1:13" x14ac:dyDescent="0.25">
      <c r="A453" s="232" t="str">
        <f>IF(D453="","",A452)</f>
        <v>2021-G-D3</v>
      </c>
      <c r="B453" s="231">
        <f>IF(D453="","",B452)</f>
        <v>44539</v>
      </c>
      <c r="C453" s="232" t="str">
        <f>IF(D453="","",C452)</f>
        <v>Jakkalsputz</v>
      </c>
      <c r="D453" s="6" t="s">
        <v>825</v>
      </c>
      <c r="E453" s="5" t="str">
        <f>IF(D453="","",VLOOKUP(D453,Master,3,FALSE))</f>
        <v>Robert</v>
      </c>
      <c r="F453" s="5" t="str">
        <f>IF(D453="","",VLOOKUP(D453,Master,4,FALSE))</f>
        <v>Kyle</v>
      </c>
      <c r="G453" s="5" t="str">
        <f>IF(D453="","",VLOOKUP(D453,Master,5,FALSE))</f>
        <v>Men Senior</v>
      </c>
      <c r="H453" s="5" t="str">
        <f>IF(D453="","",VLOOKUP(D453,Master,2,FALSE))</f>
        <v>SA Seniors</v>
      </c>
      <c r="I453" s="233"/>
      <c r="J453" s="233" t="s">
        <v>614</v>
      </c>
      <c r="K453" s="233">
        <v>88</v>
      </c>
      <c r="L453" s="234">
        <f>IF(K453="","",IF(I453="",ROUND(HLOOKUP(J453,kgList,K453,FALSE),1),ROUND(HLOOKUP(I453,kgList,K453,FALSE),1)))</f>
        <v>2.4</v>
      </c>
      <c r="M453" s="234">
        <f>IF(L453="","",IF(COUNTA(I453:J453)&gt;1,"Edible or Inedible",IF(COUNTA(I453)=1,L453*1,IF(COUNTA(J453)=1,L453*1,"ERROR"))))</f>
        <v>2.4</v>
      </c>
    </row>
    <row r="454" spans="1:13" x14ac:dyDescent="0.25">
      <c r="A454" s="232" t="str">
        <f>IF(D454="","",A453)</f>
        <v>2021-G-D3</v>
      </c>
      <c r="B454" s="231">
        <f>IF(D454="","",B453)</f>
        <v>44539</v>
      </c>
      <c r="C454" s="232" t="str">
        <f>IF(D454="","",C453)</f>
        <v>Jakkalsputz</v>
      </c>
      <c r="D454" s="6" t="s">
        <v>896</v>
      </c>
      <c r="E454" s="5" t="str">
        <f>IF(D454="","",VLOOKUP(D454,Master,3,FALSE))</f>
        <v>Mariette</v>
      </c>
      <c r="F454" s="5" t="str">
        <f>IF(D454="","",VLOOKUP(D454,Master,4,FALSE))</f>
        <v>Westraad</v>
      </c>
      <c r="G454" s="5" t="str">
        <f>IF(D454="","",VLOOKUP(D454,Master,5,FALSE))</f>
        <v>Ladies Senior</v>
      </c>
      <c r="H454" s="5" t="str">
        <f>IF(D454="","",VLOOKUP(D454,Master,2,FALSE))</f>
        <v>SA Ladies</v>
      </c>
      <c r="I454" s="233"/>
      <c r="J454" s="233" t="s">
        <v>613</v>
      </c>
      <c r="K454" s="233">
        <v>79</v>
      </c>
      <c r="L454" s="234">
        <f>IF(K454="","",IF(I454="",ROUND(HLOOKUP(J454,kgList,K454,FALSE),1),ROUND(HLOOKUP(I454,kgList,K454,FALSE),1)))</f>
        <v>1.9</v>
      </c>
      <c r="M454" s="234">
        <f>IF(L454="","",IF(COUNTA(I454:J454)&gt;1,"Edible or Inedible",IF(COUNTA(I454)=1,L454*1,IF(COUNTA(J454)=1,L454*1,"ERROR"))))</f>
        <v>1.9</v>
      </c>
    </row>
    <row r="455" spans="1:13" x14ac:dyDescent="0.25">
      <c r="A455" s="232" t="str">
        <f>IF(D455="","",A454)</f>
        <v>2021-G-D3</v>
      </c>
      <c r="B455" s="231">
        <f>IF(D455="","",B454)</f>
        <v>44539</v>
      </c>
      <c r="C455" s="232" t="str">
        <f>IF(D455="","",C454)</f>
        <v>Jakkalsputz</v>
      </c>
      <c r="D455" s="6" t="s">
        <v>891</v>
      </c>
      <c r="E455" s="5" t="str">
        <f>IF(D455="","",VLOOKUP(D455,Master,3,FALSE))</f>
        <v>Marina</v>
      </c>
      <c r="F455" s="5" t="str">
        <f>IF(D455="","",VLOOKUP(D455,Master,4,FALSE))</f>
        <v>Fuchs</v>
      </c>
      <c r="G455" s="5" t="str">
        <f>IF(D455="","",VLOOKUP(D455,Master,5,FALSE))</f>
        <v>Ladies Senior</v>
      </c>
      <c r="H455" s="5" t="str">
        <f>IF(D455="","",VLOOKUP(D455,Master,2,FALSE))</f>
        <v>SA Ladies</v>
      </c>
      <c r="I455" s="233"/>
      <c r="J455" s="233" t="s">
        <v>20</v>
      </c>
      <c r="K455" s="233">
        <v>80</v>
      </c>
      <c r="L455" s="234">
        <f>IF(K455="","",IF(I455="",ROUND(HLOOKUP(J455,kgList,K455,FALSE),1),ROUND(HLOOKUP(I455,kgList,K455,FALSE),1)))</f>
        <v>1.8</v>
      </c>
      <c r="M455" s="234">
        <f>IF(L455="","",IF(COUNTA(I455:J455)&gt;1,"Edible or Inedible",IF(COUNTA(I455)=1,L455*1,IF(COUNTA(J455)=1,L455*1,"ERROR"))))</f>
        <v>1.8</v>
      </c>
    </row>
    <row r="456" spans="1:13" x14ac:dyDescent="0.25">
      <c r="A456" s="232" t="str">
        <f>IF(D456="","",A455)</f>
        <v>2021-G-D3</v>
      </c>
      <c r="B456" s="231">
        <f>IF(D456="","",B455)</f>
        <v>44539</v>
      </c>
      <c r="C456" s="232" t="str">
        <f>IF(D456="","",C455)</f>
        <v>Jakkalsputz</v>
      </c>
      <c r="D456" s="6" t="s">
        <v>893</v>
      </c>
      <c r="E456" s="5" t="str">
        <f>IF(D456="","",VLOOKUP(D456,Master,3,FALSE))</f>
        <v>Antoi</v>
      </c>
      <c r="F456" s="5" t="str">
        <f>IF(D456="","",VLOOKUP(D456,Master,4,FALSE))</f>
        <v>Forbes</v>
      </c>
      <c r="G456" s="5" t="str">
        <f>IF(D456="","",VLOOKUP(D456,Master,5,FALSE))</f>
        <v>Ladies Senior</v>
      </c>
      <c r="H456" s="5" t="str">
        <f>IF(D456="","",VLOOKUP(D456,Master,2,FALSE))</f>
        <v>SA Ladies</v>
      </c>
      <c r="I456" s="233"/>
      <c r="J456" s="233" t="s">
        <v>20</v>
      </c>
      <c r="K456" s="233">
        <v>80</v>
      </c>
      <c r="L456" s="234">
        <f>IF(K456="","",IF(I456="",ROUND(HLOOKUP(J456,kgList,K456,FALSE),1),ROUND(HLOOKUP(I456,kgList,K456,FALSE),1)))</f>
        <v>1.8</v>
      </c>
      <c r="M456" s="234">
        <f>IF(L456="","",IF(COUNTA(I456:J456)&gt;1,"Edible or Inedible",IF(COUNTA(I456)=1,L456*1,IF(COUNTA(J456)=1,L456*1,"ERROR"))))</f>
        <v>1.8</v>
      </c>
    </row>
    <row r="457" spans="1:13" x14ac:dyDescent="0.25">
      <c r="A457" s="232" t="str">
        <f>IF(D457="","",A456)</f>
        <v>2021-G-D3</v>
      </c>
      <c r="B457" s="231">
        <f>IF(D457="","",B456)</f>
        <v>44539</v>
      </c>
      <c r="C457" s="232" t="str">
        <f>IF(D457="","",C456)</f>
        <v>Jakkalsputz</v>
      </c>
      <c r="D457" s="6" t="s">
        <v>394</v>
      </c>
      <c r="E457" s="5" t="str">
        <f>IF(D457="","",VLOOKUP(D457,Master,3,FALSE))</f>
        <v>Elaine</v>
      </c>
      <c r="F457" s="5" t="str">
        <f>IF(D457="","",VLOOKUP(D457,Master,4,FALSE))</f>
        <v>Vorster</v>
      </c>
      <c r="G457" s="5" t="str">
        <f>IF(D457="","",VLOOKUP(D457,Master,5,FALSE))</f>
        <v>Ladies Senior</v>
      </c>
      <c r="H457" s="5" t="str">
        <f>IF(D457="","",VLOOKUP(D457,Master,2,FALSE))</f>
        <v>Nam Ladies</v>
      </c>
      <c r="I457" s="233"/>
      <c r="J457" s="233" t="s">
        <v>20</v>
      </c>
      <c r="K457" s="233">
        <v>80</v>
      </c>
      <c r="L457" s="234">
        <f>IF(K457="","",IF(I457="",ROUND(HLOOKUP(J457,kgList,K457,FALSE),1),ROUND(HLOOKUP(I457,kgList,K457,FALSE),1)))</f>
        <v>1.8</v>
      </c>
      <c r="M457" s="234">
        <f>IF(L457="","",IF(COUNTA(I457:J457)&gt;1,"Edible or Inedible",IF(COUNTA(I457)=1,L457*1,IF(COUNTA(J457)=1,L457*1,"ERROR"))))</f>
        <v>1.8</v>
      </c>
    </row>
    <row r="458" spans="1:13" x14ac:dyDescent="0.25">
      <c r="A458" s="232" t="str">
        <f>IF(D458="","",A457)</f>
        <v>2021-G-D3</v>
      </c>
      <c r="B458" s="231">
        <f>IF(D458="","",B457)</f>
        <v>44539</v>
      </c>
      <c r="C458" s="232" t="str">
        <f>IF(D458="","",C457)</f>
        <v>Jakkalsputz</v>
      </c>
      <c r="D458" s="6" t="s">
        <v>902</v>
      </c>
      <c r="E458" s="5" t="str">
        <f>IF(D458="","",VLOOKUP(D458,Master,3,FALSE))</f>
        <v>Wimpie</v>
      </c>
      <c r="F458" s="5" t="str">
        <f>IF(D458="","",VLOOKUP(D458,Master,4,FALSE))</f>
        <v>Barnard</v>
      </c>
      <c r="G458" s="5" t="str">
        <f>IF(D458="","",VLOOKUP(D458,Master,5,FALSE))</f>
        <v>Men  Master</v>
      </c>
      <c r="H458" s="5" t="str">
        <f>IF(D458="","",VLOOKUP(D458,Master,2,FALSE))</f>
        <v>SA Masters</v>
      </c>
      <c r="I458" s="233"/>
      <c r="J458" s="233" t="s">
        <v>20</v>
      </c>
      <c r="K458" s="233">
        <v>86</v>
      </c>
      <c r="L458" s="234">
        <f>IF(K458="","",IF(I458="",ROUND(HLOOKUP(J458,kgList,K458,FALSE),1),ROUND(HLOOKUP(I458,kgList,K458,FALSE),1)))</f>
        <v>2.2999999999999998</v>
      </c>
      <c r="M458" s="234">
        <f>IF(L458="","",IF(COUNTA(I458:J458)&gt;1,"Edible or Inedible",IF(COUNTA(I458)=1,L458*1,IF(COUNTA(J458)=1,L458*1,"ERROR"))))</f>
        <v>2.2999999999999998</v>
      </c>
    </row>
    <row r="459" spans="1:13" x14ac:dyDescent="0.25">
      <c r="A459" s="232" t="str">
        <f>IF(D459="","",A458)</f>
        <v>2021-G-D3</v>
      </c>
      <c r="B459" s="231">
        <f>IF(D459="","",B458)</f>
        <v>44539</v>
      </c>
      <c r="C459" s="232" t="str">
        <f>IF(D459="","",C458)</f>
        <v>Jakkalsputz</v>
      </c>
      <c r="D459" s="6" t="s">
        <v>407</v>
      </c>
      <c r="E459" s="5" t="str">
        <f>IF(D459="","",VLOOKUP(D459,Master,3,FALSE))</f>
        <v>Adri</v>
      </c>
      <c r="F459" s="5" t="str">
        <f>IF(D459="","",VLOOKUP(D459,Master,4,FALSE))</f>
        <v>Roets</v>
      </c>
      <c r="G459" s="5" t="str">
        <f>IF(D459="","",VLOOKUP(D459,Master,5,FALSE))</f>
        <v>Men Master</v>
      </c>
      <c r="H459" s="5" t="str">
        <f>IF(D459="","",VLOOKUP(D459,Master,2,FALSE))</f>
        <v>Nam Masters</v>
      </c>
      <c r="I459" s="233"/>
      <c r="J459" s="233" t="s">
        <v>20</v>
      </c>
      <c r="K459" s="233">
        <v>85</v>
      </c>
      <c r="L459" s="234">
        <f>IF(K459="","",IF(I459="",ROUND(HLOOKUP(J459,kgList,K459,FALSE),1),ROUND(HLOOKUP(I459,kgList,K459,FALSE),1)))</f>
        <v>2.2000000000000002</v>
      </c>
      <c r="M459" s="234">
        <f>IF(L459="","",IF(COUNTA(I459:J459)&gt;1,"Edible or Inedible",IF(COUNTA(I459)=1,L459*1,IF(COUNTA(J459)=1,L459*1,"ERROR"))))</f>
        <v>2.2000000000000002</v>
      </c>
    </row>
    <row r="460" spans="1:13" x14ac:dyDescent="0.25">
      <c r="A460" s="232" t="str">
        <f>IF(D460="","",A459)</f>
        <v>2021-G-D3</v>
      </c>
      <c r="B460" s="231">
        <f>IF(D460="","",B459)</f>
        <v>44539</v>
      </c>
      <c r="C460" s="232" t="str">
        <f>IF(D460="","",C459)</f>
        <v>Jakkalsputz</v>
      </c>
      <c r="D460" s="6" t="s">
        <v>313</v>
      </c>
      <c r="E460" s="5" t="str">
        <f>IF(D460="","",VLOOKUP(D460,Master,3,FALSE))</f>
        <v>Charles</v>
      </c>
      <c r="F460" s="5" t="str">
        <f>IF(D460="","",VLOOKUP(D460,Master,4,FALSE))</f>
        <v>Bothma</v>
      </c>
      <c r="G460" s="5" t="str">
        <f>IF(D460="","",VLOOKUP(D460,Master,5,FALSE))</f>
        <v>Men Grand Masters</v>
      </c>
      <c r="H460" s="5" t="str">
        <f>IF(D460="","",VLOOKUP(D460,Master,2,FALSE))</f>
        <v>Nam Grand Masters</v>
      </c>
      <c r="I460" s="233"/>
      <c r="J460" s="233" t="s">
        <v>20</v>
      </c>
      <c r="K460" s="233">
        <v>82</v>
      </c>
      <c r="L460" s="234">
        <f>IF(K460="","",IF(I460="",ROUND(HLOOKUP(J460,kgList,K460,FALSE),1),ROUND(HLOOKUP(I460,kgList,K460,FALSE),1)))</f>
        <v>2</v>
      </c>
      <c r="M460" s="234">
        <f>IF(L460="","",IF(COUNTA(I460:J460)&gt;1,"Edible or Inedible",IF(COUNTA(I460)=1,L460*1,IF(COUNTA(J460)=1,L460*1,"ERROR"))))</f>
        <v>2</v>
      </c>
    </row>
    <row r="461" spans="1:13" x14ac:dyDescent="0.25">
      <c r="A461" s="232" t="str">
        <f>IF(D461="","",A460)</f>
        <v>2021-G-D3</v>
      </c>
      <c r="B461" s="231">
        <f>IF(D461="","",B460)</f>
        <v>44539</v>
      </c>
      <c r="C461" s="232" t="str">
        <f>IF(D461="","",C460)</f>
        <v>Jakkalsputz</v>
      </c>
      <c r="D461" s="6" t="s">
        <v>404</v>
      </c>
      <c r="E461" s="5" t="str">
        <f>IF(D461="","",VLOOKUP(D461,Master,3,FALSE))</f>
        <v>Andre</v>
      </c>
      <c r="F461" s="5" t="str">
        <f>IF(D461="","",VLOOKUP(D461,Master,4,FALSE))</f>
        <v>Muller</v>
      </c>
      <c r="G461" s="5" t="str">
        <f>IF(D461="","",VLOOKUP(D461,Master,5,FALSE))</f>
        <v>Men Grand Masters</v>
      </c>
      <c r="H461" s="5" t="str">
        <f>IF(D461="","",VLOOKUP(D461,Master,2,FALSE))</f>
        <v>Nam Grand Masters</v>
      </c>
      <c r="I461" s="233"/>
      <c r="J461" s="233" t="s">
        <v>20</v>
      </c>
      <c r="K461" s="233">
        <v>81</v>
      </c>
      <c r="L461" s="234">
        <f>IF(K461="","",IF(I461="",ROUND(HLOOKUP(J461,kgList,K461,FALSE),1),ROUND(HLOOKUP(I461,kgList,K461,FALSE),1)))</f>
        <v>1.9</v>
      </c>
      <c r="M461" s="234">
        <f>IF(L461="","",IF(COUNTA(I461:J461)&gt;1,"Edible or Inedible",IF(COUNTA(I461)=1,L461*1,IF(COUNTA(J461)=1,L461*1,"ERROR"))))</f>
        <v>1.9</v>
      </c>
    </row>
    <row r="462" spans="1:13" x14ac:dyDescent="0.25">
      <c r="A462" s="232" t="str">
        <f>IF(D462="","",A461)</f>
        <v>2021-G-D3</v>
      </c>
      <c r="B462" s="231">
        <f>IF(D462="","",B461)</f>
        <v>44539</v>
      </c>
      <c r="C462" s="232" t="str">
        <f>IF(D462="","",C461)</f>
        <v>Jakkalsputz</v>
      </c>
      <c r="D462" s="6" t="s">
        <v>404</v>
      </c>
      <c r="E462" s="5" t="str">
        <f>IF(D462="","",VLOOKUP(D462,Master,3,FALSE))</f>
        <v>Andre</v>
      </c>
      <c r="F462" s="5" t="str">
        <f>IF(D462="","",VLOOKUP(D462,Master,4,FALSE))</f>
        <v>Muller</v>
      </c>
      <c r="G462" s="5" t="str">
        <f>IF(D462="","",VLOOKUP(D462,Master,5,FALSE))</f>
        <v>Men Grand Masters</v>
      </c>
      <c r="H462" s="5" t="str">
        <f>IF(D462="","",VLOOKUP(D462,Master,2,FALSE))</f>
        <v>Nam Grand Masters</v>
      </c>
      <c r="I462" s="233"/>
      <c r="J462" s="233" t="s">
        <v>20</v>
      </c>
      <c r="K462" s="233">
        <v>81</v>
      </c>
      <c r="L462" s="234">
        <f>IF(K462="","",IF(I462="",ROUND(HLOOKUP(J462,kgList,K462,FALSE),1),ROUND(HLOOKUP(I462,kgList,K462,FALSE),1)))</f>
        <v>1.9</v>
      </c>
      <c r="M462" s="234">
        <f>IF(L462="","",IF(COUNTA(I462:J462)&gt;1,"Edible or Inedible",IF(COUNTA(I462)=1,L462*1,IF(COUNTA(J462)=1,L462*1,"ERROR"))))</f>
        <v>1.9</v>
      </c>
    </row>
    <row r="463" spans="1:13" x14ac:dyDescent="0.25">
      <c r="A463" s="232" t="str">
        <f>IF(D463="","",A462)</f>
        <v>2021-G-D3</v>
      </c>
      <c r="B463" s="231">
        <f>IF(D463="","",B462)</f>
        <v>44539</v>
      </c>
      <c r="C463" s="232" t="str">
        <f>IF(D463="","",C462)</f>
        <v>Jakkalsputz</v>
      </c>
      <c r="D463" s="6" t="s">
        <v>663</v>
      </c>
      <c r="E463" s="5" t="str">
        <f>IF(D463="","",VLOOKUP(D463,Master,3,FALSE))</f>
        <v>Nadine</v>
      </c>
      <c r="F463" s="5" t="str">
        <f>IF(D463="","",VLOOKUP(D463,Master,4,FALSE))</f>
        <v>Downing</v>
      </c>
      <c r="G463" s="5" t="str">
        <f>IF(D463="","",VLOOKUP(D463,Master,5,FALSE))</f>
        <v>Ladies Senior</v>
      </c>
      <c r="H463" s="5" t="str">
        <f>IF(D463="","",VLOOKUP(D463,Master,2,FALSE))</f>
        <v>Nam Ladies</v>
      </c>
      <c r="I463" s="233"/>
      <c r="J463" s="233" t="s">
        <v>20</v>
      </c>
      <c r="K463" s="233">
        <v>80</v>
      </c>
      <c r="L463" s="234">
        <f>IF(K463="","",IF(I463="",ROUND(HLOOKUP(J463,kgList,K463,FALSE),1),ROUND(HLOOKUP(I463,kgList,K463,FALSE),1)))</f>
        <v>1.8</v>
      </c>
      <c r="M463" s="234">
        <f>IF(L463="","",IF(COUNTA(I463:J463)&gt;1,"Edible or Inedible",IF(COUNTA(I463)=1,L463*1,IF(COUNTA(J463)=1,L463*1,"ERROR"))))</f>
        <v>1.8</v>
      </c>
    </row>
    <row r="464" spans="1:13" x14ac:dyDescent="0.25">
      <c r="A464" s="232" t="str">
        <f>IF(D464="","",A463)</f>
        <v>2021-G-D3</v>
      </c>
      <c r="B464" s="231">
        <f>IF(D464="","",B463)</f>
        <v>44539</v>
      </c>
      <c r="C464" s="232" t="str">
        <f>IF(D464="","",C463)</f>
        <v>Jakkalsputz</v>
      </c>
      <c r="D464" s="6" t="s">
        <v>838</v>
      </c>
      <c r="E464" s="5" t="str">
        <f>IF(D464="","",VLOOKUP(D464,Master,3,FALSE))</f>
        <v xml:space="preserve">Kabous </v>
      </c>
      <c r="F464" s="5" t="str">
        <f>IF(D464="","",VLOOKUP(D464,Master,4,FALSE))</f>
        <v>Louw</v>
      </c>
      <c r="G464" s="5" t="str">
        <f>IF(D464="","",VLOOKUP(D464,Master,5,FALSE))</f>
        <v>Ladies Senior</v>
      </c>
      <c r="H464" s="5" t="str">
        <f>IF(D464="","",VLOOKUP(D464,Master,2,FALSE))</f>
        <v>SA Ladies</v>
      </c>
      <c r="I464" s="233"/>
      <c r="J464" s="233" t="s">
        <v>20</v>
      </c>
      <c r="K464" s="233">
        <v>80</v>
      </c>
      <c r="L464" s="234">
        <f>IF(K464="","",IF(I464="",ROUND(HLOOKUP(J464,kgList,K464,FALSE),1),ROUND(HLOOKUP(I464,kgList,K464,FALSE),1)))</f>
        <v>1.8</v>
      </c>
      <c r="M464" s="234">
        <f>IF(L464="","",IF(COUNTA(I464:J464)&gt;1,"Edible or Inedible",IF(COUNTA(I464)=1,L464*1,IF(COUNTA(J464)=1,L464*1,"ERROR"))))</f>
        <v>1.8</v>
      </c>
    </row>
    <row r="465" spans="1:13" x14ac:dyDescent="0.25">
      <c r="A465" s="232" t="str">
        <f>IF(D465="","",A464)</f>
        <v>2021-G-D3</v>
      </c>
      <c r="B465" s="231">
        <f>IF(D465="","",B464)</f>
        <v>44539</v>
      </c>
      <c r="C465" s="232" t="str">
        <f>IF(D465="","",C464)</f>
        <v>Jakkalsputz</v>
      </c>
      <c r="D465" s="6" t="s">
        <v>359</v>
      </c>
      <c r="E465" s="5" t="str">
        <f>IF(D465="","",VLOOKUP(D465,Master,3,FALSE))</f>
        <v>Deon</v>
      </c>
      <c r="F465" s="5" t="str">
        <f>IF(D465="","",VLOOKUP(D465,Master,4,FALSE))</f>
        <v>Jacobs</v>
      </c>
      <c r="G465" s="5" t="str">
        <f>IF(D465="","",VLOOKUP(D465,Master,5,FALSE))</f>
        <v>Men Grand Masters</v>
      </c>
      <c r="H465" s="5" t="str">
        <f>IF(D465="","",VLOOKUP(D465,Master,2,FALSE))</f>
        <v>Nam Grand Masters</v>
      </c>
      <c r="I465" s="233"/>
      <c r="J465" s="233" t="s">
        <v>614</v>
      </c>
      <c r="K465" s="233">
        <v>81</v>
      </c>
      <c r="L465" s="234">
        <f>IF(K465="","",IF(I465="",ROUND(HLOOKUP(J465,kgList,K465,FALSE),1),ROUND(HLOOKUP(I465,kgList,K465,FALSE),1)))</f>
        <v>1.8</v>
      </c>
      <c r="M465" s="234">
        <f>IF(L465="","",IF(COUNTA(I465:J465)&gt;1,"Edible or Inedible",IF(COUNTA(I465)=1,L465*1,IF(COUNTA(J465)=1,L465*1,"ERROR"))))</f>
        <v>1.8</v>
      </c>
    </row>
    <row r="466" spans="1:13" x14ac:dyDescent="0.25">
      <c r="A466" s="232" t="str">
        <f>IF(D466="","",A465)</f>
        <v>2021-G-D3</v>
      </c>
      <c r="B466" s="231">
        <f>IF(D466="","",B465)</f>
        <v>44539</v>
      </c>
      <c r="C466" s="232" t="str">
        <f>IF(D466="","",C465)</f>
        <v>Jakkalsputz</v>
      </c>
      <c r="D466" s="6" t="s">
        <v>840</v>
      </c>
      <c r="E466" s="5" t="str">
        <f>IF(D466="","",VLOOKUP(D466,Master,3,FALSE))</f>
        <v>Cara</v>
      </c>
      <c r="F466" s="5" t="str">
        <f>IF(D466="","",VLOOKUP(D466,Master,4,FALSE))</f>
        <v>Cowan</v>
      </c>
      <c r="G466" s="5" t="str">
        <f>IF(D466="","",VLOOKUP(D466,Master,5,FALSE))</f>
        <v>Ladies Senior</v>
      </c>
      <c r="H466" s="5" t="str">
        <f>IF(D466="","",VLOOKUP(D466,Master,2,FALSE))</f>
        <v>SA Ladies</v>
      </c>
      <c r="I466" s="233" t="s">
        <v>19</v>
      </c>
      <c r="J466" s="233"/>
      <c r="K466" s="233">
        <v>55</v>
      </c>
      <c r="L466" s="234">
        <f>IF(K466="","",IF(I466="",ROUND(HLOOKUP(J466,kgList,K466,FALSE),1),ROUND(HLOOKUP(I466,kgList,K466,FALSE),1)))</f>
        <v>1.7</v>
      </c>
      <c r="M466" s="234">
        <f>IF(L466="","",IF(COUNTA(I466:J466)&gt;1,"Edible or Inedible",IF(COUNTA(I466)=1,L466*1,IF(COUNTA(J466)=1,L466*1,"ERROR"))))</f>
        <v>1.7</v>
      </c>
    </row>
    <row r="467" spans="1:13" x14ac:dyDescent="0.25">
      <c r="A467" s="232" t="str">
        <f>IF(D467="","",A466)</f>
        <v>2021-G-D3</v>
      </c>
      <c r="B467" s="231">
        <f>IF(D467="","",B466)</f>
        <v>44539</v>
      </c>
      <c r="C467" s="232" t="str">
        <f>IF(D467="","",C466)</f>
        <v>Jakkalsputz</v>
      </c>
      <c r="D467" s="6" t="s">
        <v>853</v>
      </c>
      <c r="E467" s="5" t="str">
        <f>IF(D467="","",VLOOKUP(D467,Master,3,FALSE))</f>
        <v>Cullen</v>
      </c>
      <c r="F467" s="5" t="str">
        <f>IF(D467="","",VLOOKUP(D467,Master,4,FALSE))</f>
        <v>Opperman</v>
      </c>
      <c r="G467" s="5" t="str">
        <f>IF(D467="","",VLOOKUP(D467,Master,5,FALSE))</f>
        <v>Men U/21</v>
      </c>
      <c r="H467" s="5" t="str">
        <f>IF(D467="","",VLOOKUP(D467,Master,2,FALSE))</f>
        <v>SA Men U/21</v>
      </c>
      <c r="I467" s="233"/>
      <c r="J467" s="233" t="s">
        <v>591</v>
      </c>
      <c r="K467" s="233">
        <v>73</v>
      </c>
      <c r="L467" s="234">
        <f>IF(K467="","",IF(I467="",ROUND(HLOOKUP(J467,kgList,K467,FALSE),1),ROUND(HLOOKUP(I467,kgList,K467,FALSE),1)))</f>
        <v>7.1</v>
      </c>
      <c r="M467" s="234">
        <f>IF(L467="","",IF(COUNTA(I467:J467)&gt;1,"Edible or Inedible",IF(COUNTA(I467)=1,L467*1,IF(COUNTA(J467)=1,L467*1,"ERROR"))))</f>
        <v>7.1</v>
      </c>
    </row>
    <row r="468" spans="1:13" x14ac:dyDescent="0.25">
      <c r="A468" s="232" t="str">
        <f>IF(D468="","",A467)</f>
        <v>2021-G-D3</v>
      </c>
      <c r="B468" s="231">
        <f>IF(D468="","",B467)</f>
        <v>44539</v>
      </c>
      <c r="C468" s="232" t="str">
        <f>IF(D468="","",C467)</f>
        <v>Jakkalsputz</v>
      </c>
      <c r="D468" s="6" t="s">
        <v>436</v>
      </c>
      <c r="E468" s="5" t="str">
        <f>IF(D468="","",VLOOKUP(D468,Master,3,FALSE))</f>
        <v xml:space="preserve">Andre-Louis </v>
      </c>
      <c r="F468" s="5" t="str">
        <f>IF(D468="","",VLOOKUP(D468,Master,4,FALSE))</f>
        <v>Stipp</v>
      </c>
      <c r="G468" s="5" t="str">
        <f>IF(D468="","",VLOOKUP(D468,Master,5,FALSE))</f>
        <v>Men U/21</v>
      </c>
      <c r="H468" s="5" t="str">
        <f>IF(D468="","",VLOOKUP(D468,Master,2,FALSE))</f>
        <v>Nam Men U/21</v>
      </c>
      <c r="I468" s="233"/>
      <c r="J468" s="233" t="s">
        <v>20</v>
      </c>
      <c r="K468" s="233">
        <v>73</v>
      </c>
      <c r="L468" s="234">
        <f>IF(K468="","",IF(I468="",ROUND(HLOOKUP(J468,kgList,K468,FALSE),1),ROUND(HLOOKUP(I468,kgList,K468,FALSE),1)))</f>
        <v>1.4</v>
      </c>
      <c r="M468" s="234">
        <f>IF(L468="","",IF(COUNTA(I468:J468)&gt;1,"Edible or Inedible",IF(COUNTA(I468)=1,L468*1,IF(COUNTA(J468)=1,L468*1,"ERROR"))))</f>
        <v>1.4</v>
      </c>
    </row>
    <row r="469" spans="1:13" x14ac:dyDescent="0.25">
      <c r="A469" s="232" t="str">
        <f>IF(D469="","",A468)</f>
        <v>2021-G-D3</v>
      </c>
      <c r="B469" s="231">
        <f>IF(D469="","",B468)</f>
        <v>44539</v>
      </c>
      <c r="C469" s="232" t="str">
        <f>IF(D469="","",C468)</f>
        <v>Jakkalsputz</v>
      </c>
      <c r="D469" s="6" t="s">
        <v>859</v>
      </c>
      <c r="E469" s="5" t="str">
        <f>IF(D469="","",VLOOKUP(D469,Master,3,FALSE))</f>
        <v xml:space="preserve">Kallie </v>
      </c>
      <c r="F469" s="5" t="str">
        <f>IF(D469="","",VLOOKUP(D469,Master,4,FALSE))</f>
        <v>Erasmus</v>
      </c>
      <c r="G469" s="5" t="str">
        <f>IF(D469="","",VLOOKUP(D469,Master,5,FALSE))</f>
        <v>Men  Master</v>
      </c>
      <c r="H469" s="5" t="str">
        <f>IF(D469="","",VLOOKUP(D469,Master,2,FALSE))</f>
        <v>SA Masters</v>
      </c>
      <c r="I469" s="233"/>
      <c r="J469" s="233" t="s">
        <v>20</v>
      </c>
      <c r="K469" s="233">
        <v>85</v>
      </c>
      <c r="L469" s="234">
        <f>IF(K469="","",IF(I469="",ROUND(HLOOKUP(J469,kgList,K469,FALSE),1),ROUND(HLOOKUP(I469,kgList,K469,FALSE),1)))</f>
        <v>2.2000000000000002</v>
      </c>
      <c r="M469" s="234">
        <f>IF(L469="","",IF(COUNTA(I469:J469)&gt;1,"Edible or Inedible",IF(COUNTA(I469)=1,L469*1,IF(COUNTA(J469)=1,L469*1,"ERROR"))))</f>
        <v>2.2000000000000002</v>
      </c>
    </row>
    <row r="470" spans="1:13" x14ac:dyDescent="0.25">
      <c r="A470" s="232" t="str">
        <f>IF(D470="","",A469)</f>
        <v>2021-G-D3</v>
      </c>
      <c r="B470" s="231">
        <f>IF(D470="","",B469)</f>
        <v>44539</v>
      </c>
      <c r="C470" s="232" t="str">
        <f>IF(D470="","",C469)</f>
        <v>Jakkalsputz</v>
      </c>
      <c r="D470" s="6" t="s">
        <v>759</v>
      </c>
      <c r="E470" s="5" t="str">
        <f>IF(D470="","",VLOOKUP(D470,Master,3,FALSE))</f>
        <v>Brandon</v>
      </c>
      <c r="F470" s="5" t="str">
        <f>IF(D470="","",VLOOKUP(D470,Master,4,FALSE))</f>
        <v>Grane</v>
      </c>
      <c r="G470" s="5" t="str">
        <f>IF(D470="","",VLOOKUP(D470,Master,5,FALSE))</f>
        <v>Men U/21</v>
      </c>
      <c r="H470" s="5" t="str">
        <f>IF(D470="","",VLOOKUP(D470,Master,2,FALSE))</f>
        <v>Nam Men U/21</v>
      </c>
      <c r="I470" s="233"/>
      <c r="J470" s="233" t="s">
        <v>591</v>
      </c>
      <c r="K470" s="233">
        <v>72</v>
      </c>
      <c r="L470" s="234">
        <f>IF(K470="","",IF(I470="",ROUND(HLOOKUP(J470,kgList,K470,FALSE),1),ROUND(HLOOKUP(I470,kgList,K470,FALSE),1)))</f>
        <v>6.8</v>
      </c>
      <c r="M470" s="234">
        <f>IF(L470="","",IF(COUNTA(I470:J470)&gt;1,"Edible or Inedible",IF(COUNTA(I470)=1,L470*1,IF(COUNTA(J470)=1,L470*1,"ERROR"))))</f>
        <v>6.8</v>
      </c>
    </row>
    <row r="471" spans="1:13" x14ac:dyDescent="0.25">
      <c r="A471" s="232" t="str">
        <f>IF(D471="","",A470)</f>
        <v>2021-G-D3</v>
      </c>
      <c r="B471" s="231">
        <f>IF(D471="","",B470)</f>
        <v>44539</v>
      </c>
      <c r="C471" s="232" t="str">
        <f>IF(D471="","",C470)</f>
        <v>Jakkalsputz</v>
      </c>
      <c r="D471" s="6" t="s">
        <v>385</v>
      </c>
      <c r="E471" s="5" t="str">
        <f>IF(D471="","",VLOOKUP(D471,Master,3,FALSE))</f>
        <v>Lindie</v>
      </c>
      <c r="F471" s="5" t="str">
        <f>IF(D471="","",VLOOKUP(D471,Master,4,FALSE))</f>
        <v>Krauze</v>
      </c>
      <c r="G471" s="5" t="str">
        <f>IF(D471="","",VLOOKUP(D471,Master,5,FALSE))</f>
        <v>Ladies Senior</v>
      </c>
      <c r="H471" s="5" t="str">
        <f>IF(D471="","",VLOOKUP(D471,Master,2,FALSE))</f>
        <v>Nam Ladies</v>
      </c>
      <c r="I471" s="233"/>
      <c r="J471" s="233" t="s">
        <v>614</v>
      </c>
      <c r="K471" s="233">
        <v>79</v>
      </c>
      <c r="L471" s="234">
        <f>IF(K471="","",IF(I471="",ROUND(HLOOKUP(J471,kgList,K471,FALSE),1),ROUND(HLOOKUP(I471,kgList,K471,FALSE),1)))</f>
        <v>1.6</v>
      </c>
      <c r="M471" s="234">
        <f>IF(L471="","",IF(COUNTA(I471:J471)&gt;1,"Edible or Inedible",IF(COUNTA(I471)=1,L471*1,IF(COUNTA(J471)=1,L471*1,"ERROR"))))</f>
        <v>1.6</v>
      </c>
    </row>
    <row r="472" spans="1:13" x14ac:dyDescent="0.25">
      <c r="A472" s="232" t="str">
        <f>IF(D472="","",A471)</f>
        <v>2021-G-D3</v>
      </c>
      <c r="B472" s="231">
        <f>IF(D472="","",B471)</f>
        <v>44539</v>
      </c>
      <c r="C472" s="232" t="str">
        <f>IF(D472="","",C471)</f>
        <v>Jakkalsputz</v>
      </c>
      <c r="D472" s="6" t="s">
        <v>335</v>
      </c>
      <c r="E472" s="5" t="str">
        <f>IF(D472="","",VLOOKUP(D472,Master,3,FALSE))</f>
        <v>Terence</v>
      </c>
      <c r="F472" s="5" t="str">
        <f>IF(D472="","",VLOOKUP(D472,Master,4,FALSE))</f>
        <v>Clark</v>
      </c>
      <c r="G472" s="5" t="str">
        <f>IF(D472="","",VLOOKUP(D472,Master,5,FALSE))</f>
        <v>Men Master</v>
      </c>
      <c r="H472" s="5" t="str">
        <f>IF(D472="","",VLOOKUP(D472,Master,2,FALSE))</f>
        <v>Nam Masters</v>
      </c>
      <c r="I472" s="233"/>
      <c r="J472" s="233" t="s">
        <v>614</v>
      </c>
      <c r="K472" s="233">
        <v>85</v>
      </c>
      <c r="L472" s="234">
        <f>IF(K472="","",IF(I472="",ROUND(HLOOKUP(J472,kgList,K472,FALSE),1),ROUND(HLOOKUP(I472,kgList,K472,FALSE),1)))</f>
        <v>2.1</v>
      </c>
      <c r="M472" s="234">
        <f>IF(L472="","",IF(COUNTA(I472:J472)&gt;1,"Edible or Inedible",IF(COUNTA(I472)=1,L472*1,IF(COUNTA(J472)=1,L472*1,"ERROR"))))</f>
        <v>2.1</v>
      </c>
    </row>
    <row r="473" spans="1:13" x14ac:dyDescent="0.25">
      <c r="A473" s="232" t="str">
        <f>IF(D473="","",A472)</f>
        <v>2021-G-D3</v>
      </c>
      <c r="B473" s="231">
        <f>IF(D473="","",B472)</f>
        <v>44539</v>
      </c>
      <c r="C473" s="232" t="str">
        <f>IF(D473="","",C472)</f>
        <v>Jakkalsputz</v>
      </c>
      <c r="D473" s="6" t="s">
        <v>404</v>
      </c>
      <c r="E473" s="5" t="str">
        <f>IF(D473="","",VLOOKUP(D473,Master,3,FALSE))</f>
        <v>Andre</v>
      </c>
      <c r="F473" s="5" t="str">
        <f>IF(D473="","",VLOOKUP(D473,Master,4,FALSE))</f>
        <v>Muller</v>
      </c>
      <c r="G473" s="5" t="str">
        <f>IF(D473="","",VLOOKUP(D473,Master,5,FALSE))</f>
        <v>Men Grand Masters</v>
      </c>
      <c r="H473" s="5" t="str">
        <f>IF(D473="","",VLOOKUP(D473,Master,2,FALSE))</f>
        <v>Nam Grand Masters</v>
      </c>
      <c r="I473" s="233"/>
      <c r="J473" s="233" t="s">
        <v>20</v>
      </c>
      <c r="K473" s="233">
        <v>79</v>
      </c>
      <c r="L473" s="234">
        <f>IF(K473="","",IF(I473="",ROUND(HLOOKUP(J473,kgList,K473,FALSE),1),ROUND(HLOOKUP(I473,kgList,K473,FALSE),1)))</f>
        <v>1.8</v>
      </c>
      <c r="M473" s="234">
        <f>IF(L473="","",IF(COUNTA(I473:J473)&gt;1,"Edible or Inedible",IF(COUNTA(I473)=1,L473*1,IF(COUNTA(J473)=1,L473*1,"ERROR"))))</f>
        <v>1.8</v>
      </c>
    </row>
    <row r="474" spans="1:13" x14ac:dyDescent="0.25">
      <c r="A474" s="232" t="str">
        <f>IF(D474="","",A473)</f>
        <v>2021-G-D3</v>
      </c>
      <c r="B474" s="231">
        <f>IF(D474="","",B473)</f>
        <v>44539</v>
      </c>
      <c r="C474" s="232" t="str">
        <f>IF(D474="","",C473)</f>
        <v>Jakkalsputz</v>
      </c>
      <c r="D474" s="6" t="s">
        <v>404</v>
      </c>
      <c r="E474" s="5" t="str">
        <f>IF(D474="","",VLOOKUP(D474,Master,3,FALSE))</f>
        <v>Andre</v>
      </c>
      <c r="F474" s="5" t="str">
        <f>IF(D474="","",VLOOKUP(D474,Master,4,FALSE))</f>
        <v>Muller</v>
      </c>
      <c r="G474" s="5" t="str">
        <f>IF(D474="","",VLOOKUP(D474,Master,5,FALSE))</f>
        <v>Men Grand Masters</v>
      </c>
      <c r="H474" s="5" t="str">
        <f>IF(D474="","",VLOOKUP(D474,Master,2,FALSE))</f>
        <v>Nam Grand Masters</v>
      </c>
      <c r="I474" s="233"/>
      <c r="J474" s="233" t="s">
        <v>20</v>
      </c>
      <c r="K474" s="233">
        <v>77</v>
      </c>
      <c r="L474" s="234">
        <f>IF(K474="","",IF(I474="",ROUND(HLOOKUP(J474,kgList,K474,FALSE),1),ROUND(HLOOKUP(I474,kgList,K474,FALSE),1)))</f>
        <v>1.6</v>
      </c>
      <c r="M474" s="234">
        <f>IF(L474="","",IF(COUNTA(I474:J474)&gt;1,"Edible or Inedible",IF(COUNTA(I474)=1,L474*1,IF(COUNTA(J474)=1,L474*1,"ERROR"))))</f>
        <v>1.6</v>
      </c>
    </row>
    <row r="475" spans="1:13" x14ac:dyDescent="0.25">
      <c r="A475" s="232" t="str">
        <f>IF(D475="","",A474)</f>
        <v>2021-G-D3</v>
      </c>
      <c r="B475" s="231">
        <f>IF(D475="","",B474)</f>
        <v>44539</v>
      </c>
      <c r="C475" s="232" t="str">
        <f>IF(D475="","",C474)</f>
        <v>Jakkalsputz</v>
      </c>
      <c r="D475" s="6" t="s">
        <v>643</v>
      </c>
      <c r="E475" s="5" t="str">
        <f>IF(D475="","",VLOOKUP(D475,Master,3,FALSE))</f>
        <v>Lydia</v>
      </c>
      <c r="F475" s="5" t="str">
        <f>IF(D475="","",VLOOKUP(D475,Master,4,FALSE))</f>
        <v>Cilliers</v>
      </c>
      <c r="G475" s="5" t="str">
        <f>IF(D475="","",VLOOKUP(D475,Master,5,FALSE))</f>
        <v>ladies Senior</v>
      </c>
      <c r="H475" s="5" t="str">
        <f>IF(D475="","",VLOOKUP(D475,Master,2,FALSE))</f>
        <v>Nam Ladies</v>
      </c>
      <c r="I475" s="233"/>
      <c r="J475" s="233" t="s">
        <v>614</v>
      </c>
      <c r="K475" s="233">
        <v>77</v>
      </c>
      <c r="L475" s="234">
        <f>IF(K475="","",IF(I475="",ROUND(HLOOKUP(J475,kgList,K475,FALSE),1),ROUND(HLOOKUP(I475,kgList,K475,FALSE),1)))</f>
        <v>1.5</v>
      </c>
      <c r="M475" s="234">
        <f>IF(L475="","",IF(COUNTA(I475:J475)&gt;1,"Edible or Inedible",IF(COUNTA(I475)=1,L475*1,IF(COUNTA(J475)=1,L475*1,"ERROR"))))</f>
        <v>1.5</v>
      </c>
    </row>
    <row r="476" spans="1:13" x14ac:dyDescent="0.25">
      <c r="A476" s="232" t="str">
        <f>IF(D476="","",A475)</f>
        <v>2021-G-D3</v>
      </c>
      <c r="B476" s="231">
        <f>IF(D476="","",B475)</f>
        <v>44539</v>
      </c>
      <c r="C476" s="232" t="str">
        <f>IF(D476="","",C475)</f>
        <v>Jakkalsputz</v>
      </c>
      <c r="D476" s="6" t="s">
        <v>912</v>
      </c>
      <c r="E476" s="5" t="str">
        <f>IF(D476="","",VLOOKUP(D476,Master,3,FALSE))</f>
        <v>Thys</v>
      </c>
      <c r="F476" s="5" t="str">
        <f>IF(D476="","",VLOOKUP(D476,Master,4,FALSE))</f>
        <v>Basson</v>
      </c>
      <c r="G476" s="5" t="str">
        <f>IF(D476="","",VLOOKUP(D476,Master,5,FALSE))</f>
        <v>Men Grand Masters</v>
      </c>
      <c r="H476" s="5" t="str">
        <f>IF(D476="","",VLOOKUP(D476,Master,2,FALSE))</f>
        <v>SA Grand Masters</v>
      </c>
      <c r="I476" s="233" t="s">
        <v>946</v>
      </c>
      <c r="J476" s="233"/>
      <c r="K476" s="233">
        <v>54</v>
      </c>
      <c r="L476" s="234">
        <f>IF(K476="","",IF(I476="",ROUND(HLOOKUP(J476,kgList,K476,FALSE),1),ROUND(HLOOKUP(I476,kgList,K476,FALSE),1)))</f>
        <v>1.6</v>
      </c>
      <c r="M476" s="234">
        <f>IF(L476="","",IF(COUNTA(I476:J476)&gt;1,"Edible or Inedible",IF(COUNTA(I476)=1,L476*1,IF(COUNTA(J476)=1,L476*1,"ERROR"))))</f>
        <v>1.6</v>
      </c>
    </row>
    <row r="477" spans="1:13" x14ac:dyDescent="0.25">
      <c r="A477" s="232" t="str">
        <f>IF(D477="","",A476)</f>
        <v>2021-G-D3</v>
      </c>
      <c r="B477" s="231">
        <f>IF(D477="","",B476)</f>
        <v>44539</v>
      </c>
      <c r="C477" s="232" t="str">
        <f>IF(D477="","",C476)</f>
        <v>Jakkalsputz</v>
      </c>
      <c r="D477" s="6" t="s">
        <v>838</v>
      </c>
      <c r="E477" s="5" t="str">
        <f>IF(D477="","",VLOOKUP(D477,Master,3,FALSE))</f>
        <v xml:space="preserve">Kabous </v>
      </c>
      <c r="F477" s="5" t="str">
        <f>IF(D477="","",VLOOKUP(D477,Master,4,FALSE))</f>
        <v>Louw</v>
      </c>
      <c r="G477" s="5" t="str">
        <f>IF(D477="","",VLOOKUP(D477,Master,5,FALSE))</f>
        <v>Ladies Senior</v>
      </c>
      <c r="H477" s="5" t="str">
        <f>IF(D477="","",VLOOKUP(D477,Master,2,FALSE))</f>
        <v>SA Ladies</v>
      </c>
      <c r="I477" s="233"/>
      <c r="J477" s="233" t="s">
        <v>20</v>
      </c>
      <c r="K477" s="233">
        <v>75</v>
      </c>
      <c r="L477" s="234">
        <f>IF(K477="","",IF(I477="",ROUND(HLOOKUP(J477,kgList,K477,FALSE),1),ROUND(HLOOKUP(I477,kgList,K477,FALSE),1)))</f>
        <v>1.5</v>
      </c>
      <c r="M477" s="234">
        <f>IF(L477="","",IF(COUNTA(I477:J477)&gt;1,"Edible or Inedible",IF(COUNTA(I477)=1,L477*1,IF(COUNTA(J477)=1,L477*1,"ERROR"))))</f>
        <v>1.5</v>
      </c>
    </row>
    <row r="478" spans="1:13" x14ac:dyDescent="0.25">
      <c r="A478" s="232" t="str">
        <f>IF(D478="","",A477)</f>
        <v>2021-G-D3</v>
      </c>
      <c r="B478" s="231">
        <f>IF(D478="","",B477)</f>
        <v>44539</v>
      </c>
      <c r="C478" s="232" t="str">
        <f>IF(D478="","",C477)</f>
        <v>Jakkalsputz</v>
      </c>
      <c r="D478" s="6" t="s">
        <v>324</v>
      </c>
      <c r="E478" s="5" t="str">
        <f>IF(D478="","",VLOOKUP(D478,Master,3,FALSE))</f>
        <v>Johan</v>
      </c>
      <c r="F478" s="5" t="str">
        <f>IF(D478="","",VLOOKUP(D478,Master,4,FALSE))</f>
        <v>Visser</v>
      </c>
      <c r="G478" s="5" t="str">
        <f>IF(D478="","",VLOOKUP(D478,Master,5,FALSE))</f>
        <v>Men Senior</v>
      </c>
      <c r="H478" s="5" t="str">
        <f>IF(D478="","",VLOOKUP(D478,Master,2,FALSE))</f>
        <v>Nam Seniors</v>
      </c>
      <c r="I478" s="233"/>
      <c r="J478" s="233" t="s">
        <v>20</v>
      </c>
      <c r="K478" s="233">
        <v>87</v>
      </c>
      <c r="L478" s="234">
        <f>IF(K478="","",IF(I478="",ROUND(HLOOKUP(J478,kgList,K478,FALSE),1),ROUND(HLOOKUP(I478,kgList,K478,FALSE),1)))</f>
        <v>2.4</v>
      </c>
      <c r="M478" s="234">
        <f>IF(L478="","",IF(COUNTA(I478:J478)&gt;1,"Edible or Inedible",IF(COUNTA(I478)=1,L478*1,IF(COUNTA(J478)=1,L478*1,"ERROR"))))</f>
        <v>2.4</v>
      </c>
    </row>
    <row r="479" spans="1:13" x14ac:dyDescent="0.25">
      <c r="A479" s="232" t="str">
        <f>IF(D479="","",A478)</f>
        <v>2021-G-D3</v>
      </c>
      <c r="B479" s="231">
        <f>IF(D479="","",B478)</f>
        <v>44539</v>
      </c>
      <c r="C479" s="232" t="str">
        <f>IF(D479="","",C478)</f>
        <v>Jakkalsputz</v>
      </c>
      <c r="D479" s="6" t="s">
        <v>663</v>
      </c>
      <c r="E479" s="5" t="str">
        <f>IF(D479="","",VLOOKUP(D479,Master,3,FALSE))</f>
        <v>Nadine</v>
      </c>
      <c r="F479" s="5" t="str">
        <f>IF(D479="","",VLOOKUP(D479,Master,4,FALSE))</f>
        <v>Downing</v>
      </c>
      <c r="G479" s="5" t="str">
        <f>IF(D479="","",VLOOKUP(D479,Master,5,FALSE))</f>
        <v>Ladies Senior</v>
      </c>
      <c r="H479" s="5" t="str">
        <f>IF(D479="","",VLOOKUP(D479,Master,2,FALSE))</f>
        <v>Nam Ladies</v>
      </c>
      <c r="I479" s="233"/>
      <c r="J479" s="233" t="s">
        <v>20</v>
      </c>
      <c r="K479" s="233">
        <v>75</v>
      </c>
      <c r="L479" s="234">
        <f>IF(K479="","",IF(I479="",ROUND(HLOOKUP(J479,kgList,K479,FALSE),1),ROUND(HLOOKUP(I479,kgList,K479,FALSE),1)))</f>
        <v>1.5</v>
      </c>
      <c r="M479" s="234">
        <f>IF(L479="","",IF(COUNTA(I479:J479)&gt;1,"Edible or Inedible",IF(COUNTA(I479)=1,L479*1,IF(COUNTA(J479)=1,L479*1,"ERROR"))))</f>
        <v>1.5</v>
      </c>
    </row>
    <row r="480" spans="1:13" x14ac:dyDescent="0.25">
      <c r="A480" s="232" t="str">
        <f>IF(D480="","",A479)</f>
        <v>2021-G-D3</v>
      </c>
      <c r="B480" s="231">
        <f>IF(D480="","",B479)</f>
        <v>44539</v>
      </c>
      <c r="C480" s="232" t="str">
        <f>IF(D480="","",C479)</f>
        <v>Jakkalsputz</v>
      </c>
      <c r="D480" s="6" t="s">
        <v>335</v>
      </c>
      <c r="E480" s="5" t="str">
        <f>IF(D480="","",VLOOKUP(D480,Master,3,FALSE))</f>
        <v>Terence</v>
      </c>
      <c r="F480" s="5" t="str">
        <f>IF(D480="","",VLOOKUP(D480,Master,4,FALSE))</f>
        <v>Clark</v>
      </c>
      <c r="G480" s="5" t="str">
        <f>IF(D480="","",VLOOKUP(D480,Master,5,FALSE))</f>
        <v>Men Master</v>
      </c>
      <c r="H480" s="5" t="str">
        <f>IF(D480="","",VLOOKUP(D480,Master,2,FALSE))</f>
        <v>Nam Masters</v>
      </c>
      <c r="I480" s="233"/>
      <c r="J480" s="233" t="s">
        <v>640</v>
      </c>
      <c r="K480" s="233">
        <v>50</v>
      </c>
      <c r="L480" s="234">
        <f>IF(K480="","",IF(I480="",ROUND(HLOOKUP(J480,kgList,K480,FALSE),1),ROUND(HLOOKUP(I480,kgList,K480,FALSE),1)))</f>
        <v>2.1</v>
      </c>
      <c r="M480" s="234">
        <f>IF(L480="","",IF(COUNTA(I480:J480)&gt;1,"Edible or Inedible",IF(COUNTA(I480)=1,L480*1,IF(COUNTA(J480)=1,L480*1,"ERROR"))))</f>
        <v>2.1</v>
      </c>
    </row>
    <row r="481" spans="1:13" x14ac:dyDescent="0.25">
      <c r="A481" s="232" t="str">
        <f>IF(D481="","",A480)</f>
        <v>2021-G-D3</v>
      </c>
      <c r="B481" s="231">
        <f>IF(D481="","",B480)</f>
        <v>44539</v>
      </c>
      <c r="C481" s="232" t="str">
        <f>IF(D481="","",C480)</f>
        <v>Jakkalsputz</v>
      </c>
      <c r="D481" s="6" t="s">
        <v>832</v>
      </c>
      <c r="E481" s="5" t="str">
        <f>IF(D481="","",VLOOKUP(D481,Master,3,FALSE))</f>
        <v>Louis</v>
      </c>
      <c r="F481" s="5" t="str">
        <f>IF(D481="","",VLOOKUP(D481,Master,4,FALSE))</f>
        <v>Allison</v>
      </c>
      <c r="G481" s="5" t="str">
        <f>IF(D481="","",VLOOKUP(D481,Master,5,FALSE))</f>
        <v>Men Senior</v>
      </c>
      <c r="H481" s="5" t="str">
        <f>IF(D481="","",VLOOKUP(D481,Master,2,FALSE))</f>
        <v>SA Seniors</v>
      </c>
      <c r="I481" s="233"/>
      <c r="J481" s="233" t="s">
        <v>20</v>
      </c>
      <c r="K481" s="233">
        <v>86</v>
      </c>
      <c r="L481" s="234">
        <f>IF(K481="","",IF(I481="",ROUND(HLOOKUP(J481,kgList,K481,FALSE),1),ROUND(HLOOKUP(I481,kgList,K481,FALSE),1)))</f>
        <v>2.2999999999999998</v>
      </c>
      <c r="M481" s="234">
        <f>IF(L481="","",IF(COUNTA(I481:J481)&gt;1,"Edible or Inedible",IF(COUNTA(I481)=1,L481*1,IF(COUNTA(J481)=1,L481*1,"ERROR"))))</f>
        <v>2.2999999999999998</v>
      </c>
    </row>
    <row r="482" spans="1:13" x14ac:dyDescent="0.25">
      <c r="A482" s="232" t="str">
        <f>IF(D482="","",A481)</f>
        <v>2021-G-D3</v>
      </c>
      <c r="B482" s="231">
        <f>IF(D482="","",B481)</f>
        <v>44539</v>
      </c>
      <c r="C482" s="232" t="str">
        <f>IF(D482="","",C481)</f>
        <v>Jakkalsputz</v>
      </c>
      <c r="D482" s="6" t="s">
        <v>321</v>
      </c>
      <c r="E482" s="5" t="str">
        <f>IF(D482="","",VLOOKUP(D482,Master,3,FALSE))</f>
        <v>Herman</v>
      </c>
      <c r="F482" s="5" t="str">
        <f>IF(D482="","",VLOOKUP(D482,Master,4,FALSE))</f>
        <v>Fourie</v>
      </c>
      <c r="G482" s="5" t="str">
        <f>IF(D482="","",VLOOKUP(D482,Master,5,FALSE))</f>
        <v>Men Grand Masters</v>
      </c>
      <c r="H482" s="5" t="str">
        <f>IF(D482="","",VLOOKUP(D482,Master,2,FALSE))</f>
        <v>Nam Grand Masters</v>
      </c>
      <c r="I482" s="233"/>
      <c r="J482" s="233" t="s">
        <v>614</v>
      </c>
      <c r="K482" s="233">
        <v>78</v>
      </c>
      <c r="L482" s="234">
        <f>IF(K482="","",IF(I482="",ROUND(HLOOKUP(J482,kgList,K482,FALSE),1),ROUND(HLOOKUP(I482,kgList,K482,FALSE),1)))</f>
        <v>1.5</v>
      </c>
      <c r="M482" s="234">
        <f>IF(L482="","",IF(COUNTA(I482:J482)&gt;1,"Edible or Inedible",IF(COUNTA(I482)=1,L482*1,IF(COUNTA(J482)=1,L482*1,"ERROR"))))</f>
        <v>1.5</v>
      </c>
    </row>
    <row r="483" spans="1:13" x14ac:dyDescent="0.25">
      <c r="A483" s="232" t="str">
        <f>IF(D483="","",A482)</f>
        <v>2021-G-D3</v>
      </c>
      <c r="B483" s="231">
        <f>IF(D483="","",B482)</f>
        <v>44539</v>
      </c>
      <c r="C483" s="232" t="str">
        <f>IF(D483="","",C482)</f>
        <v>Jakkalsputz</v>
      </c>
      <c r="D483" s="6" t="s">
        <v>853</v>
      </c>
      <c r="E483" s="5" t="str">
        <f>IF(D483="","",VLOOKUP(D483,Master,3,FALSE))</f>
        <v>Cullen</v>
      </c>
      <c r="F483" s="5" t="str">
        <f>IF(D483="","",VLOOKUP(D483,Master,4,FALSE))</f>
        <v>Opperman</v>
      </c>
      <c r="G483" s="5" t="str">
        <f>IF(D483="","",VLOOKUP(D483,Master,5,FALSE))</f>
        <v>Men U/21</v>
      </c>
      <c r="H483" s="5" t="str">
        <f>IF(D483="","",VLOOKUP(D483,Master,2,FALSE))</f>
        <v>SA Men U/21</v>
      </c>
      <c r="I483" s="233"/>
      <c r="J483" s="233" t="s">
        <v>640</v>
      </c>
      <c r="K483" s="233">
        <v>67</v>
      </c>
      <c r="L483" s="234">
        <f>IF(K483="","",IF(I483="",ROUND(HLOOKUP(J483,kgList,K483,FALSE),1),ROUND(HLOOKUP(I483,kgList,K483,FALSE),1)))</f>
        <v>4.2</v>
      </c>
      <c r="M483" s="234">
        <f>IF(L483="","",IF(COUNTA(I483:J483)&gt;1,"Edible or Inedible",IF(COUNTA(I483)=1,L483*1,IF(COUNTA(J483)=1,L483*1,"ERROR"))))</f>
        <v>4.2</v>
      </c>
    </row>
    <row r="484" spans="1:13" x14ac:dyDescent="0.25">
      <c r="A484" s="232" t="str">
        <f>IF(D484="","",A483)</f>
        <v>2021-G-D3</v>
      </c>
      <c r="B484" s="231">
        <f>IF(D484="","",B483)</f>
        <v>44539</v>
      </c>
      <c r="C484" s="232" t="str">
        <f>IF(D484="","",C483)</f>
        <v>Jakkalsputz</v>
      </c>
      <c r="D484" s="6" t="s">
        <v>326</v>
      </c>
      <c r="E484" s="5" t="str">
        <f>IF(D484="","",VLOOKUP(D484,Master,3,FALSE))</f>
        <v>Andrew</v>
      </c>
      <c r="F484" s="5" t="str">
        <f>IF(D484="","",VLOOKUP(D484,Master,4,FALSE))</f>
        <v>Van Der Westhuizen</v>
      </c>
      <c r="G484" s="5" t="str">
        <f>IF(D484="","",VLOOKUP(D484,Master,5,FALSE))</f>
        <v>Men Veteran</v>
      </c>
      <c r="H484" s="5" t="str">
        <f>IF(D484="","",VLOOKUP(D484,Master,2,FALSE))</f>
        <v>Nam Seniors</v>
      </c>
      <c r="I484" s="233"/>
      <c r="J484" s="233" t="s">
        <v>20</v>
      </c>
      <c r="K484" s="233">
        <v>86</v>
      </c>
      <c r="L484" s="234">
        <f>IF(K484="","",IF(I484="",ROUND(HLOOKUP(J484,kgList,K484,FALSE),1),ROUND(HLOOKUP(I484,kgList,K484,FALSE),1)))</f>
        <v>2.2999999999999998</v>
      </c>
      <c r="M484" s="234">
        <f>IF(L484="","",IF(COUNTA(I484:J484)&gt;1,"Edible or Inedible",IF(COUNTA(I484)=1,L484*1,IF(COUNTA(J484)=1,L484*1,"ERROR"))))</f>
        <v>2.2999999999999998</v>
      </c>
    </row>
    <row r="485" spans="1:13" x14ac:dyDescent="0.25">
      <c r="A485" s="232" t="str">
        <f>IF(D485="","",A484)</f>
        <v>2021-G-D3</v>
      </c>
      <c r="B485" s="231">
        <f>IF(D485="","",B484)</f>
        <v>44539</v>
      </c>
      <c r="C485" s="232" t="str">
        <f>IF(D485="","",C484)</f>
        <v>Jakkalsputz</v>
      </c>
      <c r="D485" s="6" t="s">
        <v>853</v>
      </c>
      <c r="E485" s="5" t="str">
        <f>IF(D485="","",VLOOKUP(D485,Master,3,FALSE))</f>
        <v>Cullen</v>
      </c>
      <c r="F485" s="5" t="str">
        <f>IF(D485="","",VLOOKUP(D485,Master,4,FALSE))</f>
        <v>Opperman</v>
      </c>
      <c r="G485" s="5" t="str">
        <f>IF(D485="","",VLOOKUP(D485,Master,5,FALSE))</f>
        <v>Men U/21</v>
      </c>
      <c r="H485" s="5" t="str">
        <f>IF(D485="","",VLOOKUP(D485,Master,2,FALSE))</f>
        <v>SA Men U/21</v>
      </c>
      <c r="I485" s="233"/>
      <c r="J485" s="233" t="s">
        <v>591</v>
      </c>
      <c r="K485" s="233">
        <v>65</v>
      </c>
      <c r="L485" s="234">
        <f>IF(K485="","",IF(I485="",ROUND(HLOOKUP(J485,kgList,K485,FALSE),1),ROUND(HLOOKUP(I485,kgList,K485,FALSE),1)))</f>
        <v>5</v>
      </c>
      <c r="M485" s="234">
        <f>IF(L485="","",IF(COUNTA(I485:J485)&gt;1,"Edible or Inedible",IF(COUNTA(I485)=1,L485*1,IF(COUNTA(J485)=1,L485*1,"ERROR"))))</f>
        <v>5</v>
      </c>
    </row>
    <row r="486" spans="1:13" x14ac:dyDescent="0.25">
      <c r="A486" s="232" t="str">
        <f>IF(D486="","",A485)</f>
        <v>2021-G-D3</v>
      </c>
      <c r="B486" s="231">
        <f>IF(D486="","",B485)</f>
        <v>44539</v>
      </c>
      <c r="C486" s="232" t="str">
        <f>IF(D486="","",C485)</f>
        <v>Jakkalsputz</v>
      </c>
      <c r="D486" s="6" t="s">
        <v>843</v>
      </c>
      <c r="E486" s="5" t="str">
        <f>IF(D486="","",VLOOKUP(D486,Master,3,FALSE))</f>
        <v>Chantel</v>
      </c>
      <c r="F486" s="5" t="str">
        <f>IF(D486="","",VLOOKUP(D486,Master,4,FALSE))</f>
        <v>Carstens</v>
      </c>
      <c r="G486" s="5" t="str">
        <f>IF(D486="","",VLOOKUP(D486,Master,5,FALSE))</f>
        <v>Ladies Senior</v>
      </c>
      <c r="H486" s="5" t="str">
        <f>IF(D486="","",VLOOKUP(D486,Master,2,FALSE))</f>
        <v>SA Ladies</v>
      </c>
      <c r="I486" s="233"/>
      <c r="J486" s="233" t="s">
        <v>20</v>
      </c>
      <c r="K486" s="233">
        <v>75</v>
      </c>
      <c r="L486" s="234">
        <f>IF(K486="","",IF(I486="",ROUND(HLOOKUP(J486,kgList,K486,FALSE),1),ROUND(HLOOKUP(I486,kgList,K486,FALSE),1)))</f>
        <v>1.5</v>
      </c>
      <c r="M486" s="234">
        <f>IF(L486="","",IF(COUNTA(I486:J486)&gt;1,"Edible or Inedible",IF(COUNTA(I486)=1,L486*1,IF(COUNTA(J486)=1,L486*1,"ERROR"))))</f>
        <v>1.5</v>
      </c>
    </row>
    <row r="487" spans="1:13" x14ac:dyDescent="0.25">
      <c r="A487" s="232" t="str">
        <f>IF(D487="","",A486)</f>
        <v>2021-G-D3</v>
      </c>
      <c r="B487" s="231">
        <f>IF(D487="","",B486)</f>
        <v>44539</v>
      </c>
      <c r="C487" s="232" t="str">
        <f>IF(D487="","",C486)</f>
        <v>Jakkalsputz</v>
      </c>
      <c r="D487" s="6" t="s">
        <v>316</v>
      </c>
      <c r="E487" s="5" t="str">
        <f>IF(D487="","",VLOOKUP(D487,Master,3,FALSE))</f>
        <v>Andre</v>
      </c>
      <c r="F487" s="5" t="str">
        <f>IF(D487="","",VLOOKUP(D487,Master,4,FALSE))</f>
        <v>Coetzee</v>
      </c>
      <c r="G487" s="5" t="str">
        <f>IF(D487="","",VLOOKUP(D487,Master,5,FALSE))</f>
        <v>Men Grand Masters</v>
      </c>
      <c r="H487" s="5" t="str">
        <f>IF(D487="","",VLOOKUP(D487,Master,2,FALSE))</f>
        <v>Nam Grand Masters</v>
      </c>
      <c r="I487" s="233"/>
      <c r="J487" s="233" t="s">
        <v>20</v>
      </c>
      <c r="K487" s="233">
        <v>74</v>
      </c>
      <c r="L487" s="234">
        <f>IF(K487="","",IF(I487="",ROUND(HLOOKUP(J487,kgList,K487,FALSE),1),ROUND(HLOOKUP(I487,kgList,K487,FALSE),1)))</f>
        <v>1.5</v>
      </c>
      <c r="M487" s="234">
        <f>IF(L487="","",IF(COUNTA(I487:J487)&gt;1,"Edible or Inedible",IF(COUNTA(I487)=1,L487*1,IF(COUNTA(J487)=1,L487*1,"ERROR"))))</f>
        <v>1.5</v>
      </c>
    </row>
    <row r="488" spans="1:13" x14ac:dyDescent="0.25">
      <c r="A488" s="232" t="str">
        <f>IF(D488="","",A487)</f>
        <v>2021-G-D3</v>
      </c>
      <c r="B488" s="231">
        <f>IF(D488="","",B487)</f>
        <v>44539</v>
      </c>
      <c r="C488" s="232" t="str">
        <f>IF(D488="","",C487)</f>
        <v>Jakkalsputz</v>
      </c>
      <c r="D488" s="6" t="s">
        <v>821</v>
      </c>
      <c r="E488" s="5" t="str">
        <f>IF(D488="","",VLOOKUP(D488,Master,3,FALSE))</f>
        <v>Hendrico</v>
      </c>
      <c r="F488" s="5" t="str">
        <f>IF(D488="","",VLOOKUP(D488,Master,4,FALSE))</f>
        <v>Lesch</v>
      </c>
      <c r="G488" s="5" t="str">
        <f>IF(D488="","",VLOOKUP(D488,Master,5,FALSE))</f>
        <v>Men Senior</v>
      </c>
      <c r="H488" s="5" t="str">
        <f>IF(D488="","",VLOOKUP(D488,Master,2,FALSE))</f>
        <v>SA Seniors</v>
      </c>
      <c r="I488" s="233"/>
      <c r="J488" s="233" t="s">
        <v>20</v>
      </c>
      <c r="K488" s="233">
        <v>85</v>
      </c>
      <c r="L488" s="234">
        <f>IF(K488="","",IF(I488="",ROUND(HLOOKUP(J488,kgList,K488,FALSE),1),ROUND(HLOOKUP(I488,kgList,K488,FALSE),1)))</f>
        <v>2.2000000000000002</v>
      </c>
      <c r="M488" s="234">
        <f>IF(L488="","",IF(COUNTA(I488:J488)&gt;1,"Edible or Inedible",IF(COUNTA(I488)=1,L488*1,IF(COUNTA(J488)=1,L488*1,"ERROR"))))</f>
        <v>2.2000000000000002</v>
      </c>
    </row>
    <row r="489" spans="1:13" x14ac:dyDescent="0.25">
      <c r="A489" s="232" t="str">
        <f>IF(D489="","",A488)</f>
        <v>2021-G-D3</v>
      </c>
      <c r="B489" s="231">
        <f>IF(D489="","",B488)</f>
        <v>44539</v>
      </c>
      <c r="C489" s="232" t="str">
        <f>IF(D489="","",C488)</f>
        <v>Jakkalsputz</v>
      </c>
      <c r="D489" s="6" t="s">
        <v>849</v>
      </c>
      <c r="E489" s="5" t="str">
        <f>IF(D489="","",VLOOKUP(D489,Master,3,FALSE))</f>
        <v>Tim</v>
      </c>
      <c r="F489" s="5" t="str">
        <f>IF(D489="","",VLOOKUP(D489,Master,4,FALSE))</f>
        <v>Du Plessis</v>
      </c>
      <c r="G489" s="5" t="str">
        <f>IF(D489="","",VLOOKUP(D489,Master,5,FALSE))</f>
        <v>Men U/21</v>
      </c>
      <c r="H489" s="5" t="str">
        <f>IF(D489="","",VLOOKUP(D489,Master,2,FALSE))</f>
        <v>SA Men U/21</v>
      </c>
      <c r="I489" s="233"/>
      <c r="J489" s="233" t="s">
        <v>640</v>
      </c>
      <c r="K489" s="233">
        <v>64</v>
      </c>
      <c r="L489" s="234">
        <f>IF(K489="","",IF(I489="",ROUND(HLOOKUP(J489,kgList,K489,FALSE),1),ROUND(HLOOKUP(I489,kgList,K489,FALSE),1)))</f>
        <v>3.8</v>
      </c>
      <c r="M489" s="234">
        <f>IF(L489="","",IF(COUNTA(I489:J489)&gt;1,"Edible or Inedible",IF(COUNTA(I489)=1,L489*1,IF(COUNTA(J489)=1,L489*1,"ERROR"))))</f>
        <v>3.8</v>
      </c>
    </row>
    <row r="490" spans="1:13" x14ac:dyDescent="0.25">
      <c r="A490" s="232" t="str">
        <f>IF(D490="","",A489)</f>
        <v>2021-G-D3</v>
      </c>
      <c r="B490" s="231">
        <f>IF(D490="","",B489)</f>
        <v>44539</v>
      </c>
      <c r="C490" s="232" t="str">
        <f>IF(D490="","",C489)</f>
        <v>Jakkalsputz</v>
      </c>
      <c r="D490" s="6" t="s">
        <v>736</v>
      </c>
      <c r="E490" s="5" t="str">
        <f>IF(D490="","",VLOOKUP(D490,Master,3,FALSE))</f>
        <v>Maryna</v>
      </c>
      <c r="F490" s="5" t="str">
        <f>IF(D490="","",VLOOKUP(D490,Master,4,FALSE))</f>
        <v>Viljoen</v>
      </c>
      <c r="G490" s="5" t="str">
        <f>IF(D490="","",VLOOKUP(D490,Master,5,FALSE))</f>
        <v>Ladies Senior</v>
      </c>
      <c r="H490" s="5" t="str">
        <f>IF(D490="","",VLOOKUP(D490,Master,2,FALSE))</f>
        <v>Nam Ladies</v>
      </c>
      <c r="I490" s="233"/>
      <c r="J490" s="233" t="s">
        <v>614</v>
      </c>
      <c r="K490" s="233">
        <v>76</v>
      </c>
      <c r="L490" s="234">
        <f>IF(K490="","",IF(I490="",ROUND(HLOOKUP(J490,kgList,K490,FALSE),1),ROUND(HLOOKUP(I490,kgList,K490,FALSE),1)))</f>
        <v>1.4</v>
      </c>
      <c r="M490" s="234">
        <f>IF(L490="","",IF(COUNTA(I490:J490)&gt;1,"Edible or Inedible",IF(COUNTA(I490)=1,L490*1,IF(COUNTA(J490)=1,L490*1,"ERROR"))))</f>
        <v>1.4</v>
      </c>
    </row>
    <row r="491" spans="1:13" x14ac:dyDescent="0.25">
      <c r="A491" s="232" t="str">
        <f>IF(D491="","",A490)</f>
        <v>2021-G-D3</v>
      </c>
      <c r="B491" s="231">
        <f>IF(D491="","",B490)</f>
        <v>44539</v>
      </c>
      <c r="C491" s="232" t="str">
        <f>IF(D491="","",C490)</f>
        <v>Jakkalsputz</v>
      </c>
      <c r="D491" s="6" t="s">
        <v>333</v>
      </c>
      <c r="E491" s="5" t="str">
        <f>IF(D491="","",VLOOKUP(D491,Master,3,FALSE))</f>
        <v>Johan</v>
      </c>
      <c r="F491" s="5" t="str">
        <f>IF(D491="","",VLOOKUP(D491,Master,4,FALSE))</f>
        <v>Van Wyk</v>
      </c>
      <c r="G491" s="5" t="str">
        <f>IF(D491="","",VLOOKUP(D491,Master,5,FALSE))</f>
        <v>Men Veteran</v>
      </c>
      <c r="H491" s="5" t="str">
        <f>IF(D491="","",VLOOKUP(D491,Master,2,FALSE))</f>
        <v>Nam Seniors</v>
      </c>
      <c r="I491" s="233"/>
      <c r="J491" s="233" t="s">
        <v>20</v>
      </c>
      <c r="K491" s="233">
        <v>84</v>
      </c>
      <c r="L491" s="234">
        <f>IF(K491="","",IF(I491="",ROUND(HLOOKUP(J491,kgList,K491,FALSE),1),ROUND(HLOOKUP(I491,kgList,K491,FALSE),1)))</f>
        <v>2.2000000000000002</v>
      </c>
      <c r="M491" s="234">
        <f>IF(L491="","",IF(COUNTA(I491:J491)&gt;1,"Edible or Inedible",IF(COUNTA(I491)=1,L491*1,IF(COUNTA(J491)=1,L491*1,"ERROR"))))</f>
        <v>2.2000000000000002</v>
      </c>
    </row>
    <row r="492" spans="1:13" x14ac:dyDescent="0.25">
      <c r="A492" s="232" t="str">
        <f>IF(D492="","",A491)</f>
        <v>2021-G-D3</v>
      </c>
      <c r="B492" s="231">
        <f>IF(D492="","",B491)</f>
        <v>44539</v>
      </c>
      <c r="C492" s="232" t="str">
        <f>IF(D492="","",C491)</f>
        <v>Jakkalsputz</v>
      </c>
      <c r="D492" s="6" t="s">
        <v>871</v>
      </c>
      <c r="E492" s="5" t="str">
        <f>IF(D492="","",VLOOKUP(D492,Master,3,FALSE))</f>
        <v>Julian</v>
      </c>
      <c r="F492" s="5" t="str">
        <f>IF(D492="","",VLOOKUP(D492,Master,4,FALSE))</f>
        <v>Pybus</v>
      </c>
      <c r="G492" s="5" t="str">
        <f>IF(D492="","",VLOOKUP(D492,Master,5,FALSE))</f>
        <v>Men Grand Masters</v>
      </c>
      <c r="H492" s="5" t="str">
        <f>IF(D492="","",VLOOKUP(D492,Master,2,FALSE))</f>
        <v>SA Grand Masters</v>
      </c>
      <c r="I492" s="233"/>
      <c r="J492" s="233" t="s">
        <v>614</v>
      </c>
      <c r="K492" s="233">
        <v>76</v>
      </c>
      <c r="L492" s="234">
        <f>IF(K492="","",IF(I492="",ROUND(HLOOKUP(J492,kgList,K492,FALSE),1),ROUND(HLOOKUP(I492,kgList,K492,FALSE),1)))</f>
        <v>1.4</v>
      </c>
      <c r="M492" s="234">
        <f>IF(L492="","",IF(COUNTA(I492:J492)&gt;1,"Edible or Inedible",IF(COUNTA(I492)=1,L492*1,IF(COUNTA(J492)=1,L492*1,"ERROR"))))</f>
        <v>1.4</v>
      </c>
    </row>
    <row r="493" spans="1:13" x14ac:dyDescent="0.25">
      <c r="A493" s="232" t="str">
        <f>IF(D493="","",A492)</f>
        <v>2021-G-D3</v>
      </c>
      <c r="B493" s="231">
        <f>IF(D493="","",B492)</f>
        <v>44539</v>
      </c>
      <c r="C493" s="232" t="str">
        <f>IF(D493="","",C492)</f>
        <v>Jakkalsputz</v>
      </c>
      <c r="D493" s="6" t="s">
        <v>899</v>
      </c>
      <c r="E493" s="5" t="str">
        <f>IF(D493="","",VLOOKUP(D493,Master,3,FALSE))</f>
        <v>Prevashan</v>
      </c>
      <c r="F493" s="5" t="str">
        <f>IF(D493="","",VLOOKUP(D493,Master,4,FALSE))</f>
        <v>Moodley</v>
      </c>
      <c r="G493" s="5" t="str">
        <f>IF(D493="","",VLOOKUP(D493,Master,5,FALSE))</f>
        <v>Men Senior</v>
      </c>
      <c r="H493" s="5" t="str">
        <f>IF(D493="","",VLOOKUP(D493,Master,2,FALSE))</f>
        <v>SA Seniors</v>
      </c>
      <c r="I493" s="233"/>
      <c r="J493" s="233" t="s">
        <v>591</v>
      </c>
      <c r="K493" s="233">
        <v>50</v>
      </c>
      <c r="L493" s="234">
        <f>IF(K493="","",IF(I493="",ROUND(HLOOKUP(J493,kgList,K493,FALSE),1),ROUND(HLOOKUP(I493,kgList,K493,FALSE),1)))</f>
        <v>2.2000000000000002</v>
      </c>
      <c r="M493" s="234">
        <f>IF(L493="","",IF(COUNTA(I493:J493)&gt;1,"Edible or Inedible",IF(COUNTA(I493)=1,L493*1,IF(COUNTA(J493)=1,L493*1,"ERROR"))))</f>
        <v>2.2000000000000002</v>
      </c>
    </row>
    <row r="494" spans="1:13" x14ac:dyDescent="0.25">
      <c r="A494" s="232" t="str">
        <f>IF(D494="","",A493)</f>
        <v>2021-G-D3</v>
      </c>
      <c r="B494" s="231">
        <f>IF(D494="","",B493)</f>
        <v>44539</v>
      </c>
      <c r="C494" s="232" t="str">
        <f>IF(D494="","",C493)</f>
        <v>Jakkalsputz</v>
      </c>
      <c r="D494" s="6" t="s">
        <v>899</v>
      </c>
      <c r="E494" s="5" t="str">
        <f>IF(D494="","",VLOOKUP(D494,Master,3,FALSE))</f>
        <v>Prevashan</v>
      </c>
      <c r="F494" s="5" t="str">
        <f>IF(D494="","",VLOOKUP(D494,Master,4,FALSE))</f>
        <v>Moodley</v>
      </c>
      <c r="G494" s="5" t="str">
        <f>IF(D494="","",VLOOKUP(D494,Master,5,FALSE))</f>
        <v>Men Senior</v>
      </c>
      <c r="H494" s="5" t="str">
        <f>IF(D494="","",VLOOKUP(D494,Master,2,FALSE))</f>
        <v>SA Seniors</v>
      </c>
      <c r="I494" s="233"/>
      <c r="J494" s="233" t="s">
        <v>20</v>
      </c>
      <c r="K494" s="233">
        <v>83</v>
      </c>
      <c r="L494" s="234">
        <f>IF(K494="","",IF(I494="",ROUND(HLOOKUP(J494,kgList,K494,FALSE),1),ROUND(HLOOKUP(I494,kgList,K494,FALSE),1)))</f>
        <v>2.1</v>
      </c>
      <c r="M494" s="234">
        <f>IF(L494="","",IF(COUNTA(I494:J494)&gt;1,"Edible or Inedible",IF(COUNTA(I494)=1,L494*1,IF(COUNTA(J494)=1,L494*1,"ERROR"))))</f>
        <v>2.1</v>
      </c>
    </row>
    <row r="495" spans="1:13" x14ac:dyDescent="0.25">
      <c r="A495" s="232" t="str">
        <f>IF(D495="","",A494)</f>
        <v>2021-G-D3</v>
      </c>
      <c r="B495" s="231">
        <f>IF(D495="","",B494)</f>
        <v>44539</v>
      </c>
      <c r="C495" s="232" t="str">
        <f>IF(D495="","",C494)</f>
        <v>Jakkalsputz</v>
      </c>
      <c r="D495" s="6" t="s">
        <v>869</v>
      </c>
      <c r="E495" s="5" t="str">
        <f>IF(D495="","",VLOOKUP(D495,Master,3,FALSE))</f>
        <v>Alan</v>
      </c>
      <c r="F495" s="5" t="str">
        <f>IF(D495="","",VLOOKUP(D495,Master,4,FALSE))</f>
        <v>Prinsloo</v>
      </c>
      <c r="G495" s="5" t="str">
        <f>IF(D495="","",VLOOKUP(D495,Master,5,FALSE))</f>
        <v>Men Grand Masters</v>
      </c>
      <c r="H495" s="5" t="str">
        <f>IF(D495="","",VLOOKUP(D495,Master,2,FALSE))</f>
        <v>SA Grand Masters</v>
      </c>
      <c r="I495" s="233"/>
      <c r="J495" s="233" t="s">
        <v>20</v>
      </c>
      <c r="K495" s="233">
        <v>70</v>
      </c>
      <c r="L495" s="234">
        <f>IF(K495="","",IF(I495="",ROUND(HLOOKUP(J495,kgList,K495,FALSE),1),ROUND(HLOOKUP(I495,kgList,K495,FALSE),1)))</f>
        <v>1.2</v>
      </c>
      <c r="M495" s="234">
        <f>IF(L495="","",IF(COUNTA(I495:J495)&gt;1,"Edible or Inedible",IF(COUNTA(I495)=1,L495*1,IF(COUNTA(J495)=1,L495*1,"ERROR"))))</f>
        <v>1.2</v>
      </c>
    </row>
    <row r="496" spans="1:13" x14ac:dyDescent="0.25">
      <c r="A496" s="232" t="str">
        <f>IF(D496="","",A495)</f>
        <v>2021-G-D3</v>
      </c>
      <c r="B496" s="231">
        <f>IF(D496="","",B495)</f>
        <v>44539</v>
      </c>
      <c r="C496" s="232" t="str">
        <f>IF(D496="","",C495)</f>
        <v>Jakkalsputz</v>
      </c>
      <c r="D496" s="6" t="s">
        <v>825</v>
      </c>
      <c r="E496" s="5" t="str">
        <f>IF(D496="","",VLOOKUP(D496,Master,3,FALSE))</f>
        <v>Robert</v>
      </c>
      <c r="F496" s="5" t="str">
        <f>IF(D496="","",VLOOKUP(D496,Master,4,FALSE))</f>
        <v>Kyle</v>
      </c>
      <c r="G496" s="5" t="str">
        <f>IF(D496="","",VLOOKUP(D496,Master,5,FALSE))</f>
        <v>Men Senior</v>
      </c>
      <c r="H496" s="5" t="str">
        <f>IF(D496="","",VLOOKUP(D496,Master,2,FALSE))</f>
        <v>SA Seniors</v>
      </c>
      <c r="I496" s="233"/>
      <c r="J496" s="233" t="s">
        <v>20</v>
      </c>
      <c r="K496" s="233">
        <v>81</v>
      </c>
      <c r="L496" s="234">
        <f>IF(K496="","",IF(I496="",ROUND(HLOOKUP(J496,kgList,K496,FALSE),1),ROUND(HLOOKUP(I496,kgList,K496,FALSE),1)))</f>
        <v>1.9</v>
      </c>
      <c r="M496" s="234">
        <f>IF(L496="","",IF(COUNTA(I496:J496)&gt;1,"Edible or Inedible",IF(COUNTA(I496)=1,L496*1,IF(COUNTA(J496)=1,L496*1,"ERROR"))))</f>
        <v>1.9</v>
      </c>
    </row>
    <row r="497" spans="1:13" x14ac:dyDescent="0.25">
      <c r="A497" s="232" t="str">
        <f>IF(D497="","",A496)</f>
        <v>2021-G-D3</v>
      </c>
      <c r="B497" s="231">
        <f>IF(D497="","",B496)</f>
        <v>44539</v>
      </c>
      <c r="C497" s="232" t="str">
        <f>IF(D497="","",C496)</f>
        <v>Jakkalsputz</v>
      </c>
      <c r="D497" s="6" t="s">
        <v>904</v>
      </c>
      <c r="E497" s="5" t="str">
        <f>IF(D497="","",VLOOKUP(D497,Master,3,FALSE))</f>
        <v>Mike</v>
      </c>
      <c r="F497" s="5" t="str">
        <f>IF(D497="","",VLOOKUP(D497,Master,4,FALSE))</f>
        <v>Bailey</v>
      </c>
      <c r="G497" s="5" t="str">
        <f>IF(D497="","",VLOOKUP(D497,Master,5,FALSE))</f>
        <v>Men  Master</v>
      </c>
      <c r="H497" s="5" t="str">
        <f>IF(D497="","",VLOOKUP(D497,Master,2,FALSE))</f>
        <v>SA Masters</v>
      </c>
      <c r="I497" s="233"/>
      <c r="J497" s="233" t="s">
        <v>20</v>
      </c>
      <c r="K497" s="233">
        <v>82</v>
      </c>
      <c r="L497" s="234">
        <f>IF(K497="","",IF(I497="",ROUND(HLOOKUP(J497,kgList,K497,FALSE),1),ROUND(HLOOKUP(I497,kgList,K497,FALSE),1)))</f>
        <v>2</v>
      </c>
      <c r="M497" s="234">
        <f>IF(L497="","",IF(COUNTA(I497:J497)&gt;1,"Edible or Inedible",IF(COUNTA(I497)=1,L497*1,IF(COUNTA(J497)=1,L497*1,"ERROR"))))</f>
        <v>2</v>
      </c>
    </row>
    <row r="498" spans="1:13" x14ac:dyDescent="0.25">
      <c r="A498" s="232" t="str">
        <f>IF(D498="","",A497)</f>
        <v>2021-G-D3</v>
      </c>
      <c r="B498" s="231">
        <f>IF(D498="","",B497)</f>
        <v>44539</v>
      </c>
      <c r="C498" s="232" t="str">
        <f>IF(D498="","",C497)</f>
        <v>Jakkalsputz</v>
      </c>
      <c r="D498" s="6" t="s">
        <v>893</v>
      </c>
      <c r="E498" s="5" t="str">
        <f>IF(D498="","",VLOOKUP(D498,Master,3,FALSE))</f>
        <v>Antoi</v>
      </c>
      <c r="F498" s="5" t="str">
        <f>IF(D498="","",VLOOKUP(D498,Master,4,FALSE))</f>
        <v>Forbes</v>
      </c>
      <c r="G498" s="5" t="str">
        <f>IF(D498="","",VLOOKUP(D498,Master,5,FALSE))</f>
        <v>Ladies Senior</v>
      </c>
      <c r="H498" s="5" t="str">
        <f>IF(D498="","",VLOOKUP(D498,Master,2,FALSE))</f>
        <v>SA Ladies</v>
      </c>
      <c r="I498" s="233"/>
      <c r="J498" s="233" t="s">
        <v>20</v>
      </c>
      <c r="K498" s="233">
        <v>73</v>
      </c>
      <c r="L498" s="234">
        <f>IF(K498="","",IF(I498="",ROUND(HLOOKUP(J498,kgList,K498,FALSE),1),ROUND(HLOOKUP(I498,kgList,K498,FALSE),1)))</f>
        <v>1.4</v>
      </c>
      <c r="M498" s="234">
        <f>IF(L498="","",IF(COUNTA(I498:J498)&gt;1,"Edible or Inedible",IF(COUNTA(I498)=1,L498*1,IF(COUNTA(J498)=1,L498*1,"ERROR"))))</f>
        <v>1.4</v>
      </c>
    </row>
    <row r="499" spans="1:13" x14ac:dyDescent="0.25">
      <c r="A499" s="232" t="str">
        <f>IF(D499="","",A498)</f>
        <v>2021-G-D3</v>
      </c>
      <c r="B499" s="231">
        <f>IF(D499="","",B498)</f>
        <v>44539</v>
      </c>
      <c r="C499" s="232" t="str">
        <f>IF(D499="","",C498)</f>
        <v>Jakkalsputz</v>
      </c>
      <c r="D499" s="6" t="s">
        <v>326</v>
      </c>
      <c r="E499" s="5" t="str">
        <f>IF(D499="","",VLOOKUP(D499,Master,3,FALSE))</f>
        <v>Andrew</v>
      </c>
      <c r="F499" s="5" t="str">
        <f>IF(D499="","",VLOOKUP(D499,Master,4,FALSE))</f>
        <v>Van Der Westhuizen</v>
      </c>
      <c r="G499" s="5" t="str">
        <f>IF(D499="","",VLOOKUP(D499,Master,5,FALSE))</f>
        <v>Men Veteran</v>
      </c>
      <c r="H499" s="5" t="str">
        <f>IF(D499="","",VLOOKUP(D499,Master,2,FALSE))</f>
        <v>Nam Seniors</v>
      </c>
      <c r="I499" s="233"/>
      <c r="J499" s="233" t="s">
        <v>20</v>
      </c>
      <c r="K499" s="233">
        <v>81</v>
      </c>
      <c r="L499" s="234">
        <f>IF(K499="","",IF(I499="",ROUND(HLOOKUP(J499,kgList,K499,FALSE),1),ROUND(HLOOKUP(I499,kgList,K499,FALSE),1)))</f>
        <v>1.9</v>
      </c>
      <c r="M499" s="234">
        <f>IF(L499="","",IF(COUNTA(I499:J499)&gt;1,"Edible or Inedible",IF(COUNTA(I499)=1,L499*1,IF(COUNTA(J499)=1,L499*1,"ERROR"))))</f>
        <v>1.9</v>
      </c>
    </row>
    <row r="500" spans="1:13" x14ac:dyDescent="0.25">
      <c r="A500" s="232" t="str">
        <f>IF(D500="","",A499)</f>
        <v>2021-G-D3</v>
      </c>
      <c r="B500" s="231">
        <f>IF(D500="","",B499)</f>
        <v>44539</v>
      </c>
      <c r="C500" s="232" t="str">
        <f>IF(D500="","",C499)</f>
        <v>Jakkalsputz</v>
      </c>
      <c r="D500" s="6" t="s">
        <v>825</v>
      </c>
      <c r="E500" s="5" t="str">
        <f>IF(D500="","",VLOOKUP(D500,Master,3,FALSE))</f>
        <v>Robert</v>
      </c>
      <c r="F500" s="5" t="str">
        <f>IF(D500="","",VLOOKUP(D500,Master,4,FALSE))</f>
        <v>Kyle</v>
      </c>
      <c r="G500" s="5" t="str">
        <f>IF(D500="","",VLOOKUP(D500,Master,5,FALSE))</f>
        <v>Men Senior</v>
      </c>
      <c r="H500" s="5" t="str">
        <f>IF(D500="","",VLOOKUP(D500,Master,2,FALSE))</f>
        <v>SA Seniors</v>
      </c>
      <c r="I500" s="233"/>
      <c r="J500" s="233" t="s">
        <v>614</v>
      </c>
      <c r="K500" s="233">
        <v>81</v>
      </c>
      <c r="L500" s="234">
        <f>IF(K500="","",IF(I500="",ROUND(HLOOKUP(J500,kgList,K500,FALSE),1),ROUND(HLOOKUP(I500,kgList,K500,FALSE),1)))</f>
        <v>1.8</v>
      </c>
      <c r="M500" s="234">
        <f>IF(L500="","",IF(COUNTA(I500:J500)&gt;1,"Edible or Inedible",IF(COUNTA(I500)=1,L500*1,IF(COUNTA(J500)=1,L500*1,"ERROR"))))</f>
        <v>1.8</v>
      </c>
    </row>
    <row r="501" spans="1:13" x14ac:dyDescent="0.25">
      <c r="A501" s="232" t="str">
        <f>IF(D501="","",A500)</f>
        <v>2021-G-D3</v>
      </c>
      <c r="B501" s="231">
        <f>IF(D501="","",B500)</f>
        <v>44539</v>
      </c>
      <c r="C501" s="232" t="str">
        <f>IF(D501="","",C500)</f>
        <v>Jakkalsputz</v>
      </c>
      <c r="D501" s="6" t="s">
        <v>830</v>
      </c>
      <c r="E501" s="5" t="str">
        <f>IF(D501="","",VLOOKUP(D501,Master,3,FALSE))</f>
        <v>Greg</v>
      </c>
      <c r="F501" s="5" t="str">
        <f>IF(D501="","",VLOOKUP(D501,Master,4,FALSE))</f>
        <v>Sutherland</v>
      </c>
      <c r="G501" s="5" t="str">
        <f>IF(D501="","",VLOOKUP(D501,Master,5,FALSE))</f>
        <v>Men Senior</v>
      </c>
      <c r="H501" s="5" t="str">
        <f>IF(D501="","",VLOOKUP(D501,Master,2,FALSE))</f>
        <v>SA Seniors</v>
      </c>
      <c r="I501" s="233"/>
      <c r="J501" s="233" t="s">
        <v>20</v>
      </c>
      <c r="K501" s="233">
        <v>79</v>
      </c>
      <c r="L501" s="234">
        <f>IF(K501="","",IF(I501="",ROUND(HLOOKUP(J501,kgList,K501,FALSE),1),ROUND(HLOOKUP(I501,kgList,K501,FALSE),1)))</f>
        <v>1.8</v>
      </c>
      <c r="M501" s="234">
        <f>IF(L501="","",IF(COUNTA(I501:J501)&gt;1,"Edible or Inedible",IF(COUNTA(I501)=1,L501*1,IF(COUNTA(J501)=1,L501*1,"ERROR"))))</f>
        <v>1.8</v>
      </c>
    </row>
    <row r="502" spans="1:13" x14ac:dyDescent="0.25">
      <c r="A502" s="232" t="str">
        <f>IF(D502="","",A501)</f>
        <v>2021-G-D3</v>
      </c>
      <c r="B502" s="231">
        <f>IF(D502="","",B501)</f>
        <v>44539</v>
      </c>
      <c r="C502" s="232" t="str">
        <f>IF(D502="","",C501)</f>
        <v>Jakkalsputz</v>
      </c>
      <c r="D502" s="6" t="s">
        <v>315</v>
      </c>
      <c r="E502" s="5" t="str">
        <f>IF(D502="","",VLOOKUP(D502,Master,3,FALSE))</f>
        <v>Brian</v>
      </c>
      <c r="F502" s="5" t="str">
        <f>IF(D502="","",VLOOKUP(D502,Master,4,FALSE))</f>
        <v>Curtis</v>
      </c>
      <c r="G502" s="5" t="str">
        <f>IF(D502="","",VLOOKUP(D502,Master,5,FALSE))</f>
        <v>Men Senior</v>
      </c>
      <c r="H502" s="5" t="str">
        <f>IF(D502="","",VLOOKUP(D502,Master,2,FALSE))</f>
        <v>Nam Seniors</v>
      </c>
      <c r="I502" s="233"/>
      <c r="J502" s="233" t="s">
        <v>20</v>
      </c>
      <c r="K502" s="233">
        <v>78</v>
      </c>
      <c r="L502" s="234">
        <f>IF(K502="","",IF(I502="",ROUND(HLOOKUP(J502,kgList,K502,FALSE),1),ROUND(HLOOKUP(I502,kgList,K502,FALSE),1)))</f>
        <v>1.7</v>
      </c>
      <c r="M502" s="234">
        <f>IF(L502="","",IF(COUNTA(I502:J502)&gt;1,"Edible or Inedible",IF(COUNTA(I502)=1,L502*1,IF(COUNTA(J502)=1,L502*1,"ERROR"))))</f>
        <v>1.7</v>
      </c>
    </row>
    <row r="503" spans="1:13" x14ac:dyDescent="0.25">
      <c r="A503" s="232" t="str">
        <f>IF(D503="","",A502)</f>
        <v>2021-G-D3</v>
      </c>
      <c r="B503" s="231">
        <f>IF(D503="","",B502)</f>
        <v>44539</v>
      </c>
      <c r="C503" s="232" t="str">
        <f>IF(D503="","",C502)</f>
        <v>Jakkalsputz</v>
      </c>
      <c r="D503" s="6" t="s">
        <v>834</v>
      </c>
      <c r="E503" s="5" t="str">
        <f>IF(D503="","",VLOOKUP(D503,Master,3,FALSE))</f>
        <v xml:space="preserve">Elzanne </v>
      </c>
      <c r="F503" s="5" t="str">
        <f>IF(D503="","",VLOOKUP(D503,Master,4,FALSE))</f>
        <v>Cronje</v>
      </c>
      <c r="G503" s="5" t="str">
        <f>IF(D503="","",VLOOKUP(D503,Master,5,FALSE))</f>
        <v>Ladies Senior</v>
      </c>
      <c r="H503" s="5" t="str">
        <f>IF(D503="","",VLOOKUP(D503,Master,2,FALSE))</f>
        <v>SA Ladies</v>
      </c>
      <c r="I503" s="233" t="s">
        <v>946</v>
      </c>
      <c r="J503" s="233"/>
      <c r="K503" s="233">
        <v>51</v>
      </c>
      <c r="L503" s="234">
        <f>IF(K503="","",IF(I503="",ROUND(HLOOKUP(J503,kgList,K503,FALSE),1),ROUND(HLOOKUP(I503,kgList,K503,FALSE),1)))</f>
        <v>1.4</v>
      </c>
      <c r="M503" s="234">
        <f>IF(L503="","",IF(COUNTA(I503:J503)&gt;1,"Edible or Inedible",IF(COUNTA(I503)=1,L503*1,IF(COUNTA(J503)=1,L503*1,"ERROR"))))</f>
        <v>1.4</v>
      </c>
    </row>
    <row r="504" spans="1:13" x14ac:dyDescent="0.25">
      <c r="A504" s="232" t="str">
        <f>IF(D504="","",A503)</f>
        <v>2021-G-D3</v>
      </c>
      <c r="B504" s="231">
        <f>IF(D504="","",B503)</f>
        <v>44539</v>
      </c>
      <c r="C504" s="232" t="str">
        <f>IF(D504="","",C503)</f>
        <v>Jakkalsputz</v>
      </c>
      <c r="D504" s="6" t="s">
        <v>875</v>
      </c>
      <c r="E504" s="5" t="str">
        <f>IF(D504="","",VLOOKUP(D504,Master,3,FALSE))</f>
        <v>Herman</v>
      </c>
      <c r="F504" s="5" t="str">
        <f>IF(D504="","",VLOOKUP(D504,Master,4,FALSE))</f>
        <v>Van Greunen</v>
      </c>
      <c r="G504" s="5" t="str">
        <f>IF(D504="","",VLOOKUP(D504,Master,5,FALSE))</f>
        <v>Men Grand Masters</v>
      </c>
      <c r="H504" s="5" t="str">
        <f>IF(D504="","",VLOOKUP(D504,Master,2,FALSE))</f>
        <v>SA Grand Masters</v>
      </c>
      <c r="I504" s="233" t="s">
        <v>19</v>
      </c>
      <c r="J504" s="233"/>
      <c r="K504" s="233">
        <v>47</v>
      </c>
      <c r="L504" s="234">
        <f>IF(K504="","",IF(I504="",ROUND(HLOOKUP(J504,kgList,K504,FALSE),1),ROUND(HLOOKUP(I504,kgList,K504,FALSE),1)))</f>
        <v>1.1000000000000001</v>
      </c>
      <c r="M504" s="234">
        <f>IF(L504="","",IF(COUNTA(I504:J504)&gt;1,"Edible or Inedible",IF(COUNTA(I504)=1,L504*1,IF(COUNTA(J504)=1,L504*1,"ERROR"))))</f>
        <v>1.1000000000000001</v>
      </c>
    </row>
    <row r="505" spans="1:13" x14ac:dyDescent="0.25">
      <c r="A505" s="232" t="str">
        <f>IF(D505="","",A504)</f>
        <v>2021-G-D3</v>
      </c>
      <c r="B505" s="231">
        <f>IF(D505="","",B504)</f>
        <v>44539</v>
      </c>
      <c r="C505" s="232" t="str">
        <f>IF(D505="","",C504)</f>
        <v>Jakkalsputz</v>
      </c>
      <c r="D505" s="6" t="s">
        <v>834</v>
      </c>
      <c r="E505" s="5" t="str">
        <f>IF(D505="","",VLOOKUP(D505,Master,3,FALSE))</f>
        <v xml:space="preserve">Elzanne </v>
      </c>
      <c r="F505" s="5" t="str">
        <f>IF(D505="","",VLOOKUP(D505,Master,4,FALSE))</f>
        <v>Cronje</v>
      </c>
      <c r="G505" s="5" t="str">
        <f>IF(D505="","",VLOOKUP(D505,Master,5,FALSE))</f>
        <v>Ladies Senior</v>
      </c>
      <c r="H505" s="5" t="str">
        <f>IF(D505="","",VLOOKUP(D505,Master,2,FALSE))</f>
        <v>SA Ladies</v>
      </c>
      <c r="I505" s="233"/>
      <c r="J505" s="233" t="s">
        <v>613</v>
      </c>
      <c r="K505" s="233">
        <v>70</v>
      </c>
      <c r="L505" s="234">
        <f>IF(K505="","",IF(I505="",ROUND(HLOOKUP(J505,kgList,K505,FALSE),1),ROUND(HLOOKUP(I505,kgList,K505,FALSE),1)))</f>
        <v>1.3</v>
      </c>
      <c r="M505" s="234">
        <f>IF(L505="","",IF(COUNTA(I505:J505)&gt;1,"Edible or Inedible",IF(COUNTA(I505)=1,L505*1,IF(COUNTA(J505)=1,L505*1,"ERROR"))))</f>
        <v>1.3</v>
      </c>
    </row>
    <row r="506" spans="1:13" x14ac:dyDescent="0.25">
      <c r="A506" s="232" t="str">
        <f>IF(D506="","",A505)</f>
        <v>2021-G-D3</v>
      </c>
      <c r="B506" s="231">
        <f>IF(D506="","",B505)</f>
        <v>44539</v>
      </c>
      <c r="C506" s="232" t="str">
        <f>IF(D506="","",C505)</f>
        <v>Jakkalsputz</v>
      </c>
      <c r="D506" s="6" t="s">
        <v>415</v>
      </c>
      <c r="E506" s="5" t="str">
        <f>IF(D506="","",VLOOKUP(D506,Master,3,FALSE))</f>
        <v>Grant</v>
      </c>
      <c r="F506" s="5" t="str">
        <f>IF(D506="","",VLOOKUP(D506,Master,4,FALSE))</f>
        <v>Knight</v>
      </c>
      <c r="G506" s="5" t="str">
        <f>IF(D506="","",VLOOKUP(D506,Master,5,FALSE))</f>
        <v>Men Veteran</v>
      </c>
      <c r="H506" s="5" t="str">
        <f>IF(D506="","",VLOOKUP(D506,Master,2,FALSE))</f>
        <v>Nam Seniors</v>
      </c>
      <c r="I506" s="233"/>
      <c r="J506" s="233" t="s">
        <v>20</v>
      </c>
      <c r="K506" s="233">
        <v>78</v>
      </c>
      <c r="L506" s="234">
        <f>IF(K506="","",IF(I506="",ROUND(HLOOKUP(J506,kgList,K506,FALSE),1),ROUND(HLOOKUP(I506,kgList,K506,FALSE),1)))</f>
        <v>1.7</v>
      </c>
      <c r="M506" s="234">
        <f>IF(L506="","",IF(COUNTA(I506:J506)&gt;1,"Edible or Inedible",IF(COUNTA(I506)=1,L506*1,IF(COUNTA(J506)=1,L506*1,"ERROR"))))</f>
        <v>1.7</v>
      </c>
    </row>
    <row r="507" spans="1:13" x14ac:dyDescent="0.25">
      <c r="A507" s="232" t="str">
        <f>IF(D507="","",A506)</f>
        <v>2021-G-D3</v>
      </c>
      <c r="B507" s="231">
        <f>IF(D507="","",B506)</f>
        <v>44539</v>
      </c>
      <c r="C507" s="232" t="str">
        <f>IF(D507="","",C506)</f>
        <v>Jakkalsputz</v>
      </c>
      <c r="D507" s="6" t="s">
        <v>385</v>
      </c>
      <c r="E507" s="5" t="str">
        <f>IF(D507="","",VLOOKUP(D507,Master,3,FALSE))</f>
        <v>Lindie</v>
      </c>
      <c r="F507" s="5" t="str">
        <f>IF(D507="","",VLOOKUP(D507,Master,4,FALSE))</f>
        <v>Krauze</v>
      </c>
      <c r="G507" s="5" t="str">
        <f>IF(D507="","",VLOOKUP(D507,Master,5,FALSE))</f>
        <v>Ladies Senior</v>
      </c>
      <c r="H507" s="5" t="str">
        <f>IF(D507="","",VLOOKUP(D507,Master,2,FALSE))</f>
        <v>Nam Ladies</v>
      </c>
      <c r="I507" s="233" t="s">
        <v>19</v>
      </c>
      <c r="J507" s="233"/>
      <c r="K507" s="233">
        <v>50</v>
      </c>
      <c r="L507" s="234">
        <f>IF(K507="","",IF(I507="",ROUND(HLOOKUP(J507,kgList,K507,FALSE),1),ROUND(HLOOKUP(I507,kgList,K507,FALSE),1)))</f>
        <v>1.3</v>
      </c>
      <c r="M507" s="234">
        <f>IF(L507="","",IF(COUNTA(I507:J507)&gt;1,"Edible or Inedible",IF(COUNTA(I507)=1,L507*1,IF(COUNTA(J507)=1,L507*1,"ERROR"))))</f>
        <v>1.3</v>
      </c>
    </row>
    <row r="508" spans="1:13" x14ac:dyDescent="0.25">
      <c r="A508" s="232" t="str">
        <f>IF(D508="","",A507)</f>
        <v>2021-G-D3</v>
      </c>
      <c r="B508" s="231">
        <f>IF(D508="","",B507)</f>
        <v>44539</v>
      </c>
      <c r="C508" s="232" t="str">
        <f>IF(D508="","",C507)</f>
        <v>Jakkalsputz</v>
      </c>
      <c r="D508" s="6" t="s">
        <v>929</v>
      </c>
      <c r="E508" s="5" t="str">
        <f>IF(D508="","",VLOOKUP(D508,Master,3,FALSE))</f>
        <v xml:space="preserve">Elzanne </v>
      </c>
      <c r="F508" s="5" t="str">
        <f>IF(D508="","",VLOOKUP(D508,Master,4,FALSE))</f>
        <v>Cronje</v>
      </c>
      <c r="G508" s="5" t="str">
        <f>IF(D508="","",VLOOKUP(D508,Master,5,FALSE))</f>
        <v>Ladies Senior</v>
      </c>
      <c r="H508" s="5" t="str">
        <f>IF(D508="","",VLOOKUP(D508,Master,2,FALSE))</f>
        <v>SA Ladies</v>
      </c>
      <c r="I508" s="233" t="s">
        <v>19</v>
      </c>
      <c r="J508" s="233"/>
      <c r="K508" s="233">
        <v>50</v>
      </c>
      <c r="L508" s="234">
        <f>IF(K508="","",IF(I508="",ROUND(HLOOKUP(J508,kgList,K508,FALSE),1),ROUND(HLOOKUP(I508,kgList,K508,FALSE),1)))</f>
        <v>1.3</v>
      </c>
      <c r="M508" s="234">
        <f>IF(L508="","",IF(COUNTA(I508:J508)&gt;1,"Edible or Inedible",IF(COUNTA(I508)=1,L508*1,IF(COUNTA(J508)=1,L508*1,"ERROR"))))</f>
        <v>1.3</v>
      </c>
    </row>
    <row r="509" spans="1:13" x14ac:dyDescent="0.25">
      <c r="A509" s="232" t="str">
        <f>IF(D509="","",A508)</f>
        <v>2021-G-D3</v>
      </c>
      <c r="B509" s="231">
        <f>IF(D509="","",B508)</f>
        <v>44539</v>
      </c>
      <c r="C509" s="232" t="str">
        <f>IF(D509="","",C508)</f>
        <v>Jakkalsputz</v>
      </c>
      <c r="D509" s="6" t="s">
        <v>896</v>
      </c>
      <c r="E509" s="5" t="str">
        <f>IF(D509="","",VLOOKUP(D509,Master,3,FALSE))</f>
        <v>Mariette</v>
      </c>
      <c r="F509" s="5" t="str">
        <f>IF(D509="","",VLOOKUP(D509,Master,4,FALSE))</f>
        <v>Westraad</v>
      </c>
      <c r="G509" s="5" t="str">
        <f>IF(D509="","",VLOOKUP(D509,Master,5,FALSE))</f>
        <v>Ladies Senior</v>
      </c>
      <c r="H509" s="5" t="str">
        <f>IF(D509="","",VLOOKUP(D509,Master,2,FALSE))</f>
        <v>SA Ladies</v>
      </c>
      <c r="I509" s="233"/>
      <c r="J509" s="233" t="s">
        <v>614</v>
      </c>
      <c r="K509" s="233">
        <v>72</v>
      </c>
      <c r="L509" s="234">
        <f>IF(K509="","",IF(I509="",ROUND(HLOOKUP(J509,kgList,K509,FALSE),1),ROUND(HLOOKUP(I509,kgList,K509,FALSE),1)))</f>
        <v>1.2</v>
      </c>
      <c r="M509" s="234">
        <f>IF(L509="","",IF(COUNTA(I509:J509)&gt;1,"Edible or Inedible",IF(COUNTA(I509)=1,L509*1,IF(COUNTA(J509)=1,L509*1,"ERROR"))))</f>
        <v>1.2</v>
      </c>
    </row>
    <row r="510" spans="1:13" x14ac:dyDescent="0.25">
      <c r="A510" s="232" t="str">
        <f>IF(D510="","",A509)</f>
        <v>2021-G-D3</v>
      </c>
      <c r="B510" s="231">
        <f>IF(D510="","",B509)</f>
        <v>44539</v>
      </c>
      <c r="C510" s="232" t="str">
        <f>IF(D510="","",C509)</f>
        <v>Jakkalsputz</v>
      </c>
      <c r="D510" s="6" t="s">
        <v>904</v>
      </c>
      <c r="E510" s="5" t="str">
        <f>IF(D510="","",VLOOKUP(D510,Master,3,FALSE))</f>
        <v>Mike</v>
      </c>
      <c r="F510" s="5" t="str">
        <f>IF(D510="","",VLOOKUP(D510,Master,4,FALSE))</f>
        <v>Bailey</v>
      </c>
      <c r="G510" s="5" t="str">
        <f>IF(D510="","",VLOOKUP(D510,Master,5,FALSE))</f>
        <v>Men  Master</v>
      </c>
      <c r="H510" s="5" t="str">
        <f>IF(D510="","",VLOOKUP(D510,Master,2,FALSE))</f>
        <v>SA Masters</v>
      </c>
      <c r="I510" s="233"/>
      <c r="J510" s="233" t="s">
        <v>20</v>
      </c>
      <c r="K510" s="233">
        <v>81</v>
      </c>
      <c r="L510" s="234">
        <f>IF(K510="","",IF(I510="",ROUND(HLOOKUP(J510,kgList,K510,FALSE),1),ROUND(HLOOKUP(I510,kgList,K510,FALSE),1)))</f>
        <v>1.9</v>
      </c>
      <c r="M510" s="234">
        <f>IF(L510="","",IF(COUNTA(I510:J510)&gt;1,"Edible or Inedible",IF(COUNTA(I510)=1,L510*1,IF(COUNTA(J510)=1,L510*1,"ERROR"))))</f>
        <v>1.9</v>
      </c>
    </row>
    <row r="511" spans="1:13" x14ac:dyDescent="0.25">
      <c r="A511" s="232" t="str">
        <f>IF(D511="","",A510)</f>
        <v>2021-G-D3</v>
      </c>
      <c r="B511" s="231">
        <f>IF(D511="","",B510)</f>
        <v>44539</v>
      </c>
      <c r="C511" s="232" t="str">
        <f>IF(D511="","",C510)</f>
        <v>Jakkalsputz</v>
      </c>
      <c r="D511" s="6" t="s">
        <v>333</v>
      </c>
      <c r="E511" s="5" t="str">
        <f>IF(D511="","",VLOOKUP(D511,Master,3,FALSE))</f>
        <v>Johan</v>
      </c>
      <c r="F511" s="5" t="str">
        <f>IF(D511="","",VLOOKUP(D511,Master,4,FALSE))</f>
        <v>Van Wyk</v>
      </c>
      <c r="G511" s="5" t="str">
        <f>IF(D511="","",VLOOKUP(D511,Master,5,FALSE))</f>
        <v>Men Veteran</v>
      </c>
      <c r="H511" s="5" t="str">
        <f>IF(D511="","",VLOOKUP(D511,Master,2,FALSE))</f>
        <v>Nam Seniors</v>
      </c>
      <c r="I511" s="233"/>
      <c r="J511" s="233" t="s">
        <v>640</v>
      </c>
      <c r="K511" s="233">
        <v>45</v>
      </c>
      <c r="L511" s="234">
        <f>IF(K511="","",IF(I511="",ROUND(HLOOKUP(J511,kgList,K511,FALSE),1),ROUND(HLOOKUP(I511,kgList,K511,FALSE),1)))</f>
        <v>1.7</v>
      </c>
      <c r="M511" s="234">
        <f>IF(L511="","",IF(COUNTA(I511:J511)&gt;1,"Edible or Inedible",IF(COUNTA(I511)=1,L511*1,IF(COUNTA(J511)=1,L511*1,"ERROR"))))</f>
        <v>1.7</v>
      </c>
    </row>
    <row r="512" spans="1:13" x14ac:dyDescent="0.25">
      <c r="A512" s="232" t="str">
        <f>IF(D512="","",A511)</f>
        <v>2021-G-D3</v>
      </c>
      <c r="B512" s="231">
        <f>IF(D512="","",B511)</f>
        <v>44539</v>
      </c>
      <c r="C512" s="232" t="str">
        <f>IF(D512="","",C511)</f>
        <v>Jakkalsputz</v>
      </c>
      <c r="D512" s="6" t="s">
        <v>849</v>
      </c>
      <c r="E512" s="5" t="str">
        <f>IF(D512="","",VLOOKUP(D512,Master,3,FALSE))</f>
        <v>Tim</v>
      </c>
      <c r="F512" s="5" t="str">
        <f>IF(D512="","",VLOOKUP(D512,Master,4,FALSE))</f>
        <v>Du Plessis</v>
      </c>
      <c r="G512" s="5" t="str">
        <f>IF(D512="","",VLOOKUP(D512,Master,5,FALSE))</f>
        <v>Men U/21</v>
      </c>
      <c r="H512" s="5" t="str">
        <f>IF(D512="","",VLOOKUP(D512,Master,2,FALSE))</f>
        <v>SA Men U/21</v>
      </c>
      <c r="I512" s="233"/>
      <c r="J512" s="233" t="s">
        <v>640</v>
      </c>
      <c r="K512" s="233">
        <v>50</v>
      </c>
      <c r="L512" s="234">
        <f>IF(K512="","",IF(I512="",ROUND(HLOOKUP(J512,kgList,K512,FALSE),1),ROUND(HLOOKUP(I512,kgList,K512,FALSE),1)))</f>
        <v>2.1</v>
      </c>
      <c r="M512" s="234">
        <f>IF(L512="","",IF(COUNTA(I512:J512)&gt;1,"Edible or Inedible",IF(COUNTA(I512)=1,L512*1,IF(COUNTA(J512)=1,L512*1,"ERROR"))))</f>
        <v>2.1</v>
      </c>
    </row>
    <row r="513" spans="1:13" x14ac:dyDescent="0.25">
      <c r="A513" s="232" t="str">
        <f>IF(D513="","",A512)</f>
        <v>2021-G-D3</v>
      </c>
      <c r="B513" s="231">
        <f>IF(D513="","",B512)</f>
        <v>44539</v>
      </c>
      <c r="C513" s="232" t="str">
        <f>IF(D513="","",C512)</f>
        <v>Jakkalsputz</v>
      </c>
      <c r="D513" s="6" t="s">
        <v>325</v>
      </c>
      <c r="E513" s="5" t="str">
        <f>IF(D513="","",VLOOKUP(D513,Master,3,FALSE))</f>
        <v>Jörg</v>
      </c>
      <c r="F513" s="5" t="str">
        <f>IF(D513="","",VLOOKUP(D513,Master,4,FALSE))</f>
        <v>Walter</v>
      </c>
      <c r="G513" s="5" t="str">
        <f>IF(D513="","",VLOOKUP(D513,Master,5,FALSE))</f>
        <v>Men Grand Masters</v>
      </c>
      <c r="H513" s="5" t="str">
        <f>IF(D513="","",VLOOKUP(D513,Master,2,FALSE))</f>
        <v>Nam Grand Masters</v>
      </c>
      <c r="I513" s="233" t="s">
        <v>946</v>
      </c>
      <c r="J513" s="233"/>
      <c r="K513" s="233">
        <v>47</v>
      </c>
      <c r="L513" s="234">
        <f>IF(K513="","",IF(I513="",ROUND(HLOOKUP(J513,kgList,K513,FALSE),1),ROUND(HLOOKUP(I513,kgList,K513,FALSE),1)))</f>
        <v>1.1000000000000001</v>
      </c>
      <c r="M513" s="234">
        <f>IF(L513="","",IF(COUNTA(I513:J513)&gt;1,"Edible or Inedible",IF(COUNTA(I513)=1,L513*1,IF(COUNTA(J513)=1,L513*1,"ERROR"))))</f>
        <v>1.1000000000000001</v>
      </c>
    </row>
    <row r="514" spans="1:13" x14ac:dyDescent="0.25">
      <c r="A514" s="232" t="str">
        <f>IF(D514="","",A513)</f>
        <v>2021-G-D3</v>
      </c>
      <c r="B514" s="231">
        <f>IF(D514="","",B513)</f>
        <v>44539</v>
      </c>
      <c r="C514" s="232" t="str">
        <f>IF(D514="","",C513)</f>
        <v>Jakkalsputz</v>
      </c>
      <c r="D514" s="6" t="s">
        <v>826</v>
      </c>
      <c r="E514" s="5" t="str">
        <f>IF(D514="","",VLOOKUP(D514,Master,3,FALSE))</f>
        <v>AJ</v>
      </c>
      <c r="F514" s="5" t="str">
        <f>IF(D514="","",VLOOKUP(D514,Master,4,FALSE))</f>
        <v>De Beer</v>
      </c>
      <c r="G514" s="5" t="str">
        <f>IF(D514="","",VLOOKUP(D514,Master,5,FALSE))</f>
        <v>Men Senior</v>
      </c>
      <c r="H514" s="5" t="str">
        <f>IF(D514="","",VLOOKUP(D514,Master,2,FALSE))</f>
        <v>SA Seniors</v>
      </c>
      <c r="I514" s="233"/>
      <c r="J514" s="233" t="s">
        <v>614</v>
      </c>
      <c r="K514" s="233">
        <v>78</v>
      </c>
      <c r="L514" s="234">
        <f>IF(K514="","",IF(I514="",ROUND(HLOOKUP(J514,kgList,K514,FALSE),1),ROUND(HLOOKUP(I514,kgList,K514,FALSE),1)))</f>
        <v>1.5</v>
      </c>
      <c r="M514" s="234">
        <f>IF(L514="","",IF(COUNTA(I514:J514)&gt;1,"Edible or Inedible",IF(COUNTA(I514)=1,L514*1,IF(COUNTA(J514)=1,L514*1,"ERROR"))))</f>
        <v>1.5</v>
      </c>
    </row>
    <row r="515" spans="1:13" x14ac:dyDescent="0.25">
      <c r="A515" s="232" t="str">
        <f>IF(D515="","",A514)</f>
        <v>2021-G-D3</v>
      </c>
      <c r="B515" s="231">
        <f>IF(D515="","",B514)</f>
        <v>44539</v>
      </c>
      <c r="C515" s="232" t="str">
        <f>IF(D515="","",C514)</f>
        <v>Jakkalsputz</v>
      </c>
      <c r="D515" s="6" t="s">
        <v>834</v>
      </c>
      <c r="E515" s="5" t="str">
        <f>IF(D515="","",VLOOKUP(D515,Master,3,FALSE))</f>
        <v xml:space="preserve">Elzanne </v>
      </c>
      <c r="F515" s="5" t="str">
        <f>IF(D515="","",VLOOKUP(D515,Master,4,FALSE))</f>
        <v>Cronje</v>
      </c>
      <c r="G515" s="5" t="str">
        <f>IF(D515="","",VLOOKUP(D515,Master,5,FALSE))</f>
        <v>Ladies Senior</v>
      </c>
      <c r="H515" s="5" t="str">
        <f>IF(D515="","",VLOOKUP(D515,Master,2,FALSE))</f>
        <v>SA Ladies</v>
      </c>
      <c r="I515" s="233"/>
      <c r="J515" s="233" t="s">
        <v>613</v>
      </c>
      <c r="K515" s="233">
        <v>69</v>
      </c>
      <c r="L515" s="234">
        <f>IF(K515="","",IF(I515="",ROUND(HLOOKUP(J515,kgList,K515,FALSE),1),ROUND(HLOOKUP(I515,kgList,K515,FALSE),1)))</f>
        <v>1.2</v>
      </c>
      <c r="M515" s="234">
        <f>IF(L515="","",IF(COUNTA(I515:J515)&gt;1,"Edible or Inedible",IF(COUNTA(I515)=1,L515*1,IF(COUNTA(J515)=1,L515*1,"ERROR"))))</f>
        <v>1.2</v>
      </c>
    </row>
    <row r="516" spans="1:13" x14ac:dyDescent="0.25">
      <c r="A516" s="232" t="str">
        <f>IF(D516="","",A515)</f>
        <v>2021-G-D3</v>
      </c>
      <c r="B516" s="231">
        <f>IF(D516="","",B515)</f>
        <v>44539</v>
      </c>
      <c r="C516" s="232" t="str">
        <f>IF(D516="","",C515)</f>
        <v>Jakkalsputz</v>
      </c>
      <c r="D516" s="6" t="s">
        <v>875</v>
      </c>
      <c r="E516" s="5" t="str">
        <f>IF(D516="","",VLOOKUP(D516,Master,3,FALSE))</f>
        <v>Herman</v>
      </c>
      <c r="F516" s="5" t="str">
        <f>IF(D516="","",VLOOKUP(D516,Master,4,FALSE))</f>
        <v>Van Greunen</v>
      </c>
      <c r="G516" s="5" t="str">
        <f>IF(D516="","",VLOOKUP(D516,Master,5,FALSE))</f>
        <v>Men Grand Masters</v>
      </c>
      <c r="H516" s="5" t="str">
        <f>IF(D516="","",VLOOKUP(D516,Master,2,FALSE))</f>
        <v>SA Grand Masters</v>
      </c>
      <c r="I516" s="233" t="s">
        <v>19</v>
      </c>
      <c r="J516" s="233"/>
      <c r="K516" s="233">
        <v>46</v>
      </c>
      <c r="L516" s="234">
        <f>IF(K516="","",IF(I516="",ROUND(HLOOKUP(J516,kgList,K516,FALSE),1),ROUND(HLOOKUP(I516,kgList,K516,FALSE),1)))</f>
        <v>1</v>
      </c>
      <c r="M516" s="234">
        <f>IF(L516="","",IF(COUNTA(I516:J516)&gt;1,"Edible or Inedible",IF(COUNTA(I516)=1,L516*1,IF(COUNTA(J516)=1,L516*1,"ERROR"))))</f>
        <v>1</v>
      </c>
    </row>
    <row r="517" spans="1:13" x14ac:dyDescent="0.25">
      <c r="A517" s="232" t="str">
        <f>IF(D517="","",A516)</f>
        <v>2021-G-D3</v>
      </c>
      <c r="B517" s="231">
        <f>IF(D517="","",B516)</f>
        <v>44539</v>
      </c>
      <c r="C517" s="232" t="str">
        <f>IF(D517="","",C516)</f>
        <v>Jakkalsputz</v>
      </c>
      <c r="D517" s="6" t="s">
        <v>825</v>
      </c>
      <c r="E517" s="5" t="str">
        <f>IF(D517="","",VLOOKUP(D517,Master,3,FALSE))</f>
        <v>Robert</v>
      </c>
      <c r="F517" s="5" t="str">
        <f>IF(D517="","",VLOOKUP(D517,Master,4,FALSE))</f>
        <v>Kyle</v>
      </c>
      <c r="G517" s="5" t="str">
        <f>IF(D517="","",VLOOKUP(D517,Master,5,FALSE))</f>
        <v>Men Senior</v>
      </c>
      <c r="H517" s="5" t="str">
        <f>IF(D517="","",VLOOKUP(D517,Master,2,FALSE))</f>
        <v>SA Seniors</v>
      </c>
      <c r="I517" s="233"/>
      <c r="J517" s="233" t="s">
        <v>591</v>
      </c>
      <c r="K517" s="233">
        <v>43</v>
      </c>
      <c r="L517" s="234">
        <f>IF(K517="","",IF(I517="",ROUND(HLOOKUP(J517,kgList,K517,FALSE),1),ROUND(HLOOKUP(I517,kgList,K517,FALSE),1)))</f>
        <v>1.4</v>
      </c>
      <c r="M517" s="234">
        <f>IF(L517="","",IF(COUNTA(I517:J517)&gt;1,"Edible or Inedible",IF(COUNTA(I517)=1,L517*1,IF(COUNTA(J517)=1,L517*1,"ERROR"))))</f>
        <v>1.4</v>
      </c>
    </row>
    <row r="518" spans="1:13" x14ac:dyDescent="0.25">
      <c r="A518" s="232" t="str">
        <f>IF(D518="","",A517)</f>
        <v>2021-G-D3</v>
      </c>
      <c r="B518" s="231">
        <f>IF(D518="","",B517)</f>
        <v>44539</v>
      </c>
      <c r="C518" s="232" t="str">
        <f>IF(D518="","",C517)</f>
        <v>Jakkalsputz</v>
      </c>
      <c r="D518" s="6" t="s">
        <v>335</v>
      </c>
      <c r="E518" s="5" t="str">
        <f>IF(D518="","",VLOOKUP(D518,Master,3,FALSE))</f>
        <v>Terence</v>
      </c>
      <c r="F518" s="5" t="str">
        <f>IF(D518="","",VLOOKUP(D518,Master,4,FALSE))</f>
        <v>Clark</v>
      </c>
      <c r="G518" s="5" t="str">
        <f>IF(D518="","",VLOOKUP(D518,Master,5,FALSE))</f>
        <v>Men Master</v>
      </c>
      <c r="H518" s="5" t="str">
        <f>IF(D518="","",VLOOKUP(D518,Master,2,FALSE))</f>
        <v>Nam Masters</v>
      </c>
      <c r="I518" s="233"/>
      <c r="J518" s="233" t="s">
        <v>614</v>
      </c>
      <c r="K518" s="233">
        <v>81</v>
      </c>
      <c r="L518" s="234">
        <f>IF(K518="","",IF(I518="",ROUND(HLOOKUP(J518,kgList,K518,FALSE),1),ROUND(HLOOKUP(I518,kgList,K518,FALSE),1)))</f>
        <v>1.8</v>
      </c>
      <c r="M518" s="234">
        <f>IF(L518="","",IF(COUNTA(I518:J518)&gt;1,"Edible or Inedible",IF(COUNTA(I518)=1,L518*1,IF(COUNTA(J518)=1,L518*1,"ERROR"))))</f>
        <v>1.8</v>
      </c>
    </row>
    <row r="519" spans="1:13" x14ac:dyDescent="0.25">
      <c r="A519" s="232" t="str">
        <f>IF(D519="","",A518)</f>
        <v>2021-G-D3</v>
      </c>
      <c r="B519" s="231">
        <f>IF(D519="","",B518)</f>
        <v>44539</v>
      </c>
      <c r="C519" s="232" t="str">
        <f>IF(D519="","",C518)</f>
        <v>Jakkalsputz</v>
      </c>
      <c r="D519" s="6" t="s">
        <v>902</v>
      </c>
      <c r="E519" s="5" t="str">
        <f>IF(D519="","",VLOOKUP(D519,Master,3,FALSE))</f>
        <v>Wimpie</v>
      </c>
      <c r="F519" s="5" t="str">
        <f>IF(D519="","",VLOOKUP(D519,Master,4,FALSE))</f>
        <v>Barnard</v>
      </c>
      <c r="G519" s="5" t="str">
        <f>IF(D519="","",VLOOKUP(D519,Master,5,FALSE))</f>
        <v>Men  Master</v>
      </c>
      <c r="H519" s="5" t="str">
        <f>IF(D519="","",VLOOKUP(D519,Master,2,FALSE))</f>
        <v>SA Masters</v>
      </c>
      <c r="I519" s="233"/>
      <c r="J519" s="233" t="s">
        <v>614</v>
      </c>
      <c r="K519" s="233">
        <v>73</v>
      </c>
      <c r="L519" s="234">
        <f>IF(K519="","",IF(I519="",ROUND(HLOOKUP(J519,kgList,K519,FALSE),1),ROUND(HLOOKUP(I519,kgList,K519,FALSE),1)))</f>
        <v>1.2</v>
      </c>
      <c r="M519" s="234">
        <f>IF(L519="","",IF(COUNTA(I519:J519)&gt;1,"Edible or Inedible",IF(COUNTA(I519)=1,L519*1,IF(COUNTA(J519)=1,L519*1,"ERROR"))))</f>
        <v>1.2</v>
      </c>
    </row>
    <row r="520" spans="1:13" x14ac:dyDescent="0.25">
      <c r="A520" s="232" t="str">
        <f>IF(D520="","",A519)</f>
        <v>2021-G-D3</v>
      </c>
      <c r="B520" s="231">
        <f>IF(D520="","",B519)</f>
        <v>44539</v>
      </c>
      <c r="C520" s="232" t="str">
        <f>IF(D520="","",C519)</f>
        <v>Jakkalsputz</v>
      </c>
      <c r="D520" s="6" t="s">
        <v>838</v>
      </c>
      <c r="E520" s="5" t="str">
        <f>IF(D520="","",VLOOKUP(D520,Master,3,FALSE))</f>
        <v xml:space="preserve">Kabous </v>
      </c>
      <c r="F520" s="5" t="str">
        <f>IF(D520="","",VLOOKUP(D520,Master,4,FALSE))</f>
        <v>Louw</v>
      </c>
      <c r="G520" s="5" t="str">
        <f>IF(D520="","",VLOOKUP(D520,Master,5,FALSE))</f>
        <v>Ladies Senior</v>
      </c>
      <c r="H520" s="5" t="str">
        <f>IF(D520="","",VLOOKUP(D520,Master,2,FALSE))</f>
        <v>SA Ladies</v>
      </c>
      <c r="I520" s="233"/>
      <c r="J520" s="233" t="s">
        <v>10</v>
      </c>
      <c r="K520" s="233">
        <v>41</v>
      </c>
      <c r="L520" s="234">
        <f>IF(K520="","",IF(I520="",ROUND(HLOOKUP(J520,kgList,K520,FALSE),1),ROUND(HLOOKUP(I520,kgList,K520,FALSE),1)))</f>
        <v>1.1000000000000001</v>
      </c>
      <c r="M520" s="234">
        <f>IF(L520="","",IF(COUNTA(I520:J520)&gt;1,"Edible or Inedible",IF(COUNTA(I520)=1,L520*1,IF(COUNTA(J520)=1,L520*1,"ERROR"))))</f>
        <v>1.1000000000000001</v>
      </c>
    </row>
    <row r="521" spans="1:13" x14ac:dyDescent="0.25">
      <c r="A521" s="232" t="str">
        <f>IF(D521="","",A520)</f>
        <v>2021-G-D3</v>
      </c>
      <c r="B521" s="231">
        <f>IF(D521="","",B520)</f>
        <v>44539</v>
      </c>
      <c r="C521" s="232" t="str">
        <f>IF(D521="","",C520)</f>
        <v>Jakkalsputz</v>
      </c>
      <c r="D521" s="6" t="s">
        <v>643</v>
      </c>
      <c r="E521" s="5" t="str">
        <f>IF(D521="","",VLOOKUP(D521,Master,3,FALSE))</f>
        <v>Lydia</v>
      </c>
      <c r="F521" s="5" t="str">
        <f>IF(D521="","",VLOOKUP(D521,Master,4,FALSE))</f>
        <v>Cilliers</v>
      </c>
      <c r="G521" s="5" t="str">
        <f>IF(D521="","",VLOOKUP(D521,Master,5,FALSE))</f>
        <v>ladies Senior</v>
      </c>
      <c r="H521" s="5" t="str">
        <f>IF(D521="","",VLOOKUP(D521,Master,2,FALSE))</f>
        <v>Nam Ladies</v>
      </c>
      <c r="I521" s="233"/>
      <c r="J521" s="233" t="s">
        <v>10</v>
      </c>
      <c r="K521" s="233">
        <v>41</v>
      </c>
      <c r="L521" s="234">
        <f>IF(K521="","",IF(I521="",ROUND(HLOOKUP(J521,kgList,K521,FALSE),1),ROUND(HLOOKUP(I521,kgList,K521,FALSE),1)))</f>
        <v>1.1000000000000001</v>
      </c>
      <c r="M521" s="234">
        <f>IF(L521="","",IF(COUNTA(I521:J521)&gt;1,"Edible or Inedible",IF(COUNTA(I521)=1,L521*1,IF(COUNTA(J521)=1,L521*1,"ERROR"))))</f>
        <v>1.1000000000000001</v>
      </c>
    </row>
    <row r="522" spans="1:13" x14ac:dyDescent="0.25">
      <c r="A522" s="232" t="str">
        <f>IF(D522="","",A521)</f>
        <v>2021-G-D3</v>
      </c>
      <c r="B522" s="231">
        <f>IF(D522="","",B521)</f>
        <v>44539</v>
      </c>
      <c r="C522" s="232" t="str">
        <f>IF(D522="","",C521)</f>
        <v>Jakkalsputz</v>
      </c>
      <c r="D522" s="6" t="s">
        <v>663</v>
      </c>
      <c r="E522" s="5" t="str">
        <f>IF(D522="","",VLOOKUP(D522,Master,3,FALSE))</f>
        <v>Nadine</v>
      </c>
      <c r="F522" s="5" t="str">
        <f>IF(D522="","",VLOOKUP(D522,Master,4,FALSE))</f>
        <v>Downing</v>
      </c>
      <c r="G522" s="5" t="str">
        <f>IF(D522="","",VLOOKUP(D522,Master,5,FALSE))</f>
        <v>Ladies Senior</v>
      </c>
      <c r="H522" s="5" t="str">
        <f>IF(D522="","",VLOOKUP(D522,Master,2,FALSE))</f>
        <v>Nam Ladies</v>
      </c>
      <c r="I522" s="233"/>
      <c r="J522" s="233" t="s">
        <v>10</v>
      </c>
      <c r="K522" s="233">
        <v>41</v>
      </c>
      <c r="L522" s="234">
        <f>IF(K522="","",IF(I522="",ROUND(HLOOKUP(J522,kgList,K522,FALSE),1),ROUND(HLOOKUP(I522,kgList,K522,FALSE),1)))</f>
        <v>1.1000000000000001</v>
      </c>
      <c r="M522" s="234">
        <f>IF(L522="","",IF(COUNTA(I522:J522)&gt;1,"Edible or Inedible",IF(COUNTA(I522)=1,L522*1,IF(COUNTA(J522)=1,L522*1,"ERROR"))))</f>
        <v>1.1000000000000001</v>
      </c>
    </row>
    <row r="523" spans="1:13" x14ac:dyDescent="0.25">
      <c r="A523" s="232" t="str">
        <f>IF(D523="","",A522)</f>
        <v>2021-G-D3</v>
      </c>
      <c r="B523" s="231">
        <f>IF(D523="","",B522)</f>
        <v>44539</v>
      </c>
      <c r="C523" s="232" t="str">
        <f>IF(D523="","",C522)</f>
        <v>Jakkalsputz</v>
      </c>
      <c r="D523" s="6" t="s">
        <v>426</v>
      </c>
      <c r="E523" s="5" t="str">
        <f>IF(D523="","",VLOOKUP(D523,Master,3,FALSE))</f>
        <v>Herman</v>
      </c>
      <c r="F523" s="5" t="str">
        <f>IF(D523="","",VLOOKUP(D523,Master,4,FALSE))</f>
        <v>Krauze</v>
      </c>
      <c r="G523" s="5" t="str">
        <f>IF(D523="","",VLOOKUP(D523,Master,5,FALSE))</f>
        <v>Men U/21</v>
      </c>
      <c r="H523" s="5" t="str">
        <f>IF(D523="","",VLOOKUP(D523,Master,2,FALSE))</f>
        <v>Nam Men U/21</v>
      </c>
      <c r="I523" s="233"/>
      <c r="J523" s="233" t="s">
        <v>10</v>
      </c>
      <c r="K523" s="233">
        <v>40</v>
      </c>
      <c r="L523" s="234">
        <f>IF(K523="","",IF(I523="",ROUND(HLOOKUP(J523,kgList,K523,FALSE),1),ROUND(HLOOKUP(I523,kgList,K523,FALSE),1)))</f>
        <v>1</v>
      </c>
      <c r="M523" s="234">
        <f>IF(L523="","",IF(COUNTA(I523:J523)&gt;1,"Edible or Inedible",IF(COUNTA(I523)=1,L523*1,IF(COUNTA(J523)=1,L523*1,"ERROR"))))</f>
        <v>1</v>
      </c>
    </row>
    <row r="524" spans="1:13" x14ac:dyDescent="0.25">
      <c r="A524" s="232" t="str">
        <f>IF(D524="","",A523)</f>
        <v>2021-G-D3</v>
      </c>
      <c r="B524" s="231">
        <f>IF(D524="","",B523)</f>
        <v>44539</v>
      </c>
      <c r="C524" s="232" t="str">
        <f>IF(D524="","",C523)</f>
        <v>Jakkalsputz</v>
      </c>
      <c r="D524" s="6" t="s">
        <v>736</v>
      </c>
      <c r="E524" s="5" t="str">
        <f>IF(D524="","",VLOOKUP(D524,Master,3,FALSE))</f>
        <v>Maryna</v>
      </c>
      <c r="F524" s="5" t="str">
        <f>IF(D524="","",VLOOKUP(D524,Master,4,FALSE))</f>
        <v>Viljoen</v>
      </c>
      <c r="G524" s="5" t="str">
        <f>IF(D524="","",VLOOKUP(D524,Master,5,FALSE))</f>
        <v>Ladies Senior</v>
      </c>
      <c r="H524" s="5" t="str">
        <f>IF(D524="","",VLOOKUP(D524,Master,2,FALSE))</f>
        <v>Nam Ladies</v>
      </c>
      <c r="I524" s="233"/>
      <c r="J524" s="233" t="s">
        <v>20</v>
      </c>
      <c r="K524" s="233">
        <v>65</v>
      </c>
      <c r="L524" s="234">
        <f>IF(K524="","",IF(I524="",ROUND(HLOOKUP(J524,kgList,K524,FALSE),1),ROUND(HLOOKUP(I524,kgList,K524,FALSE),1)))</f>
        <v>1</v>
      </c>
      <c r="M524" s="234">
        <f>IF(L524="","",IF(COUNTA(I524:J524)&gt;1,"Edible or Inedible",IF(COUNTA(I524)=1,L524*1,IF(COUNTA(J524)=1,L524*1,"ERROR"))))</f>
        <v>1</v>
      </c>
    </row>
    <row r="525" spans="1:13" x14ac:dyDescent="0.25">
      <c r="A525" s="232" t="str">
        <f>IF(D525="","",A524)</f>
        <v>2021-G-D3</v>
      </c>
      <c r="B525" s="231">
        <f>IF(D525="","",B524)</f>
        <v>44539</v>
      </c>
      <c r="C525" s="232" t="str">
        <f>IF(D525="","",C524)</f>
        <v>Jakkalsputz</v>
      </c>
      <c r="D525" s="6" t="s">
        <v>843</v>
      </c>
      <c r="E525" s="5" t="str">
        <f>IF(D525="","",VLOOKUP(D525,Master,3,FALSE))</f>
        <v>Chantel</v>
      </c>
      <c r="F525" s="5" t="str">
        <f>IF(D525="","",VLOOKUP(D525,Master,4,FALSE))</f>
        <v>Carstens</v>
      </c>
      <c r="G525" s="5" t="str">
        <f>IF(D525="","",VLOOKUP(D525,Master,5,FALSE))</f>
        <v>Ladies Senior</v>
      </c>
      <c r="H525" s="5" t="str">
        <f>IF(D525="","",VLOOKUP(D525,Master,2,FALSE))</f>
        <v>SA Ladies</v>
      </c>
      <c r="I525" s="233"/>
      <c r="J525" s="233" t="s">
        <v>10</v>
      </c>
      <c r="K525" s="233">
        <v>40</v>
      </c>
      <c r="L525" s="234">
        <f>IF(K525="","",IF(I525="",ROUND(HLOOKUP(J525,kgList,K525,FALSE),1),ROUND(HLOOKUP(I525,kgList,K525,FALSE),1)))</f>
        <v>1</v>
      </c>
      <c r="M525" s="234">
        <f>IF(L525="","",IF(COUNTA(I525:J525)&gt;1,"Edible or Inedible",IF(COUNTA(I525)=1,L525*1,IF(COUNTA(J525)=1,L525*1,"ERROR"))))</f>
        <v>1</v>
      </c>
    </row>
    <row r="526" spans="1:13" x14ac:dyDescent="0.25">
      <c r="A526" s="232" t="str">
        <f>IF(D526="","",A525)</f>
        <v>2021-G-D3</v>
      </c>
      <c r="B526" s="231">
        <f>IF(D526="","",B525)</f>
        <v>44539</v>
      </c>
      <c r="C526" s="232" t="str">
        <f>IF(D526="","",C525)</f>
        <v>Jakkalsputz</v>
      </c>
      <c r="D526" s="6" t="s">
        <v>426</v>
      </c>
      <c r="E526" s="5" t="str">
        <f>IF(D526="","",VLOOKUP(D526,Master,3,FALSE))</f>
        <v>Herman</v>
      </c>
      <c r="F526" s="5" t="str">
        <f>IF(D526="","",VLOOKUP(D526,Master,4,FALSE))</f>
        <v>Krauze</v>
      </c>
      <c r="G526" s="5" t="str">
        <f>IF(D526="","",VLOOKUP(D526,Master,5,FALSE))</f>
        <v>Men U/21</v>
      </c>
      <c r="H526" s="5" t="str">
        <f>IF(D526="","",VLOOKUP(D526,Master,2,FALSE))</f>
        <v>Nam Men U/21</v>
      </c>
      <c r="I526" s="233"/>
      <c r="J526" s="233" t="s">
        <v>10</v>
      </c>
      <c r="K526" s="233">
        <v>40</v>
      </c>
      <c r="L526" s="234">
        <f>IF(K526="","",IF(I526="",ROUND(HLOOKUP(J526,kgList,K526,FALSE),1),ROUND(HLOOKUP(I526,kgList,K526,FALSE),1)))</f>
        <v>1</v>
      </c>
      <c r="M526" s="234">
        <f>IF(L526="","",IF(COUNTA(I526:J526)&gt;1,"Edible or Inedible",IF(COUNTA(I526)=1,L526*1,IF(COUNTA(J526)=1,L526*1,"ERROR"))))</f>
        <v>1</v>
      </c>
    </row>
    <row r="527" spans="1:13" x14ac:dyDescent="0.25">
      <c r="A527" s="232" t="str">
        <f>IF(D527="","",A526)</f>
        <v>2021-G-D3</v>
      </c>
      <c r="B527" s="231">
        <f>IF(D527="","",B526)</f>
        <v>44539</v>
      </c>
      <c r="C527" s="232" t="str">
        <f>IF(D527="","",C526)</f>
        <v>Jakkalsputz</v>
      </c>
      <c r="D527" s="6" t="s">
        <v>843</v>
      </c>
      <c r="E527" s="5" t="str">
        <f>IF(D527="","",VLOOKUP(D527,Master,3,FALSE))</f>
        <v>Chantel</v>
      </c>
      <c r="F527" s="5" t="str">
        <f>IF(D527="","",VLOOKUP(D527,Master,4,FALSE))</f>
        <v>Carstens</v>
      </c>
      <c r="G527" s="5" t="str">
        <f>IF(D527="","",VLOOKUP(D527,Master,5,FALSE))</f>
        <v>Ladies Senior</v>
      </c>
      <c r="H527" s="5" t="str">
        <f>IF(D527="","",VLOOKUP(D527,Master,2,FALSE))</f>
        <v>SA Ladies</v>
      </c>
      <c r="I527" s="233"/>
      <c r="J527" s="233" t="s">
        <v>10</v>
      </c>
      <c r="K527" s="233">
        <v>40</v>
      </c>
      <c r="L527" s="234">
        <f>IF(K527="","",IF(I527="",ROUND(HLOOKUP(J527,kgList,K527,FALSE),1),ROUND(HLOOKUP(I527,kgList,K527,FALSE),1)))</f>
        <v>1</v>
      </c>
      <c r="M527" s="234">
        <f>IF(L527="","",IF(COUNTA(I527:J527)&gt;1,"Edible or Inedible",IF(COUNTA(I527)=1,L527*1,IF(COUNTA(J527)=1,L527*1,"ERROR"))))</f>
        <v>1</v>
      </c>
    </row>
    <row r="528" spans="1:13" x14ac:dyDescent="0.25">
      <c r="A528" s="232" t="str">
        <f>IF(D528="","",A527)</f>
        <v>2021-G-D3</v>
      </c>
      <c r="B528" s="231">
        <f>IF(D528="","",B527)</f>
        <v>44539</v>
      </c>
      <c r="C528" s="232" t="str">
        <f>IF(D528="","",C527)</f>
        <v>Jakkalsputz</v>
      </c>
      <c r="D528" s="6" t="s">
        <v>424</v>
      </c>
      <c r="E528" s="5" t="str">
        <f>IF(D528="","",VLOOKUP(D528,Master,3,FALSE))</f>
        <v>Kevin</v>
      </c>
      <c r="F528" s="5" t="str">
        <f>IF(D528="","",VLOOKUP(D528,Master,4,FALSE))</f>
        <v>Page</v>
      </c>
      <c r="G528" s="5" t="str">
        <f>IF(D528="","",VLOOKUP(D528,Master,5,FALSE))</f>
        <v>Men U/21</v>
      </c>
      <c r="H528" s="5" t="str">
        <f>IF(D528="","",VLOOKUP(D528,Master,2,FALSE))</f>
        <v>Nam Men U/21</v>
      </c>
      <c r="I528" s="233"/>
      <c r="J528" s="233" t="s">
        <v>613</v>
      </c>
      <c r="K528" s="233">
        <v>40</v>
      </c>
      <c r="L528" s="234">
        <f>IF(K528="","",IF(I528="",ROUND(HLOOKUP(J528,kgList,K528,FALSE),1),ROUND(HLOOKUP(I528,kgList,K528,FALSE),1)))</f>
        <v>0</v>
      </c>
      <c r="M528" s="234">
        <f>IF(L528="","",IF(COUNTA(I528:J528)&gt;1,"Edible or Inedible",IF(COUNTA(I528)=1,L528*1,IF(COUNTA(J528)=1,L528*1,"ERROR"))))</f>
        <v>0</v>
      </c>
    </row>
    <row r="529" spans="1:13" x14ac:dyDescent="0.25">
      <c r="A529" s="232" t="str">
        <f>IF(D529="","",A528)</f>
        <v>2021-G-D3</v>
      </c>
      <c r="B529" s="231">
        <f>IF(D529="","",B528)</f>
        <v>44539</v>
      </c>
      <c r="C529" s="232" t="str">
        <f>IF(D529="","",C528)</f>
        <v>Jakkalsputz</v>
      </c>
      <c r="D529" s="6" t="s">
        <v>912</v>
      </c>
      <c r="E529" s="5" t="str">
        <f>IF(D529="","",VLOOKUP(D529,Master,3,FALSE))</f>
        <v>Thys</v>
      </c>
      <c r="F529" s="5" t="str">
        <f>IF(D529="","",VLOOKUP(D529,Master,4,FALSE))</f>
        <v>Basson</v>
      </c>
      <c r="G529" s="5" t="str">
        <f>IF(D529="","",VLOOKUP(D529,Master,5,FALSE))</f>
        <v>Men Grand Masters</v>
      </c>
      <c r="H529" s="5" t="str">
        <f>IF(D529="","",VLOOKUP(D529,Master,2,FALSE))</f>
        <v>SA Grand Masters</v>
      </c>
      <c r="I529" s="233" t="s">
        <v>946</v>
      </c>
      <c r="J529" s="233"/>
      <c r="K529" s="233">
        <v>46</v>
      </c>
      <c r="L529" s="234">
        <f>IF(K529="","",IF(I529="",ROUND(HLOOKUP(J529,kgList,K529,FALSE),1),ROUND(HLOOKUP(I529,kgList,K529,FALSE),1)))</f>
        <v>1</v>
      </c>
      <c r="M529" s="234">
        <f>IF(L529="","",IF(COUNTA(I529:J529)&gt;1,"Edible or Inedible",IF(COUNTA(I529)=1,L529*1,IF(COUNTA(J529)=1,L529*1,"ERROR"))))</f>
        <v>1</v>
      </c>
    </row>
    <row r="530" spans="1:13" x14ac:dyDescent="0.25">
      <c r="A530" s="232" t="str">
        <f>IF(D530="","",A529)</f>
        <v>2021-G-D3</v>
      </c>
      <c r="B530" s="231">
        <f>IF(D530="","",B529)</f>
        <v>44539</v>
      </c>
      <c r="C530" s="232" t="str">
        <f>IF(D530="","",C529)</f>
        <v>Jakkalsputz</v>
      </c>
      <c r="D530" s="6" t="s">
        <v>407</v>
      </c>
      <c r="E530" s="5" t="str">
        <f>IF(D530="","",VLOOKUP(D530,Master,3,FALSE))</f>
        <v>Adri</v>
      </c>
      <c r="F530" s="5" t="str">
        <f>IF(D530="","",VLOOKUP(D530,Master,4,FALSE))</f>
        <v>Roets</v>
      </c>
      <c r="G530" s="5" t="str">
        <f>IF(D530="","",VLOOKUP(D530,Master,5,FALSE))</f>
        <v>Men Master</v>
      </c>
      <c r="H530" s="5" t="str">
        <f>IF(D530="","",VLOOKUP(D530,Master,2,FALSE))</f>
        <v>Nam Masters</v>
      </c>
      <c r="I530" s="233" t="s">
        <v>19</v>
      </c>
      <c r="J530" s="233"/>
      <c r="K530" s="233">
        <v>48</v>
      </c>
      <c r="L530" s="234">
        <f>IF(K530="","",IF(I530="",ROUND(HLOOKUP(J530,kgList,K530,FALSE),1),ROUND(HLOOKUP(I530,kgList,K530,FALSE),1)))</f>
        <v>1.1000000000000001</v>
      </c>
      <c r="M530" s="234">
        <f>IF(L530="","",IF(COUNTA(I530:J530)&gt;1,"Edible or Inedible",IF(COUNTA(I530)=1,L530*1,IF(COUNTA(J530)=1,L530*1,"ERROR"))))</f>
        <v>1.1000000000000001</v>
      </c>
    </row>
    <row r="531" spans="1:13" x14ac:dyDescent="0.25">
      <c r="A531" s="232" t="str">
        <f>IF(D531="","",A530)</f>
        <v>2021-G-D3</v>
      </c>
      <c r="B531" s="231">
        <f>IF(D531="","",B530)</f>
        <v>44539</v>
      </c>
      <c r="C531" s="232" t="str">
        <f>IF(D531="","",C530)</f>
        <v>Jakkalsputz</v>
      </c>
      <c r="D531" s="6" t="s">
        <v>319</v>
      </c>
      <c r="E531" s="5" t="str">
        <f>IF(D531="","",VLOOKUP(D531,Master,3,FALSE))</f>
        <v>Rodger</v>
      </c>
      <c r="F531" s="5" t="str">
        <f>IF(D531="","",VLOOKUP(D531,Master,4,FALSE))</f>
        <v>Boon</v>
      </c>
      <c r="G531" s="5" t="str">
        <f>IF(D531="","",VLOOKUP(D531,Master,5,FALSE))</f>
        <v>Men Master</v>
      </c>
      <c r="H531" s="5" t="str">
        <f>IF(D531="","",VLOOKUP(D531,Master,2,FALSE))</f>
        <v>Nam Masters</v>
      </c>
      <c r="I531" s="233"/>
      <c r="J531" s="233" t="s">
        <v>20</v>
      </c>
      <c r="K531" s="233">
        <v>68</v>
      </c>
      <c r="L531" s="234">
        <f>IF(K531="","",IF(I531="",ROUND(HLOOKUP(J531,kgList,K531,FALSE),1),ROUND(HLOOKUP(I531,kgList,K531,FALSE),1)))</f>
        <v>1.1000000000000001</v>
      </c>
      <c r="M531" s="234">
        <f>IF(L531="","",IF(COUNTA(I531:J531)&gt;1,"Edible or Inedible",IF(COUNTA(I531)=1,L531*1,IF(COUNTA(J531)=1,L531*1,"ERROR"))))</f>
        <v>1.1000000000000001</v>
      </c>
    </row>
    <row r="532" spans="1:13" x14ac:dyDescent="0.25">
      <c r="A532" s="232" t="str">
        <f>IF(D532="","",A531)</f>
        <v>2021-G-D3</v>
      </c>
      <c r="B532" s="231">
        <f>IF(D532="","",B531)</f>
        <v>44539</v>
      </c>
      <c r="C532" s="232" t="str">
        <f>IF(D532="","",C531)</f>
        <v>Jakkalsputz</v>
      </c>
      <c r="D532" s="6" t="s">
        <v>394</v>
      </c>
      <c r="E532" s="5" t="str">
        <f>IF(D532="","",VLOOKUP(D532,Master,3,FALSE))</f>
        <v>Elaine</v>
      </c>
      <c r="F532" s="5" t="str">
        <f>IF(D532="","",VLOOKUP(D532,Master,4,FALSE))</f>
        <v>Vorster</v>
      </c>
      <c r="G532" s="5" t="str">
        <f>IF(D532="","",VLOOKUP(D532,Master,5,FALSE))</f>
        <v>Ladies Senior</v>
      </c>
      <c r="H532" s="5" t="str">
        <f>IF(D532="","",VLOOKUP(D532,Master,2,FALSE))</f>
        <v>Nam Ladies</v>
      </c>
      <c r="I532" s="233" t="s">
        <v>946</v>
      </c>
      <c r="J532" s="233"/>
      <c r="K532" s="233">
        <v>44</v>
      </c>
      <c r="L532" s="234">
        <f>IF(K532="","",IF(I532="",ROUND(HLOOKUP(J532,kgList,K532,FALSE),1),ROUND(HLOOKUP(I532,kgList,K532,FALSE),1)))</f>
        <v>0.9</v>
      </c>
      <c r="M532" s="234">
        <f>IF(L532="","",IF(COUNTA(I532:J532)&gt;1,"Edible or Inedible",IF(COUNTA(I532)=1,L532*1,IF(COUNTA(J532)=1,L532*1,"ERROR"))))</f>
        <v>0.9</v>
      </c>
    </row>
    <row r="533" spans="1:13" x14ac:dyDescent="0.25">
      <c r="A533" s="232" t="str">
        <f>IF(D533="","",A532)</f>
        <v>2021-G-D3</v>
      </c>
      <c r="B533" s="231">
        <f>IF(D533="","",B532)</f>
        <v>44539</v>
      </c>
      <c r="C533" s="232" t="str">
        <f>IF(D533="","",C532)</f>
        <v>Jakkalsputz</v>
      </c>
      <c r="D533" s="6" t="s">
        <v>862</v>
      </c>
      <c r="E533" s="5" t="str">
        <f>IF(D533="","",VLOOKUP(D533,Master,3,FALSE))</f>
        <v>Gus</v>
      </c>
      <c r="F533" s="5" t="str">
        <f>IF(D533="","",VLOOKUP(D533,Master,4,FALSE))</f>
        <v>Kaltenbrun</v>
      </c>
      <c r="G533" s="5" t="str">
        <f>IF(D533="","",VLOOKUP(D533,Master,5,FALSE))</f>
        <v>Men  Master</v>
      </c>
      <c r="H533" s="5" t="str">
        <f>IF(D533="","",VLOOKUP(D533,Master,2,FALSE))</f>
        <v>SA Masters</v>
      </c>
      <c r="I533" s="233"/>
      <c r="J533" s="233" t="s">
        <v>10</v>
      </c>
      <c r="K533" s="233">
        <v>42</v>
      </c>
      <c r="L533" s="234">
        <f>IF(K533="","",IF(I533="",ROUND(HLOOKUP(J533,kgList,K533,FALSE),1),ROUND(HLOOKUP(I533,kgList,K533,FALSE),1)))</f>
        <v>1.1000000000000001</v>
      </c>
      <c r="M533" s="234">
        <f>IF(L533="","",IF(COUNTA(I533:J533)&gt;1,"Edible or Inedible",IF(COUNTA(I533)=1,L533*1,IF(COUNTA(J533)=1,L533*1,"ERROR"))))</f>
        <v>1.1000000000000001</v>
      </c>
    </row>
    <row r="534" spans="1:13" x14ac:dyDescent="0.25">
      <c r="A534" s="232" t="str">
        <f>IF(D534="","",A533)</f>
        <v>2021-G-D3</v>
      </c>
      <c r="B534" s="231">
        <f>IF(D534="","",B533)</f>
        <v>44539</v>
      </c>
      <c r="C534" s="232" t="str">
        <f>IF(D534="","",C533)</f>
        <v>Jakkalsputz</v>
      </c>
      <c r="D534" s="6" t="s">
        <v>859</v>
      </c>
      <c r="E534" s="5" t="str">
        <f>IF(D534="","",VLOOKUP(D534,Master,3,FALSE))</f>
        <v xml:space="preserve">Kallie </v>
      </c>
      <c r="F534" s="5" t="str">
        <f>IF(D534="","",VLOOKUP(D534,Master,4,FALSE))</f>
        <v>Erasmus</v>
      </c>
      <c r="G534" s="5" t="str">
        <f>IF(D534="","",VLOOKUP(D534,Master,5,FALSE))</f>
        <v>Men  Master</v>
      </c>
      <c r="H534" s="5" t="str">
        <f>IF(D534="","",VLOOKUP(D534,Master,2,FALSE))</f>
        <v>SA Masters</v>
      </c>
      <c r="I534" s="233"/>
      <c r="J534" s="233" t="s">
        <v>10</v>
      </c>
      <c r="K534" s="233">
        <v>42</v>
      </c>
      <c r="L534" s="234">
        <f>IF(K534="","",IF(I534="",ROUND(HLOOKUP(J534,kgList,K534,FALSE),1),ROUND(HLOOKUP(I534,kgList,K534,FALSE),1)))</f>
        <v>1.1000000000000001</v>
      </c>
      <c r="M534" s="234">
        <f>IF(L534="","",IF(COUNTA(I534:J534)&gt;1,"Edible or Inedible",IF(COUNTA(I534)=1,L534*1,IF(COUNTA(J534)=1,L534*1,"ERROR"))))</f>
        <v>1.1000000000000001</v>
      </c>
    </row>
    <row r="535" spans="1:13" x14ac:dyDescent="0.25">
      <c r="A535" s="232" t="str">
        <f>IF(D535="","",A534)</f>
        <v>2021-G-D3</v>
      </c>
      <c r="B535" s="231">
        <f>IF(D535="","",B534)</f>
        <v>44539</v>
      </c>
      <c r="C535" s="232" t="str">
        <f>IF(D535="","",C534)</f>
        <v>Jakkalsputz</v>
      </c>
      <c r="D535" s="6" t="s">
        <v>912</v>
      </c>
      <c r="E535" s="5" t="str">
        <f>IF(D535="","",VLOOKUP(D535,Master,3,FALSE))</f>
        <v>Thys</v>
      </c>
      <c r="F535" s="5" t="str">
        <f>IF(D535="","",VLOOKUP(D535,Master,4,FALSE))</f>
        <v>Basson</v>
      </c>
      <c r="G535" s="5" t="str">
        <f>IF(D535="","",VLOOKUP(D535,Master,5,FALSE))</f>
        <v>Men Grand Masters</v>
      </c>
      <c r="H535" s="5" t="str">
        <f>IF(D535="","",VLOOKUP(D535,Master,2,FALSE))</f>
        <v>SA Grand Masters</v>
      </c>
      <c r="I535" s="233" t="s">
        <v>19</v>
      </c>
      <c r="J535" s="233"/>
      <c r="K535" s="233">
        <v>44</v>
      </c>
      <c r="L535" s="234">
        <f>IF(K535="","",IF(I535="",ROUND(HLOOKUP(J535,kgList,K535,FALSE),1),ROUND(HLOOKUP(I535,kgList,K535,FALSE),1)))</f>
        <v>0.9</v>
      </c>
      <c r="M535" s="234">
        <f>IF(L535="","",IF(COUNTA(I535:J535)&gt;1,"Edible or Inedible",IF(COUNTA(I535)=1,L535*1,IF(COUNTA(J535)=1,L535*1,"ERROR"))))</f>
        <v>0.9</v>
      </c>
    </row>
    <row r="536" spans="1:13" x14ac:dyDescent="0.25">
      <c r="A536" s="232" t="str">
        <f>IF(D536="","",A535)</f>
        <v>2021-G-D3</v>
      </c>
      <c r="B536" s="231">
        <f>IF(D536="","",B535)</f>
        <v>44539</v>
      </c>
      <c r="C536" s="232" t="str">
        <f>IF(D536="","",C535)</f>
        <v>Jakkalsputz</v>
      </c>
      <c r="D536" s="6" t="s">
        <v>382</v>
      </c>
      <c r="E536" s="5" t="str">
        <f>IF(D536="","",VLOOKUP(D536,Master,3,FALSE))</f>
        <v>Danie</v>
      </c>
      <c r="F536" s="5" t="str">
        <f>IF(D536="","",VLOOKUP(D536,Master,4,FALSE))</f>
        <v>Du Toit</v>
      </c>
      <c r="G536" s="5" t="str">
        <f>IF(D536="","",VLOOKUP(D536,Master,5,FALSE))</f>
        <v>Men Grand Masters</v>
      </c>
      <c r="H536" s="5" t="str">
        <f>IF(D536="","",VLOOKUP(D536,Master,2,FALSE))</f>
        <v>Nam Grand Masters</v>
      </c>
      <c r="I536" s="233" t="s">
        <v>19</v>
      </c>
      <c r="J536" s="233"/>
      <c r="K536" s="233">
        <v>44</v>
      </c>
      <c r="L536" s="234">
        <f>IF(K536="","",IF(I536="",ROUND(HLOOKUP(J536,kgList,K536,FALSE),1),ROUND(HLOOKUP(I536,kgList,K536,FALSE),1)))</f>
        <v>0.9</v>
      </c>
      <c r="M536" s="234">
        <f>IF(L536="","",IF(COUNTA(I536:J536)&gt;1,"Edible or Inedible",IF(COUNTA(I536)=1,L536*1,IF(COUNTA(J536)=1,L536*1,"ERROR"))))</f>
        <v>0.9</v>
      </c>
    </row>
    <row r="537" spans="1:13" x14ac:dyDescent="0.25">
      <c r="A537" s="232" t="str">
        <f>IF(D537="","",A536)</f>
        <v>2021-G-D3</v>
      </c>
      <c r="B537" s="231">
        <f>IF(D537="","",B536)</f>
        <v>44539</v>
      </c>
      <c r="C537" s="232" t="str">
        <f>IF(D537="","",C536)</f>
        <v>Jakkalsputz</v>
      </c>
      <c r="D537" s="6" t="s">
        <v>826</v>
      </c>
      <c r="E537" s="5" t="str">
        <f>IF(D537="","",VLOOKUP(D537,Master,3,FALSE))</f>
        <v>AJ</v>
      </c>
      <c r="F537" s="5" t="str">
        <f>IF(D537="","",VLOOKUP(D537,Master,4,FALSE))</f>
        <v>De Beer</v>
      </c>
      <c r="G537" s="5" t="str">
        <f>IF(D537="","",VLOOKUP(D537,Master,5,FALSE))</f>
        <v>Men Senior</v>
      </c>
      <c r="H537" s="5" t="str">
        <f>IF(D537="","",VLOOKUP(D537,Master,2,FALSE))</f>
        <v>SA Seniors</v>
      </c>
      <c r="I537" s="233"/>
      <c r="J537" s="233" t="s">
        <v>613</v>
      </c>
      <c r="K537" s="233">
        <v>67</v>
      </c>
      <c r="L537" s="234">
        <f>IF(K537="","",IF(I537="",ROUND(HLOOKUP(J537,kgList,K537,FALSE),1),ROUND(HLOOKUP(I537,kgList,K537,FALSE),1)))</f>
        <v>1.1000000000000001</v>
      </c>
      <c r="M537" s="234">
        <f>IF(L537="","",IF(COUNTA(I537:J537)&gt;1,"Edible or Inedible",IF(COUNTA(I537)=1,L537*1,IF(COUNTA(J537)=1,L537*1,"ERROR"))))</f>
        <v>1.1000000000000001</v>
      </c>
    </row>
    <row r="538" spans="1:13" x14ac:dyDescent="0.25">
      <c r="A538" s="232" t="str">
        <f>IF(D538="","",A537)</f>
        <v>2021-G-D3</v>
      </c>
      <c r="B538" s="231">
        <f>IF(D538="","",B537)</f>
        <v>44539</v>
      </c>
      <c r="C538" s="232" t="str">
        <f>IF(D538="","",C537)</f>
        <v>Jakkalsputz</v>
      </c>
      <c r="D538" s="6" t="s">
        <v>759</v>
      </c>
      <c r="E538" s="5" t="str">
        <f>IF(D538="","",VLOOKUP(D538,Master,3,FALSE))</f>
        <v>Brandon</v>
      </c>
      <c r="F538" s="5" t="str">
        <f>IF(D538="","",VLOOKUP(D538,Master,4,FALSE))</f>
        <v>Grane</v>
      </c>
      <c r="G538" s="5" t="str">
        <f>IF(D538="","",VLOOKUP(D538,Master,5,FALSE))</f>
        <v>Men U/21</v>
      </c>
      <c r="H538" s="5" t="str">
        <f>IF(D538="","",VLOOKUP(D538,Master,2,FALSE))</f>
        <v>Nam Men U/21</v>
      </c>
      <c r="I538" s="233" t="s">
        <v>946</v>
      </c>
      <c r="J538" s="233"/>
      <c r="K538" s="233">
        <v>48</v>
      </c>
      <c r="L538" s="234">
        <f>IF(K538="","",IF(I538="",ROUND(HLOOKUP(J538,kgList,K538,FALSE),1),ROUND(HLOOKUP(I538,kgList,K538,FALSE),1)))</f>
        <v>1.1000000000000001</v>
      </c>
      <c r="M538" s="234">
        <f>IF(L538="","",IF(COUNTA(I538:J538)&gt;1,"Edible or Inedible",IF(COUNTA(I538)=1,L538*1,IF(COUNTA(J538)=1,L538*1,"ERROR"))))</f>
        <v>1.1000000000000001</v>
      </c>
    </row>
    <row r="539" spans="1:13" x14ac:dyDescent="0.25">
      <c r="A539" s="232" t="str">
        <f>IF(D539="","",A538)</f>
        <v>2021-G-D3</v>
      </c>
      <c r="B539" s="231">
        <f>IF(D539="","",B538)</f>
        <v>44539</v>
      </c>
      <c r="C539" s="232" t="str">
        <f>IF(D539="","",C538)</f>
        <v>Jakkalsputz</v>
      </c>
      <c r="D539" s="6" t="s">
        <v>869</v>
      </c>
      <c r="E539" s="5" t="str">
        <f>IF(D539="","",VLOOKUP(D539,Master,3,FALSE))</f>
        <v>Alan</v>
      </c>
      <c r="F539" s="5" t="str">
        <f>IF(D539="","",VLOOKUP(D539,Master,4,FALSE))</f>
        <v>Prinsloo</v>
      </c>
      <c r="G539" s="5" t="str">
        <f>IF(D539="","",VLOOKUP(D539,Master,5,FALSE))</f>
        <v>Men Grand Masters</v>
      </c>
      <c r="H539" s="5" t="str">
        <f>IF(D539="","",VLOOKUP(D539,Master,2,FALSE))</f>
        <v>SA Grand Masters</v>
      </c>
      <c r="I539" s="233"/>
      <c r="J539" s="233" t="s">
        <v>614</v>
      </c>
      <c r="K539" s="233">
        <v>67</v>
      </c>
      <c r="L539" s="234">
        <f>IF(K539="","",IF(I539="",ROUND(HLOOKUP(J539,kgList,K539,FALSE),1),ROUND(HLOOKUP(I539,kgList,K539,FALSE),1)))</f>
        <v>0</v>
      </c>
      <c r="M539" s="234">
        <f>IF(L539="","",IF(COUNTA(I539:J539)&gt;1,"Edible or Inedible",IF(COUNTA(I539)=1,L539*1,IF(COUNTA(J539)=1,L539*1,"ERROR"))))</f>
        <v>0</v>
      </c>
    </row>
    <row r="540" spans="1:13" x14ac:dyDescent="0.25">
      <c r="A540" s="232" t="str">
        <f>IF(D540="","",A539)</f>
        <v>2021-G-D3</v>
      </c>
      <c r="B540" s="231">
        <f>IF(D540="","",B539)</f>
        <v>44539</v>
      </c>
      <c r="C540" s="232" t="str">
        <f>IF(D540="","",C539)</f>
        <v>Jakkalsputz</v>
      </c>
      <c r="D540" s="6" t="s">
        <v>694</v>
      </c>
      <c r="E540" s="5" t="str">
        <f>IF(D540="","",VLOOKUP(D540,Master,3,FALSE))</f>
        <v>Annelien</v>
      </c>
      <c r="F540" s="5" t="str">
        <f>IF(D540="","",VLOOKUP(D540,Master,4,FALSE))</f>
        <v>Langenstrassen</v>
      </c>
      <c r="G540" s="5" t="str">
        <f>IF(D540="","",VLOOKUP(D540,Master,5,FALSE))</f>
        <v>Ladies Veteran</v>
      </c>
      <c r="H540" s="5" t="str">
        <f>IF(D540="","",VLOOKUP(D540,Master,2,FALSE))</f>
        <v>Nam Ladies</v>
      </c>
      <c r="I540" s="233" t="s">
        <v>19</v>
      </c>
      <c r="J540" s="233"/>
      <c r="K540" s="233">
        <v>42</v>
      </c>
      <c r="L540" s="234">
        <f>IF(K540="","",IF(I540="",ROUND(HLOOKUP(J540,kgList,K540,FALSE),1),ROUND(HLOOKUP(I540,kgList,K540,FALSE),1)))</f>
        <v>0.8</v>
      </c>
      <c r="M540" s="234">
        <f>IF(L540="","",IF(COUNTA(I540:J540)&gt;1,"Edible or Inedible",IF(COUNTA(I540)=1,L540*1,IF(COUNTA(J540)=1,L540*1,"ERROR"))))</f>
        <v>0.8</v>
      </c>
    </row>
    <row r="541" spans="1:13" x14ac:dyDescent="0.25">
      <c r="A541" s="232" t="str">
        <f>IF(D541="","",A540)</f>
        <v>2021-G-D3</v>
      </c>
      <c r="B541" s="231">
        <f>IF(D541="","",B540)</f>
        <v>44539</v>
      </c>
      <c r="C541" s="232" t="str">
        <f>IF(D541="","",C540)</f>
        <v>Jakkalsputz</v>
      </c>
      <c r="D541" s="6" t="s">
        <v>838</v>
      </c>
      <c r="E541" s="5" t="str">
        <f>IF(D541="","",VLOOKUP(D541,Master,3,FALSE))</f>
        <v xml:space="preserve">Kabous </v>
      </c>
      <c r="F541" s="5" t="str">
        <f>IF(D541="","",VLOOKUP(D541,Master,4,FALSE))</f>
        <v>Louw</v>
      </c>
      <c r="G541" s="5" t="str">
        <f>IF(D541="","",VLOOKUP(D541,Master,5,FALSE))</f>
        <v>Ladies Senior</v>
      </c>
      <c r="H541" s="5" t="str">
        <f>IF(D541="","",VLOOKUP(D541,Master,2,FALSE))</f>
        <v>SA Ladies</v>
      </c>
      <c r="I541" s="233"/>
      <c r="J541" s="233" t="s">
        <v>20</v>
      </c>
      <c r="K541" s="233">
        <v>58</v>
      </c>
      <c r="L541" s="234">
        <f>IF(K541="","",IF(I541="",ROUND(HLOOKUP(J541,kgList,K541,FALSE),1),ROUND(HLOOKUP(I541,kgList,K541,FALSE),1)))</f>
        <v>0</v>
      </c>
      <c r="M541" s="234">
        <f>IF(L541="","",IF(COUNTA(I541:J541)&gt;1,"Edible or Inedible",IF(COUNTA(I541)=1,L541*1,IF(COUNTA(J541)=1,L541*1,"ERROR"))))</f>
        <v>0</v>
      </c>
    </row>
    <row r="542" spans="1:13" x14ac:dyDescent="0.25">
      <c r="A542" s="232" t="str">
        <f>IF(D542="","",A541)</f>
        <v/>
      </c>
      <c r="B542" s="231" t="str">
        <f>IF(D542="","",B541)</f>
        <v/>
      </c>
      <c r="C542" s="232" t="str">
        <f>IF(D542="","",C541)</f>
        <v/>
      </c>
      <c r="D542" s="6"/>
      <c r="E542" s="5" t="str">
        <f>IF(D542="","",VLOOKUP(D542,Master,3,FALSE))</f>
        <v/>
      </c>
      <c r="F542" s="5" t="str">
        <f>IF(D542="","",VLOOKUP(D542,Master,4,FALSE))</f>
        <v/>
      </c>
      <c r="G542" s="5" t="str">
        <f>IF(D542="","",VLOOKUP(D542,Master,5,FALSE))</f>
        <v/>
      </c>
      <c r="H542" s="5" t="str">
        <f>IF(D542="","",VLOOKUP(D542,Master,2,FALSE))</f>
        <v/>
      </c>
      <c r="I542" s="233"/>
      <c r="J542" s="233"/>
      <c r="K542" s="233"/>
      <c r="L542" s="234" t="str">
        <f>IF(K542="","",IF(I542="",ROUND(HLOOKUP(J542,kgList,K542,FALSE),1),ROUND(HLOOKUP(I542,kgList,K542,FALSE),1)))</f>
        <v/>
      </c>
      <c r="M542" s="234" t="str">
        <f>IF(L542="","",IF(COUNTA(I542:J542)&gt;1,"Edible or Inedible",IF(COUNTA(I542)=1,L542*1,IF(COUNTA(J542)=1,L542*1,"ERROR"))))</f>
        <v/>
      </c>
    </row>
    <row r="543" spans="1:13" x14ac:dyDescent="0.25">
      <c r="A543" s="232" t="str">
        <f>IF(D543="","",A542)</f>
        <v/>
      </c>
      <c r="B543" s="231" t="str">
        <f>IF(D543="","",B542)</f>
        <v/>
      </c>
      <c r="C543" s="232" t="str">
        <f>IF(D543="","",C542)</f>
        <v/>
      </c>
      <c r="D543" s="6"/>
      <c r="E543" s="5" t="str">
        <f>IF(D543="","",VLOOKUP(D543,Master,3,FALSE))</f>
        <v/>
      </c>
      <c r="F543" s="5" t="str">
        <f>IF(D543="","",VLOOKUP(D543,Master,4,FALSE))</f>
        <v/>
      </c>
      <c r="G543" s="5" t="str">
        <f>IF(D543="","",VLOOKUP(D543,Master,5,FALSE))</f>
        <v/>
      </c>
      <c r="H543" s="5" t="str">
        <f>IF(D543="","",VLOOKUP(D543,Master,2,FALSE))</f>
        <v/>
      </c>
      <c r="I543" s="233"/>
      <c r="J543" s="233"/>
      <c r="K543" s="233"/>
      <c r="L543" s="234" t="str">
        <f>IF(K543="","",IF(I543="",ROUND(HLOOKUP(J543,kgList,K543,FALSE),1),ROUND(HLOOKUP(I543,kgList,K543,FALSE),1)))</f>
        <v/>
      </c>
      <c r="M543" s="234" t="str">
        <f>IF(L543="","",IF(COUNTA(I543:J543)&gt;1,"Edible or Inedible",IF(COUNTA(I543)=1,L543*1,IF(COUNTA(J543)=1,L543*1,"ERROR"))))</f>
        <v/>
      </c>
    </row>
    <row r="544" spans="1:13" x14ac:dyDescent="0.25">
      <c r="A544" s="232" t="str">
        <f>IF(D544="","",A543)</f>
        <v/>
      </c>
      <c r="B544" s="231" t="str">
        <f>IF(D544="","",B543)</f>
        <v/>
      </c>
      <c r="C544" s="232" t="str">
        <f>IF(D544="","",C543)</f>
        <v/>
      </c>
      <c r="D544" s="6"/>
      <c r="E544" s="5" t="str">
        <f>IF(D544="","",VLOOKUP(D544,Master,3,FALSE))</f>
        <v/>
      </c>
      <c r="F544" s="5" t="str">
        <f>IF(D544="","",VLOOKUP(D544,Master,4,FALSE))</f>
        <v/>
      </c>
      <c r="G544" s="5" t="str">
        <f>IF(D544="","",VLOOKUP(D544,Master,5,FALSE))</f>
        <v/>
      </c>
      <c r="H544" s="5" t="str">
        <f>IF(D544="","",VLOOKUP(D544,Master,2,FALSE))</f>
        <v/>
      </c>
      <c r="I544" s="233"/>
      <c r="J544" s="233"/>
      <c r="K544" s="233"/>
      <c r="L544" s="234" t="str">
        <f>IF(K544="","",IF(I544="",ROUND(HLOOKUP(J544,kgList,K544,FALSE),1),ROUND(HLOOKUP(I544,kgList,K544,FALSE),1)))</f>
        <v/>
      </c>
      <c r="M544" s="234" t="str">
        <f>IF(L544="","",IF(COUNTA(I544:J544)&gt;1,"Edible or Inedible",IF(COUNTA(I544)=1,L544*1,IF(COUNTA(J544)=1,L544*1,"ERROR"))))</f>
        <v/>
      </c>
    </row>
    <row r="545" spans="1:13" x14ac:dyDescent="0.25">
      <c r="A545" s="232" t="str">
        <f>IF(D545="","",A544)</f>
        <v/>
      </c>
      <c r="B545" s="231" t="str">
        <f>IF(D545="","",B544)</f>
        <v/>
      </c>
      <c r="C545" s="232" t="str">
        <f>IF(D545="","",C544)</f>
        <v/>
      </c>
      <c r="D545" s="6"/>
      <c r="E545" s="5" t="str">
        <f>IF(D545="","",VLOOKUP(D545,Master,3,FALSE))</f>
        <v/>
      </c>
      <c r="F545" s="5" t="str">
        <f>IF(D545="","",VLOOKUP(D545,Master,4,FALSE))</f>
        <v/>
      </c>
      <c r="G545" s="5" t="str">
        <f>IF(D545="","",VLOOKUP(D545,Master,5,FALSE))</f>
        <v/>
      </c>
      <c r="H545" s="5" t="str">
        <f>IF(D545="","",VLOOKUP(D545,Master,2,FALSE))</f>
        <v/>
      </c>
      <c r="I545" s="233"/>
      <c r="J545" s="233"/>
      <c r="K545" s="233"/>
      <c r="L545" s="234" t="str">
        <f>IF(K545="","",IF(I545="",ROUND(HLOOKUP(J545,kgList,K545,FALSE),1),ROUND(HLOOKUP(I545,kgList,K545,FALSE),1)))</f>
        <v/>
      </c>
      <c r="M545" s="234" t="str">
        <f>IF(L545="","",IF(COUNTA(I545:J545)&gt;1,"Edible or Inedible",IF(COUNTA(I545)=1,L545*1,IF(COUNTA(J545)=1,L545*1,"ERROR"))))</f>
        <v/>
      </c>
    </row>
    <row r="546" spans="1:13" x14ac:dyDescent="0.25">
      <c r="A546" s="232" t="str">
        <f>IF(D546="","",A545)</f>
        <v/>
      </c>
      <c r="B546" s="231" t="str">
        <f>IF(D546="","",B545)</f>
        <v/>
      </c>
      <c r="C546" s="232" t="str">
        <f>IF(D546="","",C545)</f>
        <v/>
      </c>
      <c r="D546" s="6"/>
      <c r="E546" s="5" t="str">
        <f>IF(D546="","",VLOOKUP(D546,Master,3,FALSE))</f>
        <v/>
      </c>
      <c r="F546" s="5" t="str">
        <f>IF(D546="","",VLOOKUP(D546,Master,4,FALSE))</f>
        <v/>
      </c>
      <c r="G546" s="5" t="str">
        <f>IF(D546="","",VLOOKUP(D546,Master,5,FALSE))</f>
        <v/>
      </c>
      <c r="H546" s="5" t="str">
        <f>IF(D546="","",VLOOKUP(D546,Master,2,FALSE))</f>
        <v/>
      </c>
      <c r="I546" s="233"/>
      <c r="J546" s="233"/>
      <c r="K546" s="233"/>
      <c r="L546" s="234" t="str">
        <f>IF(K546="","",IF(I546="",ROUND(HLOOKUP(J546,kgList,K546,FALSE),1),ROUND(HLOOKUP(I546,kgList,K546,FALSE),1)))</f>
        <v/>
      </c>
      <c r="M546" s="234" t="str">
        <f>IF(L546="","",IF(COUNTA(I546:J546)&gt;1,"Edible or Inedible",IF(COUNTA(I546)=1,L546*1,IF(COUNTA(J546)=1,L546*1,"ERROR"))))</f>
        <v/>
      </c>
    </row>
    <row r="547" spans="1:13" x14ac:dyDescent="0.25">
      <c r="A547" s="232" t="str">
        <f>IF(D547="","",A546)</f>
        <v/>
      </c>
      <c r="B547" s="231" t="str">
        <f>IF(D547="","",B546)</f>
        <v/>
      </c>
      <c r="C547" s="232" t="str">
        <f>IF(D547="","",C546)</f>
        <v/>
      </c>
      <c r="D547" s="6"/>
      <c r="E547" s="5" t="str">
        <f>IF(D547="","",VLOOKUP(D547,Master,3,FALSE))</f>
        <v/>
      </c>
      <c r="F547" s="5" t="str">
        <f>IF(D547="","",VLOOKUP(D547,Master,4,FALSE))</f>
        <v/>
      </c>
      <c r="G547" s="5" t="str">
        <f>IF(D547="","",VLOOKUP(D547,Master,5,FALSE))</f>
        <v/>
      </c>
      <c r="H547" s="5" t="str">
        <f>IF(D547="","",VLOOKUP(D547,Master,2,FALSE))</f>
        <v/>
      </c>
      <c r="I547" s="233"/>
      <c r="J547" s="233"/>
      <c r="K547" s="233"/>
      <c r="L547" s="234" t="str">
        <f>IF(K547="","",IF(I547="",ROUND(HLOOKUP(J547,kgList,K547,FALSE),1),ROUND(HLOOKUP(I547,kgList,K547,FALSE),1)))</f>
        <v/>
      </c>
      <c r="M547" s="234" t="str">
        <f>IF(L547="","",IF(COUNTA(I547:J547)&gt;1,"Edible or Inedible",IF(COUNTA(I547)=1,L547*1,IF(COUNTA(J547)=1,L547*1,"ERROR"))))</f>
        <v/>
      </c>
    </row>
    <row r="548" spans="1:13" x14ac:dyDescent="0.25">
      <c r="A548" s="232" t="str">
        <f>IF(D548="","",A547)</f>
        <v/>
      </c>
      <c r="B548" s="231" t="str">
        <f>IF(D548="","",B547)</f>
        <v/>
      </c>
      <c r="C548" s="232" t="str">
        <f>IF(D548="","",C547)</f>
        <v/>
      </c>
      <c r="D548" s="6"/>
      <c r="E548" s="5" t="str">
        <f>IF(D548="","",VLOOKUP(D548,Master,3,FALSE))</f>
        <v/>
      </c>
      <c r="F548" s="5" t="str">
        <f>IF(D548="","",VLOOKUP(D548,Master,4,FALSE))</f>
        <v/>
      </c>
      <c r="G548" s="5" t="str">
        <f>IF(D548="","",VLOOKUP(D548,Master,5,FALSE))</f>
        <v/>
      </c>
      <c r="H548" s="5" t="str">
        <f>IF(D548="","",VLOOKUP(D548,Master,2,FALSE))</f>
        <v/>
      </c>
      <c r="I548" s="233"/>
      <c r="J548" s="233"/>
      <c r="K548" s="233"/>
      <c r="L548" s="234" t="str">
        <f>IF(K548="","",IF(I548="",ROUND(HLOOKUP(J548,kgList,K548,FALSE),1),ROUND(HLOOKUP(I548,kgList,K548,FALSE),1)))</f>
        <v/>
      </c>
      <c r="M548" s="234" t="str">
        <f>IF(L548="","",IF(COUNTA(I548:J548)&gt;1,"Edible or Inedible",IF(COUNTA(I548)=1,L548*1,IF(COUNTA(J548)=1,L548*1,"ERROR"))))</f>
        <v/>
      </c>
    </row>
    <row r="549" spans="1:13" x14ac:dyDescent="0.25">
      <c r="A549" s="232" t="str">
        <f>IF(D549="","",A548)</f>
        <v/>
      </c>
      <c r="B549" s="231" t="str">
        <f>IF(D549="","",B548)</f>
        <v/>
      </c>
      <c r="C549" s="232" t="str">
        <f>IF(D549="","",C548)</f>
        <v/>
      </c>
      <c r="D549" s="6"/>
      <c r="E549" s="5" t="str">
        <f>IF(D549="","",VLOOKUP(D549,Master,3,FALSE))</f>
        <v/>
      </c>
      <c r="F549" s="5" t="str">
        <f>IF(D549="","",VLOOKUP(D549,Master,4,FALSE))</f>
        <v/>
      </c>
      <c r="G549" s="5" t="str">
        <f>IF(D549="","",VLOOKUP(D549,Master,5,FALSE))</f>
        <v/>
      </c>
      <c r="H549" s="5" t="str">
        <f>IF(D549="","",VLOOKUP(D549,Master,2,FALSE))</f>
        <v/>
      </c>
      <c r="I549" s="233"/>
      <c r="J549" s="233"/>
      <c r="K549" s="233"/>
      <c r="L549" s="234" t="str">
        <f>IF(K549="","",IF(I549="",ROUND(HLOOKUP(J549,kgList,K549,FALSE),1),ROUND(HLOOKUP(I549,kgList,K549,FALSE),1)))</f>
        <v/>
      </c>
      <c r="M549" s="234" t="str">
        <f>IF(L549="","",IF(COUNTA(I549:J549)&gt;1,"Edible or Inedible",IF(COUNTA(I549)=1,L549*1,IF(COUNTA(J549)=1,L549*1,"ERROR"))))</f>
        <v/>
      </c>
    </row>
    <row r="550" spans="1:13" x14ac:dyDescent="0.25">
      <c r="A550" s="232" t="str">
        <f>IF(D550="","",A549)</f>
        <v/>
      </c>
      <c r="B550" s="231" t="str">
        <f>IF(D550="","",B549)</f>
        <v/>
      </c>
      <c r="C550" s="232" t="str">
        <f>IF(D550="","",C549)</f>
        <v/>
      </c>
      <c r="D550" s="6"/>
      <c r="E550" s="5" t="str">
        <f>IF(D550="","",VLOOKUP(D550,Master,3,FALSE))</f>
        <v/>
      </c>
      <c r="F550" s="5" t="str">
        <f>IF(D550="","",VLOOKUP(D550,Master,4,FALSE))</f>
        <v/>
      </c>
      <c r="G550" s="5" t="str">
        <f>IF(D550="","",VLOOKUP(D550,Master,5,FALSE))</f>
        <v/>
      </c>
      <c r="H550" s="5" t="str">
        <f>IF(D550="","",VLOOKUP(D550,Master,2,FALSE))</f>
        <v/>
      </c>
      <c r="I550" s="233"/>
      <c r="J550" s="233"/>
      <c r="K550" s="233"/>
      <c r="L550" s="234" t="str">
        <f>IF(K550="","",IF(I550="",ROUND(HLOOKUP(J550,kgList,K550,FALSE),1),ROUND(HLOOKUP(I550,kgList,K550,FALSE),1)))</f>
        <v/>
      </c>
      <c r="M550" s="234" t="str">
        <f>IF(L550="","",IF(COUNTA(I550:J550)&gt;1,"Edible or Inedible",IF(COUNTA(I550)=1,L550*1,IF(COUNTA(J550)=1,L550*1,"ERROR"))))</f>
        <v/>
      </c>
    </row>
    <row r="551" spans="1:13" x14ac:dyDescent="0.25">
      <c r="A551" s="232" t="str">
        <f>IF(D551="","",A550)</f>
        <v/>
      </c>
      <c r="B551" s="231" t="str">
        <f>IF(D551="","",B550)</f>
        <v/>
      </c>
      <c r="C551" s="232" t="str">
        <f>IF(D551="","",C550)</f>
        <v/>
      </c>
      <c r="D551" s="6"/>
      <c r="E551" s="5" t="str">
        <f>IF(D551="","",VLOOKUP(D551,Master,3,FALSE))</f>
        <v/>
      </c>
      <c r="F551" s="5" t="str">
        <f>IF(D551="","",VLOOKUP(D551,Master,4,FALSE))</f>
        <v/>
      </c>
      <c r="G551" s="5" t="str">
        <f>IF(D551="","",VLOOKUP(D551,Master,5,FALSE))</f>
        <v/>
      </c>
      <c r="H551" s="5" t="str">
        <f>IF(D551="","",VLOOKUP(D551,Master,2,FALSE))</f>
        <v/>
      </c>
      <c r="I551" s="233"/>
      <c r="J551" s="233"/>
      <c r="K551" s="233"/>
      <c r="L551" s="234" t="str">
        <f>IF(K551="","",IF(I551="",ROUND(HLOOKUP(J551,kgList,K551,FALSE),1),ROUND(HLOOKUP(I551,kgList,K551,FALSE),1)))</f>
        <v/>
      </c>
      <c r="M551" s="234" t="str">
        <f>IF(L551="","",IF(COUNTA(I551:J551)&gt;1,"Edible or Inedible",IF(COUNTA(I551)=1,L551*1,IF(COUNTA(J551)=1,L551*1,"ERROR"))))</f>
        <v/>
      </c>
    </row>
    <row r="552" spans="1:13" x14ac:dyDescent="0.25">
      <c r="A552" s="232" t="str">
        <f>IF(D552="","",A551)</f>
        <v/>
      </c>
      <c r="B552" s="231" t="str">
        <f>IF(D552="","",B551)</f>
        <v/>
      </c>
      <c r="C552" s="232" t="str">
        <f>IF(D552="","",C551)</f>
        <v/>
      </c>
      <c r="D552" s="6"/>
      <c r="E552" s="5" t="str">
        <f>IF(D552="","",VLOOKUP(D552,Master,3,FALSE))</f>
        <v/>
      </c>
      <c r="F552" s="5" t="str">
        <f>IF(D552="","",VLOOKUP(D552,Master,4,FALSE))</f>
        <v/>
      </c>
      <c r="G552" s="5" t="str">
        <f>IF(D552="","",VLOOKUP(D552,Master,5,FALSE))</f>
        <v/>
      </c>
      <c r="H552" s="5" t="str">
        <f>IF(D552="","",VLOOKUP(D552,Master,2,FALSE))</f>
        <v/>
      </c>
      <c r="I552" s="233"/>
      <c r="J552" s="233"/>
      <c r="K552" s="233"/>
      <c r="L552" s="234" t="str">
        <f>IF(K552="","",IF(I552="",ROUND(HLOOKUP(J552,kgList,K552,FALSE),1),ROUND(HLOOKUP(I552,kgList,K552,FALSE),1)))</f>
        <v/>
      </c>
      <c r="M552" s="234" t="str">
        <f>IF(L552="","",IF(COUNTA(I552:J552)&gt;1,"Edible or Inedible",IF(COUNTA(I552)=1,L552*1,IF(COUNTA(J552)=1,L552*1,"ERROR"))))</f>
        <v/>
      </c>
    </row>
    <row r="553" spans="1:13" x14ac:dyDescent="0.25">
      <c r="A553" s="232" t="str">
        <f>IF(D553="","",A552)</f>
        <v/>
      </c>
      <c r="B553" s="231" t="str">
        <f>IF(D553="","",B552)</f>
        <v/>
      </c>
      <c r="C553" s="232" t="str">
        <f>IF(D553="","",C552)</f>
        <v/>
      </c>
      <c r="D553" s="6"/>
      <c r="E553" s="5" t="str">
        <f>IF(D553="","",VLOOKUP(D553,Master,3,FALSE))</f>
        <v/>
      </c>
      <c r="F553" s="5" t="str">
        <f>IF(D553="","",VLOOKUP(D553,Master,4,FALSE))</f>
        <v/>
      </c>
      <c r="G553" s="5" t="str">
        <f>IF(D553="","",VLOOKUP(D553,Master,5,FALSE))</f>
        <v/>
      </c>
      <c r="H553" s="5" t="str">
        <f>IF(D553="","",VLOOKUP(D553,Master,2,FALSE))</f>
        <v/>
      </c>
      <c r="I553" s="233"/>
      <c r="J553" s="233"/>
      <c r="K553" s="233"/>
      <c r="L553" s="234" t="str">
        <f>IF(K553="","",IF(I553="",ROUND(HLOOKUP(J553,kgList,K553,FALSE),1),ROUND(HLOOKUP(I553,kgList,K553,FALSE),1)))</f>
        <v/>
      </c>
      <c r="M553" s="234" t="str">
        <f>IF(L553="","",IF(COUNTA(I553:J553)&gt;1,"Edible or Inedible",IF(COUNTA(I553)=1,L553*1,IF(COUNTA(J553)=1,L553*1,"ERROR"))))</f>
        <v/>
      </c>
    </row>
    <row r="554" spans="1:13" x14ac:dyDescent="0.25">
      <c r="A554" s="232" t="str">
        <f>IF(D554="","",A553)</f>
        <v/>
      </c>
      <c r="B554" s="231" t="str">
        <f>IF(D554="","",B553)</f>
        <v/>
      </c>
      <c r="C554" s="232" t="str">
        <f>IF(D554="","",C553)</f>
        <v/>
      </c>
      <c r="D554" s="6"/>
      <c r="E554" s="5" t="str">
        <f>IF(D554="","",VLOOKUP(D554,Master,3,FALSE))</f>
        <v/>
      </c>
      <c r="F554" s="5" t="str">
        <f>IF(D554="","",VLOOKUP(D554,Master,4,FALSE))</f>
        <v/>
      </c>
      <c r="G554" s="5" t="str">
        <f>IF(D554="","",VLOOKUP(D554,Master,5,FALSE))</f>
        <v/>
      </c>
      <c r="H554" s="5" t="str">
        <f>IF(D554="","",VLOOKUP(D554,Master,2,FALSE))</f>
        <v/>
      </c>
      <c r="I554" s="233"/>
      <c r="J554" s="233"/>
      <c r="K554" s="233"/>
      <c r="L554" s="234" t="str">
        <f>IF(K554="","",IF(I554="",ROUND(HLOOKUP(J554,kgList,K554,FALSE),1),ROUND(HLOOKUP(I554,kgList,K554,FALSE),1)))</f>
        <v/>
      </c>
      <c r="M554" s="234" t="str">
        <f>IF(L554="","",IF(COUNTA(I554:J554)&gt;1,"Edible or Inedible",IF(COUNTA(I554)=1,L554*1,IF(COUNTA(J554)=1,L554*1,"ERROR"))))</f>
        <v/>
      </c>
    </row>
    <row r="555" spans="1:13" x14ac:dyDescent="0.25">
      <c r="A555" s="232" t="str">
        <f>IF(D555="","",A554)</f>
        <v/>
      </c>
      <c r="B555" s="231" t="str">
        <f>IF(D555="","",B554)</f>
        <v/>
      </c>
      <c r="C555" s="232" t="str">
        <f>IF(D555="","",C554)</f>
        <v/>
      </c>
      <c r="D555" s="6"/>
      <c r="E555" s="5" t="str">
        <f>IF(D555="","",VLOOKUP(D555,Master,3,FALSE))</f>
        <v/>
      </c>
      <c r="F555" s="5" t="str">
        <f>IF(D555="","",VLOOKUP(D555,Master,4,FALSE))</f>
        <v/>
      </c>
      <c r="G555" s="5" t="str">
        <f>IF(D555="","",VLOOKUP(D555,Master,5,FALSE))</f>
        <v/>
      </c>
      <c r="H555" s="5" t="str">
        <f>IF(D555="","",VLOOKUP(D555,Master,2,FALSE))</f>
        <v/>
      </c>
      <c r="I555" s="233"/>
      <c r="J555" s="233"/>
      <c r="K555" s="233"/>
      <c r="L555" s="234" t="str">
        <f>IF(K555="","",IF(I555="",ROUND(HLOOKUP(J555,kgList,K555,FALSE),1),ROUND(HLOOKUP(I555,kgList,K555,FALSE),1)))</f>
        <v/>
      </c>
      <c r="M555" s="234" t="str">
        <f>IF(L555="","",IF(COUNTA(I555:J555)&gt;1,"Edible or Inedible",IF(COUNTA(I555)=1,L555*1,IF(COUNTA(J555)=1,L555*1,"ERROR"))))</f>
        <v/>
      </c>
    </row>
    <row r="556" spans="1:13" x14ac:dyDescent="0.25">
      <c r="A556" s="232" t="str">
        <f>IF(D556="","",A555)</f>
        <v/>
      </c>
      <c r="B556" s="231" t="str">
        <f>IF(D556="","",B555)</f>
        <v/>
      </c>
      <c r="C556" s="232" t="str">
        <f>IF(D556="","",C555)</f>
        <v/>
      </c>
      <c r="D556" s="6"/>
      <c r="E556" s="5" t="str">
        <f>IF(D556="","",VLOOKUP(D556,Master,3,FALSE))</f>
        <v/>
      </c>
      <c r="F556" s="5" t="str">
        <f>IF(D556="","",VLOOKUP(D556,Master,4,FALSE))</f>
        <v/>
      </c>
      <c r="G556" s="5" t="str">
        <f>IF(D556="","",VLOOKUP(D556,Master,5,FALSE))</f>
        <v/>
      </c>
      <c r="H556" s="5" t="str">
        <f>IF(D556="","",VLOOKUP(D556,Master,2,FALSE))</f>
        <v/>
      </c>
      <c r="I556" s="233"/>
      <c r="J556" s="233"/>
      <c r="K556" s="233"/>
      <c r="L556" s="234" t="str">
        <f>IF(K556="","",IF(I556="",ROUND(HLOOKUP(J556,kgList,K556,FALSE),1),ROUND(HLOOKUP(I556,kgList,K556,FALSE),1)))</f>
        <v/>
      </c>
      <c r="M556" s="234" t="str">
        <f>IF(L556="","",IF(COUNTA(I556:J556)&gt;1,"Edible or Inedible",IF(COUNTA(I556)=1,L556*1,IF(COUNTA(J556)=1,L556*1,"ERROR"))))</f>
        <v/>
      </c>
    </row>
    <row r="557" spans="1:13" x14ac:dyDescent="0.25">
      <c r="A557" s="232" t="str">
        <f>IF(D557="","",A556)</f>
        <v/>
      </c>
      <c r="B557" s="231" t="str">
        <f>IF(D557="","",B556)</f>
        <v/>
      </c>
      <c r="C557" s="232" t="str">
        <f>IF(D557="","",C556)</f>
        <v/>
      </c>
      <c r="D557" s="6"/>
      <c r="E557" s="5" t="str">
        <f>IF(D557="","",VLOOKUP(D557,Master,3,FALSE))</f>
        <v/>
      </c>
      <c r="F557" s="5" t="str">
        <f>IF(D557="","",VLOOKUP(D557,Master,4,FALSE))</f>
        <v/>
      </c>
      <c r="G557" s="5" t="str">
        <f>IF(D557="","",VLOOKUP(D557,Master,5,FALSE))</f>
        <v/>
      </c>
      <c r="H557" s="5" t="str">
        <f>IF(D557="","",VLOOKUP(D557,Master,2,FALSE))</f>
        <v/>
      </c>
      <c r="I557" s="233"/>
      <c r="J557" s="233"/>
      <c r="K557" s="233"/>
      <c r="L557" s="234" t="str">
        <f>IF(K557="","",IF(I557="",ROUND(HLOOKUP(J557,kgList,K557,FALSE),1),ROUND(HLOOKUP(I557,kgList,K557,FALSE),1)))</f>
        <v/>
      </c>
      <c r="M557" s="234" t="str">
        <f>IF(L557="","",IF(COUNTA(I557:J557)&gt;1,"Edible or Inedible",IF(COUNTA(I557)=1,L557*1,IF(COUNTA(J557)=1,L557*1,"ERROR"))))</f>
        <v/>
      </c>
    </row>
    <row r="558" spans="1:13" x14ac:dyDescent="0.25">
      <c r="A558" s="232" t="str">
        <f>IF(D558="","",A557)</f>
        <v/>
      </c>
      <c r="B558" s="231" t="str">
        <f>IF(D558="","",B557)</f>
        <v/>
      </c>
      <c r="C558" s="232" t="str">
        <f>IF(D558="","",C557)</f>
        <v/>
      </c>
      <c r="D558" s="6"/>
      <c r="E558" s="5" t="str">
        <f>IF(D558="","",VLOOKUP(D558,Master,3,FALSE))</f>
        <v/>
      </c>
      <c r="F558" s="5" t="str">
        <f>IF(D558="","",VLOOKUP(D558,Master,4,FALSE))</f>
        <v/>
      </c>
      <c r="G558" s="5" t="str">
        <f>IF(D558="","",VLOOKUP(D558,Master,5,FALSE))</f>
        <v/>
      </c>
      <c r="H558" s="5" t="str">
        <f>IF(D558="","",VLOOKUP(D558,Master,2,FALSE))</f>
        <v/>
      </c>
      <c r="I558" s="233"/>
      <c r="J558" s="233"/>
      <c r="K558" s="233"/>
      <c r="L558" s="234" t="str">
        <f>IF(K558="","",IF(I558="",ROUND(HLOOKUP(J558,kgList,K558,FALSE),1),ROUND(HLOOKUP(I558,kgList,K558,FALSE),1)))</f>
        <v/>
      </c>
      <c r="M558" s="234" t="str">
        <f>IF(L558="","",IF(COUNTA(I558:J558)&gt;1,"Edible or Inedible",IF(COUNTA(I558)=1,L558*1,IF(COUNTA(J558)=1,L558*1,"ERROR"))))</f>
        <v/>
      </c>
    </row>
    <row r="559" spans="1:13" x14ac:dyDescent="0.25">
      <c r="A559" s="232" t="str">
        <f>IF(D559="","",A558)</f>
        <v/>
      </c>
      <c r="B559" s="231" t="str">
        <f>IF(D559="","",B558)</f>
        <v/>
      </c>
      <c r="C559" s="232" t="str">
        <f>IF(D559="","",C558)</f>
        <v/>
      </c>
      <c r="D559" s="6"/>
      <c r="E559" s="5" t="str">
        <f>IF(D559="","",VLOOKUP(D559,Master,3,FALSE))</f>
        <v/>
      </c>
      <c r="F559" s="5" t="str">
        <f>IF(D559="","",VLOOKUP(D559,Master,4,FALSE))</f>
        <v/>
      </c>
      <c r="G559" s="5" t="str">
        <f>IF(D559="","",VLOOKUP(D559,Master,5,FALSE))</f>
        <v/>
      </c>
      <c r="H559" s="5" t="str">
        <f>IF(D559="","",VLOOKUP(D559,Master,2,FALSE))</f>
        <v/>
      </c>
      <c r="I559" s="233"/>
      <c r="J559" s="233"/>
      <c r="K559" s="233"/>
      <c r="L559" s="234" t="str">
        <f>IF(K559="","",IF(I559="",ROUND(HLOOKUP(J559,kgList,K559,FALSE),1),ROUND(HLOOKUP(I559,kgList,K559,FALSE),1)))</f>
        <v/>
      </c>
      <c r="M559" s="234" t="str">
        <f>IF(L559="","",IF(COUNTA(I559:J559)&gt;1,"Edible or Inedible",IF(COUNTA(I559)=1,L559*1,IF(COUNTA(J559)=1,L559*1,"ERROR"))))</f>
        <v/>
      </c>
    </row>
    <row r="560" spans="1:13" x14ac:dyDescent="0.25">
      <c r="A560" s="232" t="str">
        <f>IF(D560="","",A559)</f>
        <v/>
      </c>
      <c r="B560" s="231" t="str">
        <f>IF(D560="","",B559)</f>
        <v/>
      </c>
      <c r="C560" s="232" t="str">
        <f>IF(D560="","",C559)</f>
        <v/>
      </c>
      <c r="D560" s="6"/>
      <c r="E560" s="5" t="str">
        <f>IF(D560="","",VLOOKUP(D560,Master,3,FALSE))</f>
        <v/>
      </c>
      <c r="F560" s="5" t="str">
        <f>IF(D560="","",VLOOKUP(D560,Master,4,FALSE))</f>
        <v/>
      </c>
      <c r="G560" s="5" t="str">
        <f>IF(D560="","",VLOOKUP(D560,Master,5,FALSE))</f>
        <v/>
      </c>
      <c r="H560" s="5" t="str">
        <f>IF(D560="","",VLOOKUP(D560,Master,2,FALSE))</f>
        <v/>
      </c>
      <c r="I560" s="233"/>
      <c r="J560" s="233"/>
      <c r="K560" s="233"/>
      <c r="L560" s="234" t="str">
        <f>IF(K560="","",IF(I560="",ROUND(HLOOKUP(J560,kgList,K560,FALSE),1),ROUND(HLOOKUP(I560,kgList,K560,FALSE),1)))</f>
        <v/>
      </c>
      <c r="M560" s="234" t="str">
        <f>IF(L560="","",IF(COUNTA(I560:J560)&gt;1,"Edible or Inedible",IF(COUNTA(I560)=1,L560*1,IF(COUNTA(J560)=1,L560*1,"ERROR"))))</f>
        <v/>
      </c>
    </row>
    <row r="561" spans="1:13" x14ac:dyDescent="0.25">
      <c r="A561" s="232" t="str">
        <f>IF(D561="","",A560)</f>
        <v/>
      </c>
      <c r="B561" s="231" t="str">
        <f>IF(D561="","",B560)</f>
        <v/>
      </c>
      <c r="C561" s="232" t="str">
        <f>IF(D561="","",C560)</f>
        <v/>
      </c>
      <c r="D561" s="6"/>
      <c r="E561" s="5" t="str">
        <f>IF(D561="","",VLOOKUP(D561,Master,3,FALSE))</f>
        <v/>
      </c>
      <c r="F561" s="5" t="str">
        <f>IF(D561="","",VLOOKUP(D561,Master,4,FALSE))</f>
        <v/>
      </c>
      <c r="G561" s="5" t="str">
        <f>IF(D561="","",VLOOKUP(D561,Master,5,FALSE))</f>
        <v/>
      </c>
      <c r="H561" s="5" t="str">
        <f>IF(D561="","",VLOOKUP(D561,Master,2,FALSE))</f>
        <v/>
      </c>
      <c r="I561" s="233"/>
      <c r="J561" s="233"/>
      <c r="K561" s="233"/>
      <c r="L561" s="234" t="str">
        <f>IF(K561="","",IF(I561="",ROUND(HLOOKUP(J561,kgList,K561,FALSE),1),ROUND(HLOOKUP(I561,kgList,K561,FALSE),1)))</f>
        <v/>
      </c>
      <c r="M561" s="234" t="str">
        <f>IF(L561="","",IF(COUNTA(I561:J561)&gt;1,"Edible or Inedible",IF(COUNTA(I561)=1,L561*1,IF(COUNTA(J561)=1,L561*1,"ERROR"))))</f>
        <v/>
      </c>
    </row>
    <row r="562" spans="1:13" x14ac:dyDescent="0.25">
      <c r="A562" s="232" t="str">
        <f>IF(D562="","",A561)</f>
        <v/>
      </c>
      <c r="B562" s="231" t="str">
        <f>IF(D562="","",B561)</f>
        <v/>
      </c>
      <c r="C562" s="232" t="str">
        <f>IF(D562="","",C561)</f>
        <v/>
      </c>
      <c r="D562" s="6"/>
      <c r="E562" s="5" t="str">
        <f>IF(D562="","",VLOOKUP(D562,Master,3,FALSE))</f>
        <v/>
      </c>
      <c r="F562" s="5" t="str">
        <f>IF(D562="","",VLOOKUP(D562,Master,4,FALSE))</f>
        <v/>
      </c>
      <c r="G562" s="5" t="str">
        <f>IF(D562="","",VLOOKUP(D562,Master,5,FALSE))</f>
        <v/>
      </c>
      <c r="H562" s="5" t="str">
        <f>IF(D562="","",VLOOKUP(D562,Master,2,FALSE))</f>
        <v/>
      </c>
      <c r="I562" s="233"/>
      <c r="J562" s="233"/>
      <c r="K562" s="233"/>
      <c r="L562" s="234" t="str">
        <f>IF(K562="","",IF(I562="",ROUND(HLOOKUP(J562,kgList,K562,FALSE),1),ROUND(HLOOKUP(I562,kgList,K562,FALSE),1)))</f>
        <v/>
      </c>
      <c r="M562" s="234" t="str">
        <f>IF(L562="","",IF(COUNTA(I562:J562)&gt;1,"Edible or Inedible",IF(COUNTA(I562)=1,L562*1,IF(COUNTA(J562)=1,L562*1,"ERROR"))))</f>
        <v/>
      </c>
    </row>
    <row r="563" spans="1:13" x14ac:dyDescent="0.25">
      <c r="A563" s="232" t="str">
        <f>IF(D563="","",A562)</f>
        <v/>
      </c>
      <c r="B563" s="231" t="str">
        <f>IF(D563="","",B562)</f>
        <v/>
      </c>
      <c r="C563" s="232" t="str">
        <f>IF(D563="","",C562)</f>
        <v/>
      </c>
      <c r="D563" s="6"/>
      <c r="E563" s="5" t="str">
        <f>IF(D563="","",VLOOKUP(D563,Master,3,FALSE))</f>
        <v/>
      </c>
      <c r="F563" s="5" t="str">
        <f>IF(D563="","",VLOOKUP(D563,Master,4,FALSE))</f>
        <v/>
      </c>
      <c r="G563" s="5" t="str">
        <f>IF(D563="","",VLOOKUP(D563,Master,5,FALSE))</f>
        <v/>
      </c>
      <c r="H563" s="5" t="str">
        <f>IF(D563="","",VLOOKUP(D563,Master,2,FALSE))</f>
        <v/>
      </c>
      <c r="I563" s="233"/>
      <c r="J563" s="233"/>
      <c r="K563" s="233"/>
      <c r="L563" s="234" t="str">
        <f>IF(K563="","",IF(I563="",ROUND(HLOOKUP(J563,kgList,K563,FALSE),1),ROUND(HLOOKUP(I563,kgList,K563,FALSE),1)))</f>
        <v/>
      </c>
      <c r="M563" s="234" t="str">
        <f>IF(L563="","",IF(COUNTA(I563:J563)&gt;1,"Edible or Inedible",IF(COUNTA(I563)=1,L563*1,IF(COUNTA(J563)=1,L563*1,"ERROR"))))</f>
        <v/>
      </c>
    </row>
    <row r="564" spans="1:13" x14ac:dyDescent="0.25">
      <c r="A564" s="232" t="str">
        <f>IF(D564="","",A563)</f>
        <v/>
      </c>
      <c r="B564" s="231" t="str">
        <f>IF(D564="","",B563)</f>
        <v/>
      </c>
      <c r="C564" s="232" t="str">
        <f>IF(D564="","",C563)</f>
        <v/>
      </c>
      <c r="D564" s="6"/>
      <c r="E564" s="5" t="str">
        <f>IF(D564="","",VLOOKUP(D564,Master,3,FALSE))</f>
        <v/>
      </c>
      <c r="F564" s="5" t="str">
        <f>IF(D564="","",VLOOKUP(D564,Master,4,FALSE))</f>
        <v/>
      </c>
      <c r="G564" s="5" t="str">
        <f>IF(D564="","",VLOOKUP(D564,Master,5,FALSE))</f>
        <v/>
      </c>
      <c r="H564" s="5" t="str">
        <f>IF(D564="","",VLOOKUP(D564,Master,2,FALSE))</f>
        <v/>
      </c>
      <c r="I564" s="233"/>
      <c r="J564" s="233"/>
      <c r="K564" s="233"/>
      <c r="L564" s="234" t="str">
        <f>IF(K564="","",IF(I564="",ROUND(HLOOKUP(J564,kgList,K564,FALSE),1),ROUND(HLOOKUP(I564,kgList,K564,FALSE),1)))</f>
        <v/>
      </c>
      <c r="M564" s="234" t="str">
        <f>IF(L564="","",IF(COUNTA(I564:J564)&gt;1,"Edible or Inedible",IF(COUNTA(I564)=1,L564*1,IF(COUNTA(J564)=1,L564*1,"ERROR"))))</f>
        <v/>
      </c>
    </row>
    <row r="565" spans="1:13" x14ac:dyDescent="0.25">
      <c r="A565" s="232" t="str">
        <f>IF(D565="","",A564)</f>
        <v/>
      </c>
      <c r="B565" s="231" t="str">
        <f>IF(D565="","",B564)</f>
        <v/>
      </c>
      <c r="C565" s="232" t="str">
        <f>IF(D565="","",C564)</f>
        <v/>
      </c>
      <c r="D565" s="6"/>
      <c r="E565" s="5" t="str">
        <f>IF(D565="","",VLOOKUP(D565,Master,3,FALSE))</f>
        <v/>
      </c>
      <c r="F565" s="5" t="str">
        <f>IF(D565="","",VLOOKUP(D565,Master,4,FALSE))</f>
        <v/>
      </c>
      <c r="G565" s="5" t="str">
        <f>IF(D565="","",VLOOKUP(D565,Master,5,FALSE))</f>
        <v/>
      </c>
      <c r="H565" s="5" t="str">
        <f>IF(D565="","",VLOOKUP(D565,Master,2,FALSE))</f>
        <v/>
      </c>
      <c r="I565" s="233"/>
      <c r="J565" s="233"/>
      <c r="K565" s="233"/>
      <c r="L565" s="234" t="str">
        <f>IF(K565="","",IF(I565="",ROUND(HLOOKUP(J565,kgList,K565,FALSE),1),ROUND(HLOOKUP(I565,kgList,K565,FALSE),1)))</f>
        <v/>
      </c>
      <c r="M565" s="234" t="str">
        <f>IF(L565="","",IF(COUNTA(I565:J565)&gt;1,"Edible or Inedible",IF(COUNTA(I565)=1,L565*1,IF(COUNTA(J565)=1,L565*1,"ERROR"))))</f>
        <v/>
      </c>
    </row>
    <row r="566" spans="1:13" x14ac:dyDescent="0.25">
      <c r="A566" s="232" t="str">
        <f>IF(D566="","",A565)</f>
        <v/>
      </c>
      <c r="B566" s="231" t="str">
        <f>IF(D566="","",B565)</f>
        <v/>
      </c>
      <c r="C566" s="232" t="str">
        <f>IF(D566="","",C565)</f>
        <v/>
      </c>
      <c r="D566" s="6"/>
      <c r="E566" s="5" t="str">
        <f>IF(D566="","",VLOOKUP(D566,Master,3,FALSE))</f>
        <v/>
      </c>
      <c r="F566" s="5" t="str">
        <f>IF(D566="","",VLOOKUP(D566,Master,4,FALSE))</f>
        <v/>
      </c>
      <c r="G566" s="5" t="str">
        <f>IF(D566="","",VLOOKUP(D566,Master,5,FALSE))</f>
        <v/>
      </c>
      <c r="H566" s="5" t="str">
        <f>IF(D566="","",VLOOKUP(D566,Master,2,FALSE))</f>
        <v/>
      </c>
      <c r="I566" s="233"/>
      <c r="J566" s="233"/>
      <c r="K566" s="233"/>
      <c r="L566" s="234" t="str">
        <f>IF(K566="","",IF(I566="",ROUND(HLOOKUP(J566,kgList,K566,FALSE),1),ROUND(HLOOKUP(I566,kgList,K566,FALSE),1)))</f>
        <v/>
      </c>
      <c r="M566" s="234" t="str">
        <f>IF(L566="","",IF(COUNTA(I566:J566)&gt;1,"Edible or Inedible",IF(COUNTA(I566)=1,L566*1,IF(COUNTA(J566)=1,L566*1,"ERROR"))))</f>
        <v/>
      </c>
    </row>
    <row r="567" spans="1:13" x14ac:dyDescent="0.25">
      <c r="A567" s="232" t="str">
        <f>IF(D567="","",A566)</f>
        <v/>
      </c>
      <c r="B567" s="231" t="str">
        <f>IF(D567="","",B566)</f>
        <v/>
      </c>
      <c r="C567" s="232" t="str">
        <f>IF(D567="","",C566)</f>
        <v/>
      </c>
      <c r="D567" s="6"/>
      <c r="E567" s="5" t="str">
        <f>IF(D567="","",VLOOKUP(D567,Master,3,FALSE))</f>
        <v/>
      </c>
      <c r="F567" s="5" t="str">
        <f>IF(D567="","",VLOOKUP(D567,Master,4,FALSE))</f>
        <v/>
      </c>
      <c r="G567" s="5" t="str">
        <f>IF(D567="","",VLOOKUP(D567,Master,5,FALSE))</f>
        <v/>
      </c>
      <c r="H567" s="5" t="str">
        <f>IF(D567="","",VLOOKUP(D567,Master,2,FALSE))</f>
        <v/>
      </c>
      <c r="I567" s="233"/>
      <c r="J567" s="233"/>
      <c r="K567" s="233"/>
      <c r="L567" s="234" t="str">
        <f>IF(K567="","",IF(I567="",ROUND(HLOOKUP(J567,kgList,K567,FALSE),1),ROUND(HLOOKUP(I567,kgList,K567,FALSE),1)))</f>
        <v/>
      </c>
      <c r="M567" s="234" t="str">
        <f>IF(L567="","",IF(COUNTA(I567:J567)&gt;1,"Edible or Inedible",IF(COUNTA(I567)=1,L567*1,IF(COUNTA(J567)=1,L567*1,"ERROR"))))</f>
        <v/>
      </c>
    </row>
    <row r="568" spans="1:13" x14ac:dyDescent="0.25">
      <c r="A568" s="232" t="str">
        <f>IF(D568="","",A567)</f>
        <v/>
      </c>
      <c r="B568" s="231" t="str">
        <f>IF(D568="","",B567)</f>
        <v/>
      </c>
      <c r="C568" s="232" t="str">
        <f>IF(D568="","",C567)</f>
        <v/>
      </c>
      <c r="D568" s="6"/>
      <c r="E568" s="5" t="str">
        <f>IF(D568="","",VLOOKUP(D568,Master,3,FALSE))</f>
        <v/>
      </c>
      <c r="F568" s="5" t="str">
        <f>IF(D568="","",VLOOKUP(D568,Master,4,FALSE))</f>
        <v/>
      </c>
      <c r="G568" s="5" t="str">
        <f>IF(D568="","",VLOOKUP(D568,Master,5,FALSE))</f>
        <v/>
      </c>
      <c r="H568" s="5" t="str">
        <f>IF(D568="","",VLOOKUP(D568,Master,2,FALSE))</f>
        <v/>
      </c>
      <c r="I568" s="233"/>
      <c r="J568" s="233"/>
      <c r="K568" s="233"/>
      <c r="L568" s="234" t="str">
        <f>IF(K568="","",IF(I568="",ROUND(HLOOKUP(J568,kgList,K568,FALSE),1),ROUND(HLOOKUP(I568,kgList,K568,FALSE),1)))</f>
        <v/>
      </c>
      <c r="M568" s="234" t="str">
        <f>IF(L568="","",IF(COUNTA(I568:J568)&gt;1,"Edible or Inedible",IF(COUNTA(I568)=1,L568*1,IF(COUNTA(J568)=1,L568*1,"ERROR"))))</f>
        <v/>
      </c>
    </row>
    <row r="569" spans="1:13" x14ac:dyDescent="0.25">
      <c r="A569" s="232" t="str">
        <f>IF(D569="","",A568)</f>
        <v/>
      </c>
      <c r="B569" s="231" t="str">
        <f>IF(D569="","",B568)</f>
        <v/>
      </c>
      <c r="C569" s="232" t="str">
        <f>IF(D569="","",C568)</f>
        <v/>
      </c>
      <c r="D569" s="6"/>
      <c r="E569" s="5" t="str">
        <f>IF(D569="","",VLOOKUP(D569,Master,3,FALSE))</f>
        <v/>
      </c>
      <c r="F569" s="5" t="str">
        <f>IF(D569="","",VLOOKUP(D569,Master,4,FALSE))</f>
        <v/>
      </c>
      <c r="G569" s="5" t="str">
        <f>IF(D569="","",VLOOKUP(D569,Master,5,FALSE))</f>
        <v/>
      </c>
      <c r="H569" s="5" t="str">
        <f>IF(D569="","",VLOOKUP(D569,Master,2,FALSE))</f>
        <v/>
      </c>
      <c r="I569" s="233"/>
      <c r="J569" s="233"/>
      <c r="K569" s="233"/>
      <c r="L569" s="234" t="str">
        <f>IF(K569="","",IF(I569="",ROUND(HLOOKUP(J569,kgList,K569,FALSE),1),ROUND(HLOOKUP(I569,kgList,K569,FALSE),1)))</f>
        <v/>
      </c>
      <c r="M569" s="234" t="str">
        <f>IF(L569="","",IF(COUNTA(I569:J569)&gt;1,"Edible or Inedible",IF(COUNTA(I569)=1,L569*1,IF(COUNTA(J569)=1,L569*1,"ERROR"))))</f>
        <v/>
      </c>
    </row>
    <row r="570" spans="1:13" x14ac:dyDescent="0.25">
      <c r="A570" s="232" t="str">
        <f>IF(D570="","",A569)</f>
        <v/>
      </c>
      <c r="B570" s="231" t="str">
        <f>IF(D570="","",B569)</f>
        <v/>
      </c>
      <c r="C570" s="232" t="str">
        <f>IF(D570="","",C569)</f>
        <v/>
      </c>
      <c r="D570" s="6"/>
      <c r="E570" s="5" t="str">
        <f>IF(D570="","",VLOOKUP(D570,Master,3,FALSE))</f>
        <v/>
      </c>
      <c r="F570" s="5" t="str">
        <f>IF(D570="","",VLOOKUP(D570,Master,4,FALSE))</f>
        <v/>
      </c>
      <c r="G570" s="5" t="str">
        <f>IF(D570="","",VLOOKUP(D570,Master,5,FALSE))</f>
        <v/>
      </c>
      <c r="H570" s="5" t="str">
        <f>IF(D570="","",VLOOKUP(D570,Master,2,FALSE))</f>
        <v/>
      </c>
      <c r="I570" s="233"/>
      <c r="J570" s="233"/>
      <c r="K570" s="233"/>
      <c r="L570" s="234" t="str">
        <f>IF(K570="","",IF(I570="",ROUND(HLOOKUP(J570,kgList,K570,FALSE),1),ROUND(HLOOKUP(I570,kgList,K570,FALSE),1)))</f>
        <v/>
      </c>
      <c r="M570" s="234" t="str">
        <f>IF(L570="","",IF(COUNTA(I570:J570)&gt;1,"Edible or Inedible",IF(COUNTA(I570)=1,L570*1,IF(COUNTA(J570)=1,L570*1,"ERROR"))))</f>
        <v/>
      </c>
    </row>
    <row r="571" spans="1:13" x14ac:dyDescent="0.25">
      <c r="A571" s="232" t="str">
        <f>IF(D571="","",A570)</f>
        <v/>
      </c>
      <c r="B571" s="231" t="str">
        <f>IF(D571="","",B570)</f>
        <v/>
      </c>
      <c r="C571" s="232" t="str">
        <f>IF(D571="","",C570)</f>
        <v/>
      </c>
      <c r="D571" s="6"/>
      <c r="E571" s="5" t="str">
        <f>IF(D571="","",VLOOKUP(D571,Master,3,FALSE))</f>
        <v/>
      </c>
      <c r="F571" s="5" t="str">
        <f>IF(D571="","",VLOOKUP(D571,Master,4,FALSE))</f>
        <v/>
      </c>
      <c r="G571" s="5" t="str">
        <f>IF(D571="","",VLOOKUP(D571,Master,5,FALSE))</f>
        <v/>
      </c>
      <c r="H571" s="5" t="str">
        <f>IF(D571="","",VLOOKUP(D571,Master,2,FALSE))</f>
        <v/>
      </c>
      <c r="I571" s="233"/>
      <c r="J571" s="233"/>
      <c r="K571" s="233"/>
      <c r="L571" s="234" t="str">
        <f>IF(K571="","",IF(I571="",ROUND(HLOOKUP(J571,kgList,K571,FALSE),1),ROUND(HLOOKUP(I571,kgList,K571,FALSE),1)))</f>
        <v/>
      </c>
      <c r="M571" s="234" t="str">
        <f>IF(L571="","",IF(COUNTA(I571:J571)&gt;1,"Edible or Inedible",IF(COUNTA(I571)=1,L571*1,IF(COUNTA(J571)=1,L571*1,"ERROR"))))</f>
        <v/>
      </c>
    </row>
    <row r="572" spans="1:13" x14ac:dyDescent="0.25">
      <c r="A572" s="232" t="str">
        <f>IF(D572="","",A571)</f>
        <v/>
      </c>
      <c r="B572" s="231" t="str">
        <f>IF(D572="","",B571)</f>
        <v/>
      </c>
      <c r="C572" s="232" t="str">
        <f>IF(D572="","",C571)</f>
        <v/>
      </c>
      <c r="D572" s="6"/>
      <c r="E572" s="5" t="str">
        <f>IF(D572="","",VLOOKUP(D572,Master,3,FALSE))</f>
        <v/>
      </c>
      <c r="F572" s="5" t="str">
        <f>IF(D572="","",VLOOKUP(D572,Master,4,FALSE))</f>
        <v/>
      </c>
      <c r="G572" s="5" t="str">
        <f>IF(D572="","",VLOOKUP(D572,Master,5,FALSE))</f>
        <v/>
      </c>
      <c r="H572" s="5" t="str">
        <f>IF(D572="","",VLOOKUP(D572,Master,2,FALSE))</f>
        <v/>
      </c>
      <c r="I572" s="233"/>
      <c r="J572" s="233"/>
      <c r="K572" s="233"/>
      <c r="L572" s="234" t="str">
        <f>IF(K572="","",IF(I572="",ROUND(HLOOKUP(J572,kgList,K572,FALSE),1),ROUND(HLOOKUP(I572,kgList,K572,FALSE),1)))</f>
        <v/>
      </c>
      <c r="M572" s="234" t="str">
        <f>IF(L572="","",IF(COUNTA(I572:J572)&gt;1,"Edible or Inedible",IF(COUNTA(I572)=1,L572*1,IF(COUNTA(J572)=1,L572*1,"ERROR"))))</f>
        <v/>
      </c>
    </row>
    <row r="573" spans="1:13" x14ac:dyDescent="0.25">
      <c r="A573" s="232" t="str">
        <f>IF(D573="","",A572)</f>
        <v/>
      </c>
      <c r="B573" s="231" t="str">
        <f>IF(D573="","",B572)</f>
        <v/>
      </c>
      <c r="C573" s="232" t="str">
        <f>IF(D573="","",C572)</f>
        <v/>
      </c>
      <c r="D573" s="6"/>
      <c r="E573" s="5" t="str">
        <f>IF(D573="","",VLOOKUP(D573,Master,3,FALSE))</f>
        <v/>
      </c>
      <c r="F573" s="5" t="str">
        <f>IF(D573="","",VLOOKUP(D573,Master,4,FALSE))</f>
        <v/>
      </c>
      <c r="G573" s="5" t="str">
        <f>IF(D573="","",VLOOKUP(D573,Master,5,FALSE))</f>
        <v/>
      </c>
      <c r="H573" s="5" t="str">
        <f>IF(D573="","",VLOOKUP(D573,Master,2,FALSE))</f>
        <v/>
      </c>
      <c r="I573" s="233"/>
      <c r="J573" s="233"/>
      <c r="K573" s="233"/>
      <c r="L573" s="234" t="str">
        <f>IF(K573="","",IF(I573="",ROUND(HLOOKUP(J573,kgList,K573,FALSE),1),ROUND(HLOOKUP(I573,kgList,K573,FALSE),1)))</f>
        <v/>
      </c>
      <c r="M573" s="234" t="str">
        <f>IF(L573="","",IF(COUNTA(I573:J573)&gt;1,"Edible or Inedible",IF(COUNTA(I573)=1,L573*1,IF(COUNTA(J573)=1,L573*1,"ERROR"))))</f>
        <v/>
      </c>
    </row>
    <row r="574" spans="1:13" x14ac:dyDescent="0.25">
      <c r="A574" s="232" t="str">
        <f>IF(D574="","",A573)</f>
        <v/>
      </c>
      <c r="B574" s="231" t="str">
        <f>IF(D574="","",B573)</f>
        <v/>
      </c>
      <c r="C574" s="232" t="str">
        <f>IF(D574="","",C573)</f>
        <v/>
      </c>
      <c r="D574" s="6"/>
      <c r="E574" s="5" t="str">
        <f>IF(D574="","",VLOOKUP(D574,Master,3,FALSE))</f>
        <v/>
      </c>
      <c r="F574" s="5" t="str">
        <f>IF(D574="","",VLOOKUP(D574,Master,4,FALSE))</f>
        <v/>
      </c>
      <c r="G574" s="5" t="str">
        <f>IF(D574="","",VLOOKUP(D574,Master,5,FALSE))</f>
        <v/>
      </c>
      <c r="H574" s="5" t="str">
        <f>IF(D574="","",VLOOKUP(D574,Master,2,FALSE))</f>
        <v/>
      </c>
      <c r="I574" s="233"/>
      <c r="J574" s="233"/>
      <c r="K574" s="233"/>
      <c r="L574" s="234" t="str">
        <f>IF(K574="","",IF(I574="",ROUND(HLOOKUP(J574,kgList,K574,FALSE),1),ROUND(HLOOKUP(I574,kgList,K574,FALSE),1)))</f>
        <v/>
      </c>
      <c r="M574" s="234" t="str">
        <f>IF(L574="","",IF(COUNTA(I574:J574)&gt;1,"Edible or Inedible",IF(COUNTA(I574)=1,L574*1,IF(COUNTA(J574)=1,L574*1,"ERROR"))))</f>
        <v/>
      </c>
    </row>
    <row r="575" spans="1:13" x14ac:dyDescent="0.25">
      <c r="A575" s="232" t="str">
        <f>IF(D575="","",A574)</f>
        <v/>
      </c>
      <c r="B575" s="231" t="str">
        <f>IF(D575="","",B574)</f>
        <v/>
      </c>
      <c r="C575" s="232" t="str">
        <f>IF(D575="","",C574)</f>
        <v/>
      </c>
      <c r="D575" s="6"/>
      <c r="E575" s="5" t="str">
        <f>IF(D575="","",VLOOKUP(D575,Master,3,FALSE))</f>
        <v/>
      </c>
      <c r="F575" s="5" t="str">
        <f>IF(D575="","",VLOOKUP(D575,Master,4,FALSE))</f>
        <v/>
      </c>
      <c r="G575" s="5" t="str">
        <f>IF(D575="","",VLOOKUP(D575,Master,5,FALSE))</f>
        <v/>
      </c>
      <c r="H575" s="5" t="str">
        <f>IF(D575="","",VLOOKUP(D575,Master,2,FALSE))</f>
        <v/>
      </c>
      <c r="I575" s="233"/>
      <c r="J575" s="233"/>
      <c r="K575" s="233"/>
      <c r="L575" s="234" t="str">
        <f>IF(K575="","",IF(I575="",ROUND(HLOOKUP(J575,kgList,K575,FALSE),1),ROUND(HLOOKUP(I575,kgList,K575,FALSE),1)))</f>
        <v/>
      </c>
      <c r="M575" s="234" t="str">
        <f>IF(L575="","",IF(COUNTA(I575:J575)&gt;1,"Edible or Inedible",IF(COUNTA(I575)=1,L575*1,IF(COUNTA(J575)=1,L575*1,"ERROR"))))</f>
        <v/>
      </c>
    </row>
    <row r="576" spans="1:13" x14ac:dyDescent="0.25">
      <c r="A576" s="232" t="str">
        <f>IF(D576="","",A575)</f>
        <v/>
      </c>
      <c r="B576" s="231" t="str">
        <f>IF(D576="","",B575)</f>
        <v/>
      </c>
      <c r="C576" s="232" t="str">
        <f>IF(D576="","",C575)</f>
        <v/>
      </c>
      <c r="D576" s="6"/>
      <c r="E576" s="5" t="str">
        <f>IF(D576="","",VLOOKUP(D576,Master,3,FALSE))</f>
        <v/>
      </c>
      <c r="F576" s="5" t="str">
        <f>IF(D576="","",VLOOKUP(D576,Master,4,FALSE))</f>
        <v/>
      </c>
      <c r="G576" s="5" t="str">
        <f>IF(D576="","",VLOOKUP(D576,Master,5,FALSE))</f>
        <v/>
      </c>
      <c r="H576" s="5" t="str">
        <f>IF(D576="","",VLOOKUP(D576,Master,2,FALSE))</f>
        <v/>
      </c>
      <c r="I576" s="233"/>
      <c r="J576" s="233"/>
      <c r="K576" s="233"/>
      <c r="L576" s="234" t="str">
        <f>IF(K576="","",IF(I576="",ROUND(HLOOKUP(J576,kgList,K576,FALSE),1),ROUND(HLOOKUP(I576,kgList,K576,FALSE),1)))</f>
        <v/>
      </c>
      <c r="M576" s="234" t="str">
        <f>IF(L576="","",IF(COUNTA(I576:J576)&gt;1,"Edible or Inedible",IF(COUNTA(I576)=1,L576*1,IF(COUNTA(J576)=1,L576*1,"ERROR"))))</f>
        <v/>
      </c>
    </row>
    <row r="577" spans="1:13" x14ac:dyDescent="0.25">
      <c r="A577" s="232" t="str">
        <f>IF(D577="","",A576)</f>
        <v/>
      </c>
      <c r="B577" s="231" t="str">
        <f>IF(D577="","",B576)</f>
        <v/>
      </c>
      <c r="C577" s="232" t="str">
        <f>IF(D577="","",C576)</f>
        <v/>
      </c>
      <c r="D577" s="6"/>
      <c r="E577" s="5" t="str">
        <f>IF(D577="","",VLOOKUP(D577,Master,3,FALSE))</f>
        <v/>
      </c>
      <c r="F577" s="5" t="str">
        <f>IF(D577="","",VLOOKUP(D577,Master,4,FALSE))</f>
        <v/>
      </c>
      <c r="G577" s="5" t="str">
        <f>IF(D577="","",VLOOKUP(D577,Master,5,FALSE))</f>
        <v/>
      </c>
      <c r="H577" s="5" t="str">
        <f>IF(D577="","",VLOOKUP(D577,Master,2,FALSE))</f>
        <v/>
      </c>
      <c r="I577" s="233"/>
      <c r="J577" s="233"/>
      <c r="K577" s="233"/>
      <c r="L577" s="234" t="str">
        <f>IF(K577="","",IF(I577="",ROUND(HLOOKUP(J577,kgList,K577,FALSE),1),ROUND(HLOOKUP(I577,kgList,K577,FALSE),1)))</f>
        <v/>
      </c>
      <c r="M577" s="234" t="str">
        <f>IF(L577="","",IF(COUNTA(I577:J577)&gt;1,"Edible or Inedible",IF(COUNTA(I577)=1,L577*1,IF(COUNTA(J577)=1,L577*1,"ERROR"))))</f>
        <v/>
      </c>
    </row>
    <row r="578" spans="1:13" x14ac:dyDescent="0.25">
      <c r="A578" s="232" t="str">
        <f>IF(D578="","",A577)</f>
        <v/>
      </c>
      <c r="B578" s="231" t="str">
        <f>IF(D578="","",B577)</f>
        <v/>
      </c>
      <c r="C578" s="232" t="str">
        <f>IF(D578="","",C577)</f>
        <v/>
      </c>
      <c r="D578" s="6"/>
      <c r="E578" s="5" t="str">
        <f>IF(D578="","",VLOOKUP(D578,Master,3,FALSE))</f>
        <v/>
      </c>
      <c r="F578" s="5" t="str">
        <f>IF(D578="","",VLOOKUP(D578,Master,4,FALSE))</f>
        <v/>
      </c>
      <c r="G578" s="5" t="str">
        <f>IF(D578="","",VLOOKUP(D578,Master,5,FALSE))</f>
        <v/>
      </c>
      <c r="H578" s="5" t="str">
        <f>IF(D578="","",VLOOKUP(D578,Master,2,FALSE))</f>
        <v/>
      </c>
      <c r="I578" s="233"/>
      <c r="J578" s="233"/>
      <c r="K578" s="233"/>
      <c r="L578" s="234" t="str">
        <f>IF(K578="","",IF(I578="",ROUND(HLOOKUP(J578,kgList,K578,FALSE),1),ROUND(HLOOKUP(I578,kgList,K578,FALSE),1)))</f>
        <v/>
      </c>
      <c r="M578" s="234" t="str">
        <f>IF(L578="","",IF(COUNTA(I578:J578)&gt;1,"Edible or Inedible",IF(COUNTA(I578)=1,L578*1,IF(COUNTA(J578)=1,L578*1,"ERROR"))))</f>
        <v/>
      </c>
    </row>
    <row r="579" spans="1:13" x14ac:dyDescent="0.25">
      <c r="A579" s="232" t="str">
        <f>IF(D579="","",A578)</f>
        <v/>
      </c>
      <c r="B579" s="231" t="str">
        <f>IF(D579="","",B578)</f>
        <v/>
      </c>
      <c r="C579" s="232" t="str">
        <f>IF(D579="","",C578)</f>
        <v/>
      </c>
      <c r="D579" s="6"/>
      <c r="E579" s="5" t="str">
        <f>IF(D579="","",VLOOKUP(D579,Master,3,FALSE))</f>
        <v/>
      </c>
      <c r="F579" s="5" t="str">
        <f>IF(D579="","",VLOOKUP(D579,Master,4,FALSE))</f>
        <v/>
      </c>
      <c r="G579" s="5" t="str">
        <f>IF(D579="","",VLOOKUP(D579,Master,5,FALSE))</f>
        <v/>
      </c>
      <c r="H579" s="5" t="str">
        <f>IF(D579="","",VLOOKUP(D579,Master,2,FALSE))</f>
        <v/>
      </c>
      <c r="I579" s="233"/>
      <c r="J579" s="233"/>
      <c r="K579" s="233"/>
      <c r="L579" s="234" t="str">
        <f>IF(K579="","",IF(I579="",ROUND(HLOOKUP(J579,kgList,K579,FALSE),1),ROUND(HLOOKUP(I579,kgList,K579,FALSE),1)))</f>
        <v/>
      </c>
      <c r="M579" s="234" t="str">
        <f>IF(L579="","",IF(COUNTA(I579:J579)&gt;1,"Edible or Inedible",IF(COUNTA(I579)=1,L579*1,IF(COUNTA(J579)=1,L579*1,"ERROR"))))</f>
        <v/>
      </c>
    </row>
    <row r="580" spans="1:13" x14ac:dyDescent="0.25">
      <c r="A580" s="232" t="str">
        <f>IF(D580="","",A579)</f>
        <v/>
      </c>
      <c r="B580" s="231" t="str">
        <f>IF(D580="","",B579)</f>
        <v/>
      </c>
      <c r="C580" s="232" t="str">
        <f>IF(D580="","",C579)</f>
        <v/>
      </c>
      <c r="D580" s="6"/>
      <c r="E580" s="5" t="str">
        <f>IF(D580="","",VLOOKUP(D580,Master,3,FALSE))</f>
        <v/>
      </c>
      <c r="F580" s="5" t="str">
        <f>IF(D580="","",VLOOKUP(D580,Master,4,FALSE))</f>
        <v/>
      </c>
      <c r="G580" s="5" t="str">
        <f>IF(D580="","",VLOOKUP(D580,Master,5,FALSE))</f>
        <v/>
      </c>
      <c r="H580" s="5" t="str">
        <f>IF(D580="","",VLOOKUP(D580,Master,2,FALSE))</f>
        <v/>
      </c>
      <c r="I580" s="233"/>
      <c r="J580" s="233"/>
      <c r="K580" s="233"/>
      <c r="L580" s="234" t="str">
        <f>IF(K580="","",IF(I580="",ROUND(HLOOKUP(J580,kgList,K580,FALSE),1),ROUND(HLOOKUP(I580,kgList,K580,FALSE),1)))</f>
        <v/>
      </c>
      <c r="M580" s="234" t="str">
        <f>IF(L580="","",IF(COUNTA(I580:J580)&gt;1,"Edible or Inedible",IF(COUNTA(I580)=1,L580*1,IF(COUNTA(J580)=1,L580*1,"ERROR"))))</f>
        <v/>
      </c>
    </row>
    <row r="581" spans="1:13" x14ac:dyDescent="0.25">
      <c r="A581" s="232" t="str">
        <f>IF(D581="","",A580)</f>
        <v/>
      </c>
      <c r="B581" s="231" t="str">
        <f>IF(D581="","",B580)</f>
        <v/>
      </c>
      <c r="C581" s="232" t="str">
        <f>IF(D581="","",C580)</f>
        <v/>
      </c>
      <c r="D581" s="6"/>
      <c r="E581" s="5" t="str">
        <f>IF(D581="","",VLOOKUP(D581,Master,3,FALSE))</f>
        <v/>
      </c>
      <c r="F581" s="5" t="str">
        <f>IF(D581="","",VLOOKUP(D581,Master,4,FALSE))</f>
        <v/>
      </c>
      <c r="G581" s="5" t="str">
        <f>IF(D581="","",VLOOKUP(D581,Master,5,FALSE))</f>
        <v/>
      </c>
      <c r="H581" s="5" t="str">
        <f>IF(D581="","",VLOOKUP(D581,Master,2,FALSE))</f>
        <v/>
      </c>
      <c r="I581" s="233"/>
      <c r="J581" s="233"/>
      <c r="K581" s="233"/>
      <c r="L581" s="234" t="str">
        <f>IF(K581="","",IF(I581="",ROUND(HLOOKUP(J581,kgList,K581,FALSE),1),ROUND(HLOOKUP(I581,kgList,K581,FALSE),1)))</f>
        <v/>
      </c>
      <c r="M581" s="234" t="str">
        <f>IF(L581="","",IF(COUNTA(I581:J581)&gt;1,"Edible or Inedible",IF(COUNTA(I581)=1,L581*1,IF(COUNTA(J581)=1,L581*1,"ERROR"))))</f>
        <v/>
      </c>
    </row>
    <row r="582" spans="1:13" x14ac:dyDescent="0.25">
      <c r="A582" s="232" t="str">
        <f>IF(D582="","",A581)</f>
        <v/>
      </c>
      <c r="B582" s="231" t="str">
        <f>IF(D582="","",B581)</f>
        <v/>
      </c>
      <c r="C582" s="232" t="str">
        <f>IF(D582="","",C581)</f>
        <v/>
      </c>
      <c r="D582" s="6"/>
      <c r="E582" s="5" t="str">
        <f>IF(D582="","",VLOOKUP(D582,Master,3,FALSE))</f>
        <v/>
      </c>
      <c r="F582" s="5" t="str">
        <f>IF(D582="","",VLOOKUP(D582,Master,4,FALSE))</f>
        <v/>
      </c>
      <c r="G582" s="5" t="str">
        <f>IF(D582="","",VLOOKUP(D582,Master,5,FALSE))</f>
        <v/>
      </c>
      <c r="H582" s="5" t="str">
        <f>IF(D582="","",VLOOKUP(D582,Master,2,FALSE))</f>
        <v/>
      </c>
      <c r="I582" s="233"/>
      <c r="J582" s="233"/>
      <c r="K582" s="233"/>
      <c r="L582" s="234" t="str">
        <f>IF(K582="","",IF(I582="",ROUND(HLOOKUP(J582,kgList,K582,FALSE),1),ROUND(HLOOKUP(I582,kgList,K582,FALSE),1)))</f>
        <v/>
      </c>
      <c r="M582" s="234" t="str">
        <f>IF(L582="","",IF(COUNTA(I582:J582)&gt;1,"Edible or Inedible",IF(COUNTA(I582)=1,L582*1,IF(COUNTA(J582)=1,L582*1,"ERROR"))))</f>
        <v/>
      </c>
    </row>
    <row r="583" spans="1:13" x14ac:dyDescent="0.25">
      <c r="A583" s="232" t="str">
        <f>IF(D583="","",A582)</f>
        <v/>
      </c>
      <c r="B583" s="231" t="str">
        <f>IF(D583="","",B582)</f>
        <v/>
      </c>
      <c r="C583" s="232" t="str">
        <f>IF(D583="","",C582)</f>
        <v/>
      </c>
      <c r="D583" s="6"/>
      <c r="E583" s="5" t="str">
        <f>IF(D583="","",VLOOKUP(D583,Master,3,FALSE))</f>
        <v/>
      </c>
      <c r="F583" s="5" t="str">
        <f>IF(D583="","",VLOOKUP(D583,Master,4,FALSE))</f>
        <v/>
      </c>
      <c r="G583" s="5" t="str">
        <f>IF(D583="","",VLOOKUP(D583,Master,5,FALSE))</f>
        <v/>
      </c>
      <c r="H583" s="5" t="str">
        <f>IF(D583="","",VLOOKUP(D583,Master,2,FALSE))</f>
        <v/>
      </c>
      <c r="I583" s="233"/>
      <c r="J583" s="233"/>
      <c r="K583" s="233"/>
      <c r="L583" s="234" t="str">
        <f>IF(K583="","",IF(I583="",ROUND(HLOOKUP(J583,kgList,K583,FALSE),1),ROUND(HLOOKUP(I583,kgList,K583,FALSE),1)))</f>
        <v/>
      </c>
      <c r="M583" s="234" t="str">
        <f>IF(L583="","",IF(COUNTA(I583:J583)&gt;1,"Edible or Inedible",IF(COUNTA(I583)=1,L583*1,IF(COUNTA(J583)=1,L583*1,"ERROR"))))</f>
        <v/>
      </c>
    </row>
    <row r="584" spans="1:13" x14ac:dyDescent="0.25">
      <c r="A584" s="232" t="str">
        <f>IF(D584="","",A583)</f>
        <v/>
      </c>
      <c r="B584" s="231" t="str">
        <f>IF(D584="","",B583)</f>
        <v/>
      </c>
      <c r="C584" s="232" t="str">
        <f>IF(D584="","",C583)</f>
        <v/>
      </c>
      <c r="D584" s="6"/>
      <c r="E584" s="5" t="str">
        <f>IF(D584="","",VLOOKUP(D584,Master,3,FALSE))</f>
        <v/>
      </c>
      <c r="F584" s="5" t="str">
        <f>IF(D584="","",VLOOKUP(D584,Master,4,FALSE))</f>
        <v/>
      </c>
      <c r="G584" s="5" t="str">
        <f>IF(D584="","",VLOOKUP(D584,Master,5,FALSE))</f>
        <v/>
      </c>
      <c r="H584" s="5" t="str">
        <f>IF(D584="","",VLOOKUP(D584,Master,2,FALSE))</f>
        <v/>
      </c>
      <c r="I584" s="233"/>
      <c r="J584" s="233"/>
      <c r="K584" s="233"/>
      <c r="L584" s="234" t="str">
        <f>IF(K584="","",IF(I584="",ROUND(HLOOKUP(J584,kgList,K584,FALSE),1),ROUND(HLOOKUP(I584,kgList,K584,FALSE),1)))</f>
        <v/>
      </c>
      <c r="M584" s="234" t="str">
        <f>IF(L584="","",IF(COUNTA(I584:J584)&gt;1,"Edible or Inedible",IF(COUNTA(I584)=1,L584*1,IF(COUNTA(J584)=1,L584*1,"ERROR"))))</f>
        <v/>
      </c>
    </row>
    <row r="585" spans="1:13" x14ac:dyDescent="0.25">
      <c r="A585" s="232" t="str">
        <f>IF(D585="","",A584)</f>
        <v/>
      </c>
      <c r="B585" s="231" t="str">
        <f>IF(D585="","",B584)</f>
        <v/>
      </c>
      <c r="C585" s="232" t="str">
        <f>IF(D585="","",C584)</f>
        <v/>
      </c>
      <c r="D585" s="6"/>
      <c r="E585" s="5" t="str">
        <f>IF(D585="","",VLOOKUP(D585,Master,3,FALSE))</f>
        <v/>
      </c>
      <c r="F585" s="5" t="str">
        <f>IF(D585="","",VLOOKUP(D585,Master,4,FALSE))</f>
        <v/>
      </c>
      <c r="G585" s="5" t="str">
        <f>IF(D585="","",VLOOKUP(D585,Master,5,FALSE))</f>
        <v/>
      </c>
      <c r="H585" s="5" t="str">
        <f>IF(D585="","",VLOOKUP(D585,Master,2,FALSE))</f>
        <v/>
      </c>
      <c r="I585" s="233"/>
      <c r="J585" s="233"/>
      <c r="K585" s="233"/>
      <c r="L585" s="234" t="str">
        <f>IF(K585="","",IF(I585="",ROUND(HLOOKUP(J585,kgList,K585,FALSE),1),ROUND(HLOOKUP(I585,kgList,K585,FALSE),1)))</f>
        <v/>
      </c>
      <c r="M585" s="234" t="str">
        <f>IF(L585="","",IF(COUNTA(I585:J585)&gt;1,"Edible or Inedible",IF(COUNTA(I585)=1,L585*1,IF(COUNTA(J585)=1,L585*1,"ERROR"))))</f>
        <v/>
      </c>
    </row>
    <row r="586" spans="1:13" x14ac:dyDescent="0.25">
      <c r="A586" s="232" t="str">
        <f>IF(D586="","",A585)</f>
        <v/>
      </c>
      <c r="B586" s="231" t="str">
        <f>IF(D586="","",B585)</f>
        <v/>
      </c>
      <c r="C586" s="232" t="str">
        <f>IF(D586="","",C585)</f>
        <v/>
      </c>
      <c r="D586" s="6"/>
      <c r="E586" s="5" t="str">
        <f>IF(D586="","",VLOOKUP(D586,Master,3,FALSE))</f>
        <v/>
      </c>
      <c r="F586" s="5" t="str">
        <f>IF(D586="","",VLOOKUP(D586,Master,4,FALSE))</f>
        <v/>
      </c>
      <c r="G586" s="5" t="str">
        <f>IF(D586="","",VLOOKUP(D586,Master,5,FALSE))</f>
        <v/>
      </c>
      <c r="H586" s="5" t="str">
        <f>IF(D586="","",VLOOKUP(D586,Master,2,FALSE))</f>
        <v/>
      </c>
      <c r="I586" s="233"/>
      <c r="J586" s="233"/>
      <c r="K586" s="233"/>
      <c r="L586" s="234" t="str">
        <f>IF(K586="","",IF(I586="",ROUND(HLOOKUP(J586,kgList,K586,FALSE),1),ROUND(HLOOKUP(I586,kgList,K586,FALSE),1)))</f>
        <v/>
      </c>
      <c r="M586" s="234" t="str">
        <f>IF(L586="","",IF(COUNTA(I586:J586)&gt;1,"Edible or Inedible",IF(COUNTA(I586)=1,L586*1,IF(COUNTA(J586)=1,L586*1,"ERROR"))))</f>
        <v/>
      </c>
    </row>
    <row r="587" spans="1:13" x14ac:dyDescent="0.25">
      <c r="A587" s="232" t="str">
        <f>IF(D587="","",A586)</f>
        <v/>
      </c>
      <c r="B587" s="231" t="str">
        <f>IF(D587="","",B586)</f>
        <v/>
      </c>
      <c r="C587" s="232" t="str">
        <f>IF(D587="","",C586)</f>
        <v/>
      </c>
      <c r="D587" s="6"/>
      <c r="E587" s="5" t="str">
        <f>IF(D587="","",VLOOKUP(D587,Master,3,FALSE))</f>
        <v/>
      </c>
      <c r="F587" s="5" t="str">
        <f>IF(D587="","",VLOOKUP(D587,Master,4,FALSE))</f>
        <v/>
      </c>
      <c r="G587" s="5" t="str">
        <f>IF(D587="","",VLOOKUP(D587,Master,5,FALSE))</f>
        <v/>
      </c>
      <c r="H587" s="5" t="str">
        <f>IF(D587="","",VLOOKUP(D587,Master,2,FALSE))</f>
        <v/>
      </c>
      <c r="I587" s="233"/>
      <c r="J587" s="233"/>
      <c r="K587" s="233"/>
      <c r="L587" s="234" t="str">
        <f>IF(K587="","",IF(I587="",ROUND(HLOOKUP(J587,kgList,K587,FALSE),1),ROUND(HLOOKUP(I587,kgList,K587,FALSE),1)))</f>
        <v/>
      </c>
      <c r="M587" s="234" t="str">
        <f>IF(L587="","",IF(COUNTA(I587:J587)&gt;1,"Edible or Inedible",IF(COUNTA(I587)=1,L587*1,IF(COUNTA(J587)=1,L587*1,"ERROR"))))</f>
        <v/>
      </c>
    </row>
    <row r="588" spans="1:13" x14ac:dyDescent="0.25">
      <c r="A588" s="232" t="str">
        <f>IF(D588="","",A587)</f>
        <v/>
      </c>
      <c r="B588" s="231" t="str">
        <f>IF(D588="","",B587)</f>
        <v/>
      </c>
      <c r="C588" s="232" t="str">
        <f>IF(D588="","",C587)</f>
        <v/>
      </c>
      <c r="D588" s="6"/>
      <c r="E588" s="5" t="str">
        <f>IF(D588="","",VLOOKUP(D588,Master,3,FALSE))</f>
        <v/>
      </c>
      <c r="F588" s="5" t="str">
        <f>IF(D588="","",VLOOKUP(D588,Master,4,FALSE))</f>
        <v/>
      </c>
      <c r="G588" s="5" t="str">
        <f>IF(D588="","",VLOOKUP(D588,Master,5,FALSE))</f>
        <v/>
      </c>
      <c r="H588" s="5" t="str">
        <f>IF(D588="","",VLOOKUP(D588,Master,2,FALSE))</f>
        <v/>
      </c>
      <c r="I588" s="233"/>
      <c r="J588" s="233"/>
      <c r="K588" s="233"/>
      <c r="L588" s="234" t="str">
        <f>IF(K588="","",IF(I588="",ROUND(HLOOKUP(J588,kgList,K588,FALSE),1),ROUND(HLOOKUP(I588,kgList,K588,FALSE),1)))</f>
        <v/>
      </c>
      <c r="M588" s="234" t="str">
        <f>IF(L588="","",IF(COUNTA(I588:J588)&gt;1,"Edible or Inedible",IF(COUNTA(I588)=1,L588*1,IF(COUNTA(J588)=1,L588*1,"ERROR"))))</f>
        <v/>
      </c>
    </row>
    <row r="589" spans="1:13" x14ac:dyDescent="0.25">
      <c r="A589" s="232" t="str">
        <f>IF(D589="","",A588)</f>
        <v/>
      </c>
      <c r="B589" s="231" t="str">
        <f>IF(D589="","",B588)</f>
        <v/>
      </c>
      <c r="C589" s="232" t="str">
        <f>IF(D589="","",C588)</f>
        <v/>
      </c>
      <c r="D589" s="6"/>
      <c r="E589" s="5" t="str">
        <f>IF(D589="","",VLOOKUP(D589,Master,3,FALSE))</f>
        <v/>
      </c>
      <c r="F589" s="5" t="str">
        <f>IF(D589="","",VLOOKUP(D589,Master,4,FALSE))</f>
        <v/>
      </c>
      <c r="G589" s="5" t="str">
        <f>IF(D589="","",VLOOKUP(D589,Master,5,FALSE))</f>
        <v/>
      </c>
      <c r="H589" s="5" t="str">
        <f>IF(D589="","",VLOOKUP(D589,Master,2,FALSE))</f>
        <v/>
      </c>
      <c r="I589" s="233"/>
      <c r="J589" s="233"/>
      <c r="K589" s="233"/>
      <c r="L589" s="234" t="str">
        <f>IF(K589="","",IF(I589="",ROUND(HLOOKUP(J589,kgList,K589,FALSE),1),ROUND(HLOOKUP(I589,kgList,K589,FALSE),1)))</f>
        <v/>
      </c>
      <c r="M589" s="234" t="str">
        <f>IF(L589="","",IF(COUNTA(I589:J589)&gt;1,"Edible or Inedible",IF(COUNTA(I589)=1,L589*1,IF(COUNTA(J589)=1,L589*1,"ERROR"))))</f>
        <v/>
      </c>
    </row>
    <row r="590" spans="1:13" x14ac:dyDescent="0.25">
      <c r="A590" s="232" t="str">
        <f>IF(D590="","",A589)</f>
        <v/>
      </c>
      <c r="B590" s="231" t="str">
        <f>IF(D590="","",B589)</f>
        <v/>
      </c>
      <c r="C590" s="232" t="str">
        <f>IF(D590="","",C589)</f>
        <v/>
      </c>
      <c r="D590" s="6"/>
      <c r="E590" s="5" t="str">
        <f>IF(D590="","",VLOOKUP(D590,Master,3,FALSE))</f>
        <v/>
      </c>
      <c r="F590" s="5" t="str">
        <f>IF(D590="","",VLOOKUP(D590,Master,4,FALSE))</f>
        <v/>
      </c>
      <c r="G590" s="5" t="str">
        <f>IF(D590="","",VLOOKUP(D590,Master,5,FALSE))</f>
        <v/>
      </c>
      <c r="H590" s="5" t="str">
        <f>IF(D590="","",VLOOKUP(D590,Master,2,FALSE))</f>
        <v/>
      </c>
      <c r="I590" s="233"/>
      <c r="J590" s="233"/>
      <c r="K590" s="233"/>
      <c r="L590" s="234" t="str">
        <f>IF(K590="","",IF(I590="",ROUND(HLOOKUP(J590,kgList,K590,FALSE),1),ROUND(HLOOKUP(I590,kgList,K590,FALSE),1)))</f>
        <v/>
      </c>
      <c r="M590" s="234" t="str">
        <f>IF(L590="","",IF(COUNTA(I590:J590)&gt;1,"Edible or Inedible",IF(COUNTA(I590)=1,L590*1,IF(COUNTA(J590)=1,L590*1,"ERROR"))))</f>
        <v/>
      </c>
    </row>
    <row r="591" spans="1:13" x14ac:dyDescent="0.25">
      <c r="A591" s="232" t="str">
        <f>IF(D591="","",A590)</f>
        <v/>
      </c>
      <c r="B591" s="231" t="str">
        <f>IF(D591="","",B590)</f>
        <v/>
      </c>
      <c r="C591" s="232" t="str">
        <f>IF(D591="","",C590)</f>
        <v/>
      </c>
      <c r="D591" s="6"/>
      <c r="E591" s="5" t="str">
        <f>IF(D591="","",VLOOKUP(D591,Master,3,FALSE))</f>
        <v/>
      </c>
      <c r="F591" s="5" t="str">
        <f>IF(D591="","",VLOOKUP(D591,Master,4,FALSE))</f>
        <v/>
      </c>
      <c r="G591" s="5" t="str">
        <f>IF(D591="","",VLOOKUP(D591,Master,5,FALSE))</f>
        <v/>
      </c>
      <c r="H591" s="5" t="str">
        <f>IF(D591="","",VLOOKUP(D591,Master,2,FALSE))</f>
        <v/>
      </c>
      <c r="I591" s="233"/>
      <c r="J591" s="233"/>
      <c r="K591" s="233"/>
      <c r="L591" s="234" t="str">
        <f>IF(K591="","",IF(I591="",ROUND(HLOOKUP(J591,kgList,K591,FALSE),1),ROUND(HLOOKUP(I591,kgList,K591,FALSE),1)))</f>
        <v/>
      </c>
      <c r="M591" s="234" t="str">
        <f>IF(L591="","",IF(COUNTA(I591:J591)&gt;1,"Edible or Inedible",IF(COUNTA(I591)=1,L591*1,IF(COUNTA(J591)=1,L591*1,"ERROR"))))</f>
        <v/>
      </c>
    </row>
    <row r="592" spans="1:13" x14ac:dyDescent="0.25">
      <c r="A592" s="232" t="str">
        <f>IF(D592="","",A591)</f>
        <v/>
      </c>
      <c r="B592" s="231" t="str">
        <f>IF(D592="","",B591)</f>
        <v/>
      </c>
      <c r="C592" s="232" t="str">
        <f>IF(D592="","",C591)</f>
        <v/>
      </c>
      <c r="D592" s="6"/>
      <c r="E592" s="5" t="str">
        <f>IF(D592="","",VLOOKUP(D592,Master,3,FALSE))</f>
        <v/>
      </c>
      <c r="F592" s="5" t="str">
        <f>IF(D592="","",VLOOKUP(D592,Master,4,FALSE))</f>
        <v/>
      </c>
      <c r="G592" s="5" t="str">
        <f>IF(D592="","",VLOOKUP(D592,Master,5,FALSE))</f>
        <v/>
      </c>
      <c r="H592" s="5" t="str">
        <f>IF(D592="","",VLOOKUP(D592,Master,2,FALSE))</f>
        <v/>
      </c>
      <c r="I592" s="233"/>
      <c r="J592" s="233"/>
      <c r="K592" s="233"/>
      <c r="L592" s="234" t="str">
        <f>IF(K592="","",IF(I592="",ROUND(HLOOKUP(J592,kgList,K592,FALSE),1),ROUND(HLOOKUP(I592,kgList,K592,FALSE),1)))</f>
        <v/>
      </c>
      <c r="M592" s="234" t="str">
        <f>IF(L592="","",IF(COUNTA(I592:J592)&gt;1,"Edible or Inedible",IF(COUNTA(I592)=1,L592*1,IF(COUNTA(J592)=1,L592*1,"ERROR"))))</f>
        <v/>
      </c>
    </row>
    <row r="593" spans="1:13" x14ac:dyDescent="0.25">
      <c r="A593" s="232" t="str">
        <f>IF(D593="","",A592)</f>
        <v/>
      </c>
      <c r="B593" s="231" t="str">
        <f>IF(D593="","",B592)</f>
        <v/>
      </c>
      <c r="C593" s="232" t="str">
        <f>IF(D593="","",C592)</f>
        <v/>
      </c>
      <c r="D593" s="6"/>
      <c r="E593" s="5" t="str">
        <f>IF(D593="","",VLOOKUP(D593,Master,3,FALSE))</f>
        <v/>
      </c>
      <c r="F593" s="5" t="str">
        <f>IF(D593="","",VLOOKUP(D593,Master,4,FALSE))</f>
        <v/>
      </c>
      <c r="G593" s="5" t="str">
        <f>IF(D593="","",VLOOKUP(D593,Master,5,FALSE))</f>
        <v/>
      </c>
      <c r="H593" s="5" t="str">
        <f>IF(D593="","",VLOOKUP(D593,Master,2,FALSE))</f>
        <v/>
      </c>
      <c r="I593" s="233"/>
      <c r="J593" s="233"/>
      <c r="K593" s="233"/>
      <c r="L593" s="234" t="str">
        <f>IF(K593="","",IF(I593="",ROUND(HLOOKUP(J593,kgList,K593,FALSE),1),ROUND(HLOOKUP(I593,kgList,K593,FALSE),1)))</f>
        <v/>
      </c>
      <c r="M593" s="234" t="str">
        <f>IF(L593="","",IF(COUNTA(I593:J593)&gt;1,"Edible or Inedible",IF(COUNTA(I593)=1,L593*1,IF(COUNTA(J593)=1,L593*1,"ERROR"))))</f>
        <v/>
      </c>
    </row>
    <row r="594" spans="1:13" x14ac:dyDescent="0.25">
      <c r="A594" s="232" t="str">
        <f>IF(D594="","",A593)</f>
        <v/>
      </c>
      <c r="B594" s="231" t="str">
        <f>IF(D594="","",B593)</f>
        <v/>
      </c>
      <c r="C594" s="232" t="str">
        <f>IF(D594="","",C593)</f>
        <v/>
      </c>
      <c r="D594" s="6"/>
      <c r="E594" s="5" t="str">
        <f>IF(D594="","",VLOOKUP(D594,Master,3,FALSE))</f>
        <v/>
      </c>
      <c r="F594" s="5" t="str">
        <f>IF(D594="","",VLOOKUP(D594,Master,4,FALSE))</f>
        <v/>
      </c>
      <c r="G594" s="5" t="str">
        <f>IF(D594="","",VLOOKUP(D594,Master,5,FALSE))</f>
        <v/>
      </c>
      <c r="H594" s="5" t="str">
        <f>IF(D594="","",VLOOKUP(D594,Master,2,FALSE))</f>
        <v/>
      </c>
      <c r="I594" s="233"/>
      <c r="J594" s="233"/>
      <c r="K594" s="233"/>
      <c r="L594" s="234" t="str">
        <f>IF(K594="","",IF(I594="",ROUND(HLOOKUP(J594,kgList,K594,FALSE),1),ROUND(HLOOKUP(I594,kgList,K594,FALSE),1)))</f>
        <v/>
      </c>
      <c r="M594" s="234" t="str">
        <f>IF(L594="","",IF(COUNTA(I594:J594)&gt;1,"Edible or Inedible",IF(COUNTA(I594)=1,L594*1,IF(COUNTA(J594)=1,L594*1,"ERROR"))))</f>
        <v/>
      </c>
    </row>
    <row r="595" spans="1:13" x14ac:dyDescent="0.25">
      <c r="A595" s="232" t="str">
        <f>IF(D595="","",A594)</f>
        <v/>
      </c>
      <c r="B595" s="231" t="str">
        <f>IF(D595="","",B594)</f>
        <v/>
      </c>
      <c r="C595" s="232" t="str">
        <f>IF(D595="","",C594)</f>
        <v/>
      </c>
      <c r="D595" s="6"/>
      <c r="E595" s="5" t="str">
        <f>IF(D595="","",VLOOKUP(D595,Master,3,FALSE))</f>
        <v/>
      </c>
      <c r="F595" s="5" t="str">
        <f>IF(D595="","",VLOOKUP(D595,Master,4,FALSE))</f>
        <v/>
      </c>
      <c r="G595" s="5" t="str">
        <f>IF(D595="","",VLOOKUP(D595,Master,5,FALSE))</f>
        <v/>
      </c>
      <c r="H595" s="5" t="str">
        <f>IF(D595="","",VLOOKUP(D595,Master,2,FALSE))</f>
        <v/>
      </c>
      <c r="I595" s="233"/>
      <c r="J595" s="233"/>
      <c r="K595" s="233"/>
      <c r="L595" s="234" t="str">
        <f>IF(K595="","",IF(I595="",ROUND(HLOOKUP(J595,kgList,K595,FALSE),1),ROUND(HLOOKUP(I595,kgList,K595,FALSE),1)))</f>
        <v/>
      </c>
      <c r="M595" s="234" t="str">
        <f>IF(L595="","",IF(COUNTA(I595:J595)&gt;1,"Edible or Inedible",IF(COUNTA(I595)=1,L595*1,IF(COUNTA(J595)=1,L595*1,"ERROR"))))</f>
        <v/>
      </c>
    </row>
    <row r="596" spans="1:13" x14ac:dyDescent="0.25">
      <c r="A596" s="232" t="str">
        <f>IF(D596="","",A595)</f>
        <v/>
      </c>
      <c r="B596" s="231" t="str">
        <f>IF(D596="","",B595)</f>
        <v/>
      </c>
      <c r="C596" s="232" t="str">
        <f>IF(D596="","",C595)</f>
        <v/>
      </c>
      <c r="D596" s="6"/>
      <c r="E596" s="5" t="str">
        <f>IF(D596="","",VLOOKUP(D596,Master,3,FALSE))</f>
        <v/>
      </c>
      <c r="F596" s="5" t="str">
        <f>IF(D596="","",VLOOKUP(D596,Master,4,FALSE))</f>
        <v/>
      </c>
      <c r="G596" s="5" t="str">
        <f>IF(D596="","",VLOOKUP(D596,Master,5,FALSE))</f>
        <v/>
      </c>
      <c r="H596" s="5" t="str">
        <f>IF(D596="","",VLOOKUP(D596,Master,2,FALSE))</f>
        <v/>
      </c>
      <c r="I596" s="233"/>
      <c r="J596" s="233"/>
      <c r="K596" s="233"/>
      <c r="L596" s="234" t="str">
        <f>IF(K596="","",IF(I596="",ROUND(HLOOKUP(J596,kgList,K596,FALSE),1),ROUND(HLOOKUP(I596,kgList,K596,FALSE),1)))</f>
        <v/>
      </c>
      <c r="M596" s="234" t="str">
        <f>IF(L596="","",IF(COUNTA(I596:J596)&gt;1,"Edible or Inedible",IF(COUNTA(I596)=1,L596*1,IF(COUNTA(J596)=1,L596*1,"ERROR"))))</f>
        <v/>
      </c>
    </row>
    <row r="597" spans="1:13" x14ac:dyDescent="0.25">
      <c r="A597" s="232" t="str">
        <f>IF(D597="","",A596)</f>
        <v/>
      </c>
      <c r="B597" s="231" t="str">
        <f>IF(D597="","",B596)</f>
        <v/>
      </c>
      <c r="C597" s="232" t="str">
        <f>IF(D597="","",C596)</f>
        <v/>
      </c>
      <c r="D597" s="6"/>
      <c r="E597" s="5" t="str">
        <f>IF(D597="","",VLOOKUP(D597,Master,3,FALSE))</f>
        <v/>
      </c>
      <c r="F597" s="5" t="str">
        <f>IF(D597="","",VLOOKUP(D597,Master,4,FALSE))</f>
        <v/>
      </c>
      <c r="G597" s="5" t="str">
        <f>IF(D597="","",VLOOKUP(D597,Master,5,FALSE))</f>
        <v/>
      </c>
      <c r="H597" s="5" t="str">
        <f>IF(D597="","",VLOOKUP(D597,Master,2,FALSE))</f>
        <v/>
      </c>
      <c r="I597" s="233"/>
      <c r="J597" s="233"/>
      <c r="K597" s="233"/>
      <c r="L597" s="234" t="str">
        <f>IF(K597="","",IF(I597="",ROUND(HLOOKUP(J597,kgList,K597,FALSE),1),ROUND(HLOOKUP(I597,kgList,K597,FALSE),1)))</f>
        <v/>
      </c>
      <c r="M597" s="234" t="str">
        <f>IF(L597="","",IF(COUNTA(I597:J597)&gt;1,"Edible or Inedible",IF(COUNTA(I597)=1,L597*1,IF(COUNTA(J597)=1,L597*1,"ERROR"))))</f>
        <v/>
      </c>
    </row>
    <row r="598" spans="1:13" x14ac:dyDescent="0.25">
      <c r="A598" s="232" t="str">
        <f>IF(D598="","",A597)</f>
        <v/>
      </c>
      <c r="B598" s="231" t="str">
        <f>IF(D598="","",B597)</f>
        <v/>
      </c>
      <c r="C598" s="232" t="str">
        <f>IF(D598="","",C597)</f>
        <v/>
      </c>
      <c r="D598" s="6"/>
      <c r="E598" s="5" t="str">
        <f>IF(D598="","",VLOOKUP(D598,Master,3,FALSE))</f>
        <v/>
      </c>
      <c r="F598" s="5" t="str">
        <f>IF(D598="","",VLOOKUP(D598,Master,4,FALSE))</f>
        <v/>
      </c>
      <c r="G598" s="5" t="str">
        <f>IF(D598="","",VLOOKUP(D598,Master,5,FALSE))</f>
        <v/>
      </c>
      <c r="H598" s="5" t="str">
        <f>IF(D598="","",VLOOKUP(D598,Master,2,FALSE))</f>
        <v/>
      </c>
      <c r="I598" s="233"/>
      <c r="J598" s="233"/>
      <c r="K598" s="233"/>
      <c r="L598" s="234" t="str">
        <f>IF(K598="","",IF(I598="",ROUND(HLOOKUP(J598,kgList,K598,FALSE),1),ROUND(HLOOKUP(I598,kgList,K598,FALSE),1)))</f>
        <v/>
      </c>
      <c r="M598" s="234" t="str">
        <f>IF(L598="","",IF(COUNTA(I598:J598)&gt;1,"Edible or Inedible",IF(COUNTA(I598)=1,L598*1,IF(COUNTA(J598)=1,L598*1,"ERROR"))))</f>
        <v/>
      </c>
    </row>
    <row r="599" spans="1:13" x14ac:dyDescent="0.25">
      <c r="A599" s="232" t="str">
        <f>IF(D599="","",A598)</f>
        <v/>
      </c>
      <c r="B599" s="231" t="str">
        <f>IF(D599="","",B598)</f>
        <v/>
      </c>
      <c r="C599" s="232" t="str">
        <f>IF(D599="","",C598)</f>
        <v/>
      </c>
      <c r="D599" s="6"/>
      <c r="E599" s="5" t="str">
        <f>IF(D599="","",VLOOKUP(D599,Master,3,FALSE))</f>
        <v/>
      </c>
      <c r="F599" s="5" t="str">
        <f>IF(D599="","",VLOOKUP(D599,Master,4,FALSE))</f>
        <v/>
      </c>
      <c r="G599" s="5" t="str">
        <f>IF(D599="","",VLOOKUP(D599,Master,5,FALSE))</f>
        <v/>
      </c>
      <c r="H599" s="5" t="str">
        <f>IF(D599="","",VLOOKUP(D599,Master,2,FALSE))</f>
        <v/>
      </c>
      <c r="I599" s="233"/>
      <c r="J599" s="233"/>
      <c r="K599" s="233"/>
      <c r="L599" s="234" t="str">
        <f>IF(K599="","",IF(I599="",ROUND(HLOOKUP(J599,kgList,K599,FALSE),1),ROUND(HLOOKUP(I599,kgList,K599,FALSE),1)))</f>
        <v/>
      </c>
      <c r="M599" s="234" t="str">
        <f>IF(L599="","",IF(COUNTA(I599:J599)&gt;1,"Edible or Inedible",IF(COUNTA(I599)=1,L599*1,IF(COUNTA(J599)=1,L599*1,"ERROR"))))</f>
        <v/>
      </c>
    </row>
    <row r="600" spans="1:13" x14ac:dyDescent="0.25">
      <c r="A600" s="232" t="str">
        <f>IF(D600="","",A599)</f>
        <v/>
      </c>
      <c r="B600" s="231" t="str">
        <f>IF(D600="","",B599)</f>
        <v/>
      </c>
      <c r="C600" s="232" t="str">
        <f>IF(D600="","",C599)</f>
        <v/>
      </c>
      <c r="D600" s="6"/>
      <c r="E600" s="5" t="str">
        <f>IF(D600="","",VLOOKUP(D600,Master,3,FALSE))</f>
        <v/>
      </c>
      <c r="F600" s="5" t="str">
        <f>IF(D600="","",VLOOKUP(D600,Master,4,FALSE))</f>
        <v/>
      </c>
      <c r="G600" s="5" t="str">
        <f>IF(D600="","",VLOOKUP(D600,Master,5,FALSE))</f>
        <v/>
      </c>
      <c r="H600" s="5" t="str">
        <f>IF(D600="","",VLOOKUP(D600,Master,2,FALSE))</f>
        <v/>
      </c>
      <c r="I600" s="233"/>
      <c r="J600" s="233"/>
      <c r="K600" s="233"/>
      <c r="L600" s="234" t="str">
        <f>IF(K600="","",IF(I600="",ROUND(HLOOKUP(J600,kgList,K600,FALSE),1),ROUND(HLOOKUP(I600,kgList,K600,FALSE),1)))</f>
        <v/>
      </c>
      <c r="M600" s="234" t="str">
        <f>IF(L600="","",IF(COUNTA(I600:J600)&gt;1,"Edible or Inedible",IF(COUNTA(I600)=1,L600*1,IF(COUNTA(J600)=1,L600*1,"ERROR"))))</f>
        <v/>
      </c>
    </row>
    <row r="601" spans="1:13" x14ac:dyDescent="0.25">
      <c r="A601" s="232" t="str">
        <f>IF(D601="","",A600)</f>
        <v/>
      </c>
      <c r="B601" s="231" t="str">
        <f>IF(D601="","",B600)</f>
        <v/>
      </c>
      <c r="C601" s="232" t="str">
        <f>IF(D601="","",C600)</f>
        <v/>
      </c>
      <c r="D601" s="6"/>
      <c r="E601" s="5" t="str">
        <f>IF(D601="","",VLOOKUP(D601,Master,3,FALSE))</f>
        <v/>
      </c>
      <c r="F601" s="5" t="str">
        <f>IF(D601="","",VLOOKUP(D601,Master,4,FALSE))</f>
        <v/>
      </c>
      <c r="G601" s="5" t="str">
        <f>IF(D601="","",VLOOKUP(D601,Master,5,FALSE))</f>
        <v/>
      </c>
      <c r="H601" s="5" t="str">
        <f>IF(D601="","",VLOOKUP(D601,Master,2,FALSE))</f>
        <v/>
      </c>
      <c r="I601" s="233"/>
      <c r="J601" s="233"/>
      <c r="K601" s="233"/>
      <c r="L601" s="234" t="str">
        <f>IF(K601="","",IF(I601="",ROUND(HLOOKUP(J601,kgList,K601,FALSE),1),ROUND(HLOOKUP(I601,kgList,K601,FALSE),1)))</f>
        <v/>
      </c>
      <c r="M601" s="234" t="str">
        <f>IF(L601="","",IF(COUNTA(I601:J601)&gt;1,"Edible or Inedible",IF(COUNTA(I601)=1,L601*1,IF(COUNTA(J601)=1,L601*1,"ERROR"))))</f>
        <v/>
      </c>
    </row>
    <row r="602" spans="1:13" x14ac:dyDescent="0.25">
      <c r="A602" s="232" t="str">
        <f>IF(D602="","",A601)</f>
        <v/>
      </c>
      <c r="B602" s="231" t="str">
        <f>IF(D602="","",B601)</f>
        <v/>
      </c>
      <c r="C602" s="232" t="str">
        <f>IF(D602="","",C601)</f>
        <v/>
      </c>
      <c r="D602" s="6"/>
      <c r="E602" s="5" t="str">
        <f>IF(D602="","",VLOOKUP(D602,Master,3,FALSE))</f>
        <v/>
      </c>
      <c r="F602" s="5" t="str">
        <f>IF(D602="","",VLOOKUP(D602,Master,4,FALSE))</f>
        <v/>
      </c>
      <c r="G602" s="5" t="str">
        <f>IF(D602="","",VLOOKUP(D602,Master,5,FALSE))</f>
        <v/>
      </c>
      <c r="H602" s="5" t="str">
        <f>IF(D602="","",VLOOKUP(D602,Master,2,FALSE))</f>
        <v/>
      </c>
      <c r="I602" s="233"/>
      <c r="J602" s="233"/>
      <c r="K602" s="233"/>
      <c r="L602" s="234" t="str">
        <f>IF(K602="","",IF(I602="",ROUND(HLOOKUP(J602,kgList,K602,FALSE),1),ROUND(HLOOKUP(I602,kgList,K602,FALSE),1)))</f>
        <v/>
      </c>
      <c r="M602" s="234" t="str">
        <f>IF(L602="","",IF(COUNTA(I602:J602)&gt;1,"Edible or Inedible",IF(COUNTA(I602)=1,L602*1,IF(COUNTA(J602)=1,L602*1,"ERROR"))))</f>
        <v/>
      </c>
    </row>
    <row r="603" spans="1:13" x14ac:dyDescent="0.25">
      <c r="A603" s="232" t="str">
        <f>IF(D603="","",A602)</f>
        <v/>
      </c>
      <c r="B603" s="231" t="str">
        <f>IF(D603="","",B602)</f>
        <v/>
      </c>
      <c r="C603" s="232" t="str">
        <f>IF(D603="","",C602)</f>
        <v/>
      </c>
      <c r="D603" s="6"/>
      <c r="E603" s="5" t="str">
        <f>IF(D603="","",VLOOKUP(D603,Master,3,FALSE))</f>
        <v/>
      </c>
      <c r="F603" s="5" t="str">
        <f>IF(D603="","",VLOOKUP(D603,Master,4,FALSE))</f>
        <v/>
      </c>
      <c r="G603" s="5" t="str">
        <f>IF(D603="","",VLOOKUP(D603,Master,5,FALSE))</f>
        <v/>
      </c>
      <c r="H603" s="5" t="str">
        <f>IF(D603="","",VLOOKUP(D603,Master,2,FALSE))</f>
        <v/>
      </c>
      <c r="I603" s="233"/>
      <c r="J603" s="233"/>
      <c r="K603" s="233"/>
      <c r="L603" s="234" t="str">
        <f>IF(K603="","",IF(I603="",ROUND(HLOOKUP(J603,kgList,K603,FALSE),1),ROUND(HLOOKUP(I603,kgList,K603,FALSE),1)))</f>
        <v/>
      </c>
      <c r="M603" s="234" t="str">
        <f>IF(L603="","",IF(COUNTA(I603:J603)&gt;1,"Edible or Inedible",IF(COUNTA(I603)=1,L603*1,IF(COUNTA(J603)=1,L603*1,"ERROR"))))</f>
        <v/>
      </c>
    </row>
    <row r="604" spans="1:13" x14ac:dyDescent="0.25">
      <c r="A604" s="232" t="str">
        <f>IF(D604="","",A603)</f>
        <v/>
      </c>
      <c r="B604" s="231" t="str">
        <f>IF(D604="","",B603)</f>
        <v/>
      </c>
      <c r="C604" s="232" t="str">
        <f>IF(D604="","",C603)</f>
        <v/>
      </c>
      <c r="D604" s="6"/>
      <c r="E604" s="5" t="str">
        <f>IF(D604="","",VLOOKUP(D604,Master,3,FALSE))</f>
        <v/>
      </c>
      <c r="F604" s="5" t="str">
        <f>IF(D604="","",VLOOKUP(D604,Master,4,FALSE))</f>
        <v/>
      </c>
      <c r="G604" s="5" t="str">
        <f>IF(D604="","",VLOOKUP(D604,Master,5,FALSE))</f>
        <v/>
      </c>
      <c r="H604" s="5" t="str">
        <f>IF(D604="","",VLOOKUP(D604,Master,2,FALSE))</f>
        <v/>
      </c>
      <c r="I604" s="233"/>
      <c r="J604" s="233"/>
      <c r="K604" s="233"/>
      <c r="L604" s="234" t="str">
        <f>IF(K604="","",IF(I604="",ROUND(HLOOKUP(J604,kgList,K604,FALSE),1),ROUND(HLOOKUP(I604,kgList,K604,FALSE),1)))</f>
        <v/>
      </c>
      <c r="M604" s="234" t="str">
        <f>IF(L604="","",IF(COUNTA(I604:J604)&gt;1,"Edible or Inedible",IF(COUNTA(I604)=1,L604*1,IF(COUNTA(J604)=1,L604*1,"ERROR"))))</f>
        <v/>
      </c>
    </row>
    <row r="605" spans="1:13" x14ac:dyDescent="0.25">
      <c r="A605" s="232" t="str">
        <f>IF(D605="","",A604)</f>
        <v/>
      </c>
      <c r="B605" s="231" t="str">
        <f>IF(D605="","",B604)</f>
        <v/>
      </c>
      <c r="C605" s="232" t="str">
        <f>IF(D605="","",C604)</f>
        <v/>
      </c>
      <c r="D605" s="6"/>
      <c r="E605" s="5" t="str">
        <f>IF(D605="","",VLOOKUP(D605,Master,3,FALSE))</f>
        <v/>
      </c>
      <c r="F605" s="5" t="str">
        <f>IF(D605="","",VLOOKUP(D605,Master,4,FALSE))</f>
        <v/>
      </c>
      <c r="G605" s="5" t="str">
        <f>IF(D605="","",VLOOKUP(D605,Master,5,FALSE))</f>
        <v/>
      </c>
      <c r="H605" s="5" t="str">
        <f>IF(D605="","",VLOOKUP(D605,Master,2,FALSE))</f>
        <v/>
      </c>
      <c r="I605" s="233"/>
      <c r="J605" s="233"/>
      <c r="K605" s="233"/>
      <c r="L605" s="234" t="str">
        <f>IF(K605="","",IF(I605="",ROUND(HLOOKUP(J605,kgList,K605,FALSE),1),ROUND(HLOOKUP(I605,kgList,K605,FALSE),1)))</f>
        <v/>
      </c>
      <c r="M605" s="234" t="str">
        <f>IF(L605="","",IF(COUNTA(I605:J605)&gt;1,"Edible or Inedible",IF(COUNTA(I605)=1,L605*1,IF(COUNTA(J605)=1,L605*1,"ERROR"))))</f>
        <v/>
      </c>
    </row>
    <row r="606" spans="1:13" x14ac:dyDescent="0.25">
      <c r="A606" s="232" t="str">
        <f>IF(D606="","",A605)</f>
        <v/>
      </c>
      <c r="B606" s="231" t="str">
        <f>IF(D606="","",B605)</f>
        <v/>
      </c>
      <c r="C606" s="232" t="str">
        <f>IF(D606="","",C605)</f>
        <v/>
      </c>
      <c r="D606" s="6"/>
      <c r="E606" s="5" t="str">
        <f>IF(D606="","",VLOOKUP(D606,Master,3,FALSE))</f>
        <v/>
      </c>
      <c r="F606" s="5" t="str">
        <f>IF(D606="","",VLOOKUP(D606,Master,4,FALSE))</f>
        <v/>
      </c>
      <c r="G606" s="5" t="str">
        <f>IF(D606="","",VLOOKUP(D606,Master,5,FALSE))</f>
        <v/>
      </c>
      <c r="H606" s="5" t="str">
        <f>IF(D606="","",VLOOKUP(D606,Master,2,FALSE))</f>
        <v/>
      </c>
      <c r="I606" s="233"/>
      <c r="J606" s="233"/>
      <c r="K606" s="233"/>
      <c r="L606" s="234" t="str">
        <f>IF(K606="","",IF(I606="",ROUND(HLOOKUP(J606,kgList,K606,FALSE),1),ROUND(HLOOKUP(I606,kgList,K606,FALSE),1)))</f>
        <v/>
      </c>
      <c r="M606" s="234" t="str">
        <f>IF(L606="","",IF(COUNTA(I606:J606)&gt;1,"Edible or Inedible",IF(COUNTA(I606)=1,L606*1,IF(COUNTA(J606)=1,L606*1,"ERROR"))))</f>
        <v/>
      </c>
    </row>
    <row r="607" spans="1:13" x14ac:dyDescent="0.25">
      <c r="A607" s="232" t="str">
        <f>IF(D607="","",A606)</f>
        <v/>
      </c>
      <c r="B607" s="231" t="str">
        <f>IF(D607="","",B606)</f>
        <v/>
      </c>
      <c r="C607" s="232" t="str">
        <f>IF(D607="","",C606)</f>
        <v/>
      </c>
      <c r="D607" s="6"/>
      <c r="E607" s="5" t="str">
        <f>IF(D607="","",VLOOKUP(D607,Master,3,FALSE))</f>
        <v/>
      </c>
      <c r="F607" s="5" t="str">
        <f>IF(D607="","",VLOOKUP(D607,Master,4,FALSE))</f>
        <v/>
      </c>
      <c r="G607" s="5" t="str">
        <f>IF(D607="","",VLOOKUP(D607,Master,5,FALSE))</f>
        <v/>
      </c>
      <c r="H607" s="5" t="str">
        <f>IF(D607="","",VLOOKUP(D607,Master,2,FALSE))</f>
        <v/>
      </c>
      <c r="I607" s="233"/>
      <c r="J607" s="233"/>
      <c r="K607" s="233"/>
      <c r="L607" s="234" t="str">
        <f>IF(K607="","",IF(I607="",ROUND(HLOOKUP(J607,kgList,K607,FALSE),1),ROUND(HLOOKUP(I607,kgList,K607,FALSE),1)))</f>
        <v/>
      </c>
      <c r="M607" s="234" t="str">
        <f>IF(L607="","",IF(COUNTA(I607:J607)&gt;1,"Edible or Inedible",IF(COUNTA(I607)=1,L607*1,IF(COUNTA(J607)=1,L607*1,"ERROR"))))</f>
        <v/>
      </c>
    </row>
    <row r="608" spans="1:13" x14ac:dyDescent="0.25">
      <c r="A608" s="232" t="str">
        <f>IF(D608="","",A607)</f>
        <v/>
      </c>
      <c r="B608" s="231" t="str">
        <f>IF(D608="","",B607)</f>
        <v/>
      </c>
      <c r="C608" s="232" t="str">
        <f>IF(D608="","",C607)</f>
        <v/>
      </c>
      <c r="D608" s="6"/>
      <c r="E608" s="5" t="str">
        <f>IF(D608="","",VLOOKUP(D608,Master,3,FALSE))</f>
        <v/>
      </c>
      <c r="F608" s="5" t="str">
        <f>IF(D608="","",VLOOKUP(D608,Master,4,FALSE))</f>
        <v/>
      </c>
      <c r="G608" s="5" t="str">
        <f>IF(D608="","",VLOOKUP(D608,Master,5,FALSE))</f>
        <v/>
      </c>
      <c r="H608" s="5" t="str">
        <f>IF(D608="","",VLOOKUP(D608,Master,2,FALSE))</f>
        <v/>
      </c>
      <c r="I608" s="233"/>
      <c r="J608" s="233"/>
      <c r="K608" s="233"/>
      <c r="L608" s="234" t="str">
        <f>IF(K608="","",IF(I608="",ROUND(HLOOKUP(J608,kgList,K608,FALSE),1),ROUND(HLOOKUP(I608,kgList,K608,FALSE),1)))</f>
        <v/>
      </c>
      <c r="M608" s="234" t="str">
        <f>IF(L608="","",IF(COUNTA(I608:J608)&gt;1,"Edible or Inedible",IF(COUNTA(I608)=1,L608*1,IF(COUNTA(J608)=1,L608*1,"ERROR"))))</f>
        <v/>
      </c>
    </row>
    <row r="609" spans="1:13" x14ac:dyDescent="0.25">
      <c r="A609" s="232" t="str">
        <f>IF(D609="","",A608)</f>
        <v/>
      </c>
      <c r="B609" s="231" t="str">
        <f>IF(D609="","",B608)</f>
        <v/>
      </c>
      <c r="C609" s="232" t="str">
        <f>IF(D609="","",C608)</f>
        <v/>
      </c>
      <c r="D609" s="6"/>
      <c r="E609" s="5" t="str">
        <f>IF(D609="","",VLOOKUP(D609,Master,3,FALSE))</f>
        <v/>
      </c>
      <c r="F609" s="5" t="str">
        <f>IF(D609="","",VLOOKUP(D609,Master,4,FALSE))</f>
        <v/>
      </c>
      <c r="G609" s="5" t="str">
        <f>IF(D609="","",VLOOKUP(D609,Master,5,FALSE))</f>
        <v/>
      </c>
      <c r="H609" s="5" t="str">
        <f>IF(D609="","",VLOOKUP(D609,Master,2,FALSE))</f>
        <v/>
      </c>
      <c r="I609" s="233"/>
      <c r="J609" s="233"/>
      <c r="K609" s="233"/>
      <c r="L609" s="234" t="str">
        <f>IF(K609="","",IF(I609="",ROUND(HLOOKUP(J609,kgList,K609,FALSE),1),ROUND(HLOOKUP(I609,kgList,K609,FALSE),1)))</f>
        <v/>
      </c>
      <c r="M609" s="234" t="str">
        <f>IF(L609="","",IF(COUNTA(I609:J609)&gt;1,"Edible or Inedible",IF(COUNTA(I609)=1,L609*1,IF(COUNTA(J609)=1,L609*1,"ERROR"))))</f>
        <v/>
      </c>
    </row>
    <row r="610" spans="1:13" x14ac:dyDescent="0.25">
      <c r="A610" s="232" t="str">
        <f>IF(D610="","",A609)</f>
        <v/>
      </c>
      <c r="B610" s="231" t="str">
        <f>IF(D610="","",B609)</f>
        <v/>
      </c>
      <c r="C610" s="232" t="str">
        <f>IF(D610="","",C609)</f>
        <v/>
      </c>
      <c r="D610" s="6"/>
      <c r="E610" s="5" t="str">
        <f>IF(D610="","",VLOOKUP(D610,Master,3,FALSE))</f>
        <v/>
      </c>
      <c r="F610" s="5" t="str">
        <f>IF(D610="","",VLOOKUP(D610,Master,4,FALSE))</f>
        <v/>
      </c>
      <c r="G610" s="5" t="str">
        <f>IF(D610="","",VLOOKUP(D610,Master,5,FALSE))</f>
        <v/>
      </c>
      <c r="H610" s="5" t="str">
        <f>IF(D610="","",VLOOKUP(D610,Master,2,FALSE))</f>
        <v/>
      </c>
      <c r="I610" s="233"/>
      <c r="J610" s="233"/>
      <c r="K610" s="233"/>
      <c r="L610" s="234" t="str">
        <f>IF(K610="","",IF(I610="",ROUND(HLOOKUP(J610,kgList,K610,FALSE),1),ROUND(HLOOKUP(I610,kgList,K610,FALSE),1)))</f>
        <v/>
      </c>
      <c r="M610" s="234" t="str">
        <f>IF(L610="","",IF(COUNTA(I610:J610)&gt;1,"Edible or Inedible",IF(COUNTA(I610)=1,L610*1,IF(COUNTA(J610)=1,L610*1,"ERROR"))))</f>
        <v/>
      </c>
    </row>
    <row r="611" spans="1:13" x14ac:dyDescent="0.25">
      <c r="A611" s="232" t="str">
        <f>IF(D611="","",A610)</f>
        <v/>
      </c>
      <c r="B611" s="231" t="str">
        <f>IF(D611="","",B610)</f>
        <v/>
      </c>
      <c r="C611" s="232" t="str">
        <f>IF(D611="","",C610)</f>
        <v/>
      </c>
      <c r="D611" s="6"/>
      <c r="E611" s="5" t="str">
        <f>IF(D611="","",VLOOKUP(D611,Master,3,FALSE))</f>
        <v/>
      </c>
      <c r="F611" s="5" t="str">
        <f>IF(D611="","",VLOOKUP(D611,Master,4,FALSE))</f>
        <v/>
      </c>
      <c r="G611" s="5" t="str">
        <f>IF(D611="","",VLOOKUP(D611,Master,5,FALSE))</f>
        <v/>
      </c>
      <c r="H611" s="5" t="str">
        <f>IF(D611="","",VLOOKUP(D611,Master,2,FALSE))</f>
        <v/>
      </c>
      <c r="I611" s="233"/>
      <c r="J611" s="233"/>
      <c r="K611" s="233"/>
      <c r="L611" s="234" t="str">
        <f>IF(K611="","",IF(I611="",ROUND(HLOOKUP(J611,kgList,K611,FALSE),1),ROUND(HLOOKUP(I611,kgList,K611,FALSE),1)))</f>
        <v/>
      </c>
      <c r="M611" s="234" t="str">
        <f>IF(L611="","",IF(COUNTA(I611:J611)&gt;1,"Edible or Inedible",IF(COUNTA(I611)=1,L611*1,IF(COUNTA(J611)=1,L611*1,"ERROR"))))</f>
        <v/>
      </c>
    </row>
    <row r="612" spans="1:13" x14ac:dyDescent="0.25">
      <c r="A612" s="232" t="str">
        <f>IF(D612="","",A611)</f>
        <v/>
      </c>
      <c r="B612" s="231" t="str">
        <f>IF(D612="","",B611)</f>
        <v/>
      </c>
      <c r="C612" s="232" t="str">
        <f>IF(D612="","",C611)</f>
        <v/>
      </c>
      <c r="D612" s="6"/>
      <c r="E612" s="5" t="str">
        <f>IF(D612="","",VLOOKUP(D612,Master,3,FALSE))</f>
        <v/>
      </c>
      <c r="F612" s="5" t="str">
        <f>IF(D612="","",VLOOKUP(D612,Master,4,FALSE))</f>
        <v/>
      </c>
      <c r="G612" s="5" t="str">
        <f>IF(D612="","",VLOOKUP(D612,Master,5,FALSE))</f>
        <v/>
      </c>
      <c r="H612" s="5" t="str">
        <f>IF(D612="","",VLOOKUP(D612,Master,2,FALSE))</f>
        <v/>
      </c>
      <c r="I612" s="233"/>
      <c r="J612" s="233"/>
      <c r="K612" s="233"/>
      <c r="L612" s="234" t="str">
        <f>IF(K612="","",IF(I612="",ROUND(HLOOKUP(J612,kgList,K612,FALSE),1),ROUND(HLOOKUP(I612,kgList,K612,FALSE),1)))</f>
        <v/>
      </c>
      <c r="M612" s="234" t="str">
        <f>IF(L612="","",IF(COUNTA(I612:J612)&gt;1,"Edible or Inedible",IF(COUNTA(I612)=1,L612*1,IF(COUNTA(J612)=1,L612*1,"ERROR"))))</f>
        <v/>
      </c>
    </row>
    <row r="613" spans="1:13" x14ac:dyDescent="0.25">
      <c r="A613" s="232" t="str">
        <f>IF(D613="","",A612)</f>
        <v/>
      </c>
      <c r="B613" s="231" t="str">
        <f>IF(D613="","",B612)</f>
        <v/>
      </c>
      <c r="C613" s="232" t="str">
        <f>IF(D613="","",C612)</f>
        <v/>
      </c>
      <c r="D613" s="6"/>
      <c r="E613" s="5" t="str">
        <f>IF(D613="","",VLOOKUP(D613,Master,3,FALSE))</f>
        <v/>
      </c>
      <c r="F613" s="5" t="str">
        <f>IF(D613="","",VLOOKUP(D613,Master,4,FALSE))</f>
        <v/>
      </c>
      <c r="G613" s="5" t="str">
        <f>IF(D613="","",VLOOKUP(D613,Master,5,FALSE))</f>
        <v/>
      </c>
      <c r="H613" s="5" t="str">
        <f>IF(D613="","",VLOOKUP(D613,Master,2,FALSE))</f>
        <v/>
      </c>
      <c r="I613" s="233"/>
      <c r="J613" s="233"/>
      <c r="K613" s="233"/>
      <c r="L613" s="234" t="str">
        <f>IF(K613="","",IF(I613="",ROUND(HLOOKUP(J613,kgList,K613,FALSE),1),ROUND(HLOOKUP(I613,kgList,K613,FALSE),1)))</f>
        <v/>
      </c>
      <c r="M613" s="234" t="str">
        <f>IF(L613="","",IF(COUNTA(I613:J613)&gt;1,"Edible or Inedible",IF(COUNTA(I613)=1,L613*1,IF(COUNTA(J613)=1,L613*1,"ERROR"))))</f>
        <v/>
      </c>
    </row>
    <row r="614" spans="1:13" x14ac:dyDescent="0.25">
      <c r="A614" s="232" t="str">
        <f>IF(D614="","",A613)</f>
        <v/>
      </c>
      <c r="B614" s="231" t="str">
        <f>IF(D614="","",B613)</f>
        <v/>
      </c>
      <c r="C614" s="232" t="str">
        <f>IF(D614="","",C613)</f>
        <v/>
      </c>
      <c r="D614" s="6"/>
      <c r="E614" s="5" t="str">
        <f>IF(D614="","",VLOOKUP(D614,Master,3,FALSE))</f>
        <v/>
      </c>
      <c r="F614" s="5" t="str">
        <f>IF(D614="","",VLOOKUP(D614,Master,4,FALSE))</f>
        <v/>
      </c>
      <c r="G614" s="5" t="str">
        <f>IF(D614="","",VLOOKUP(D614,Master,5,FALSE))</f>
        <v/>
      </c>
      <c r="H614" s="5" t="str">
        <f>IF(D614="","",VLOOKUP(D614,Master,2,FALSE))</f>
        <v/>
      </c>
      <c r="I614" s="233"/>
      <c r="J614" s="233"/>
      <c r="K614" s="233"/>
      <c r="L614" s="234" t="str">
        <f>IF(K614="","",IF(I614="",ROUND(HLOOKUP(J614,kgList,K614,FALSE),1),ROUND(HLOOKUP(I614,kgList,K614,FALSE),1)))</f>
        <v/>
      </c>
      <c r="M614" s="234" t="str">
        <f>IF(L614="","",IF(COUNTA(I614:J614)&gt;1,"Edible or Inedible",IF(COUNTA(I614)=1,L614*1,IF(COUNTA(J614)=1,L614*1,"ERROR"))))</f>
        <v/>
      </c>
    </row>
    <row r="615" spans="1:13" x14ac:dyDescent="0.25">
      <c r="A615" s="232" t="str">
        <f>IF(D615="","",A614)</f>
        <v/>
      </c>
      <c r="B615" s="231" t="str">
        <f>IF(D615="","",B614)</f>
        <v/>
      </c>
      <c r="C615" s="232" t="str">
        <f>IF(D615="","",C614)</f>
        <v/>
      </c>
      <c r="D615" s="6"/>
      <c r="E615" s="5" t="str">
        <f>IF(D615="","",VLOOKUP(D615,Master,3,FALSE))</f>
        <v/>
      </c>
      <c r="F615" s="5" t="str">
        <f>IF(D615="","",VLOOKUP(D615,Master,4,FALSE))</f>
        <v/>
      </c>
      <c r="G615" s="5" t="str">
        <f>IF(D615="","",VLOOKUP(D615,Master,5,FALSE))</f>
        <v/>
      </c>
      <c r="H615" s="5" t="str">
        <f>IF(D615="","",VLOOKUP(D615,Master,2,FALSE))</f>
        <v/>
      </c>
      <c r="I615" s="233"/>
      <c r="J615" s="233"/>
      <c r="K615" s="233"/>
      <c r="L615" s="234" t="str">
        <f>IF(K615="","",IF(I615="",ROUND(HLOOKUP(J615,kgList,K615,FALSE),1),ROUND(HLOOKUP(I615,kgList,K615,FALSE),1)))</f>
        <v/>
      </c>
      <c r="M615" s="234" t="str">
        <f>IF(L615="","",IF(COUNTA(I615:J615)&gt;1,"Edible or Inedible",IF(COUNTA(I615)=1,L615*1,IF(COUNTA(J615)=1,L615*1,"ERROR"))))</f>
        <v/>
      </c>
    </row>
    <row r="616" spans="1:13" x14ac:dyDescent="0.25">
      <c r="A616" s="232" t="str">
        <f>IF(D616="","",A615)</f>
        <v/>
      </c>
      <c r="B616" s="231" t="str">
        <f>IF(D616="","",B615)</f>
        <v/>
      </c>
      <c r="C616" s="232" t="str">
        <f>IF(D616="","",C615)</f>
        <v/>
      </c>
      <c r="D616" s="6"/>
      <c r="E616" s="5" t="str">
        <f>IF(D616="","",VLOOKUP(D616,Master,3,FALSE))</f>
        <v/>
      </c>
      <c r="F616" s="5" t="str">
        <f>IF(D616="","",VLOOKUP(D616,Master,4,FALSE))</f>
        <v/>
      </c>
      <c r="G616" s="5" t="str">
        <f>IF(D616="","",VLOOKUP(D616,Master,5,FALSE))</f>
        <v/>
      </c>
      <c r="H616" s="5" t="str">
        <f>IF(D616="","",VLOOKUP(D616,Master,2,FALSE))</f>
        <v/>
      </c>
      <c r="I616" s="233"/>
      <c r="J616" s="233"/>
      <c r="K616" s="233"/>
      <c r="L616" s="234" t="str">
        <f>IF(K616="","",IF(I616="",ROUND(HLOOKUP(J616,kgList,K616,FALSE),1),ROUND(HLOOKUP(I616,kgList,K616,FALSE),1)))</f>
        <v/>
      </c>
      <c r="M616" s="234" t="str">
        <f>IF(L616="","",IF(COUNTA(I616:J616)&gt;1,"Edible or Inedible",IF(COUNTA(I616)=1,L616*1,IF(COUNTA(J616)=1,L616*1,"ERROR"))))</f>
        <v/>
      </c>
    </row>
    <row r="617" spans="1:13" x14ac:dyDescent="0.25">
      <c r="A617" s="232" t="str">
        <f>IF(D617="","",A616)</f>
        <v/>
      </c>
      <c r="B617" s="231" t="str">
        <f>IF(D617="","",B616)</f>
        <v/>
      </c>
      <c r="C617" s="232" t="str">
        <f>IF(D617="","",C616)</f>
        <v/>
      </c>
      <c r="D617" s="6"/>
      <c r="E617" s="5" t="str">
        <f>IF(D617="","",VLOOKUP(D617,Master,3,FALSE))</f>
        <v/>
      </c>
      <c r="F617" s="5" t="str">
        <f>IF(D617="","",VLOOKUP(D617,Master,4,FALSE))</f>
        <v/>
      </c>
      <c r="G617" s="5" t="str">
        <f>IF(D617="","",VLOOKUP(D617,Master,5,FALSE))</f>
        <v/>
      </c>
      <c r="H617" s="5" t="str">
        <f>IF(D617="","",VLOOKUP(D617,Master,2,FALSE))</f>
        <v/>
      </c>
      <c r="I617" s="233"/>
      <c r="J617" s="233"/>
      <c r="K617" s="233"/>
      <c r="L617" s="234" t="str">
        <f>IF(K617="","",IF(I617="",ROUND(HLOOKUP(J617,kgList,K617,FALSE),1),ROUND(HLOOKUP(I617,kgList,K617,FALSE),1)))</f>
        <v/>
      </c>
      <c r="M617" s="234" t="str">
        <f>IF(L617="","",IF(COUNTA(I617:J617)&gt;1,"Edible or Inedible",IF(COUNTA(I617)=1,L617*1,IF(COUNTA(J617)=1,L617*1,"ERROR"))))</f>
        <v/>
      </c>
    </row>
    <row r="618" spans="1:13" x14ac:dyDescent="0.25">
      <c r="A618" s="232" t="str">
        <f>IF(D618="","",A617)</f>
        <v/>
      </c>
      <c r="B618" s="231" t="str">
        <f>IF(D618="","",B617)</f>
        <v/>
      </c>
      <c r="C618" s="232" t="str">
        <f>IF(D618="","",C617)</f>
        <v/>
      </c>
      <c r="D618" s="6"/>
      <c r="E618" s="5" t="str">
        <f>IF(D618="","",VLOOKUP(D618,Master,3,FALSE))</f>
        <v/>
      </c>
      <c r="F618" s="5" t="str">
        <f>IF(D618="","",VLOOKUP(D618,Master,4,FALSE))</f>
        <v/>
      </c>
      <c r="G618" s="5" t="str">
        <f>IF(D618="","",VLOOKUP(D618,Master,5,FALSE))</f>
        <v/>
      </c>
      <c r="H618" s="5" t="str">
        <f>IF(D618="","",VLOOKUP(D618,Master,2,FALSE))</f>
        <v/>
      </c>
      <c r="I618" s="233"/>
      <c r="J618" s="233"/>
      <c r="K618" s="233"/>
      <c r="L618" s="234" t="str">
        <f>IF(K618="","",IF(I618="",ROUND(HLOOKUP(J618,kgList,K618,FALSE),1),ROUND(HLOOKUP(I618,kgList,K618,FALSE),1)))</f>
        <v/>
      </c>
      <c r="M618" s="234" t="str">
        <f>IF(L618="","",IF(COUNTA(I618:J618)&gt;1,"Edible or Inedible",IF(COUNTA(I618)=1,L618*1,IF(COUNTA(J618)=1,L618*1,"ERROR"))))</f>
        <v/>
      </c>
    </row>
    <row r="619" spans="1:13" x14ac:dyDescent="0.25">
      <c r="A619" s="232" t="str">
        <f>IF(D619="","",A618)</f>
        <v/>
      </c>
      <c r="B619" s="231" t="str">
        <f>IF(D619="","",B618)</f>
        <v/>
      </c>
      <c r="C619" s="232" t="str">
        <f>IF(D619="","",C618)</f>
        <v/>
      </c>
      <c r="D619" s="6"/>
      <c r="E619" s="5" t="str">
        <f>IF(D619="","",VLOOKUP(D619,Master,3,FALSE))</f>
        <v/>
      </c>
      <c r="F619" s="5" t="str">
        <f>IF(D619="","",VLOOKUP(D619,Master,4,FALSE))</f>
        <v/>
      </c>
      <c r="G619" s="5" t="str">
        <f>IF(D619="","",VLOOKUP(D619,Master,5,FALSE))</f>
        <v/>
      </c>
      <c r="H619" s="5" t="str">
        <f>IF(D619="","",VLOOKUP(D619,Master,2,FALSE))</f>
        <v/>
      </c>
      <c r="I619" s="233"/>
      <c r="J619" s="233"/>
      <c r="K619" s="233"/>
      <c r="L619" s="234" t="str">
        <f>IF(K619="","",IF(I619="",ROUND(HLOOKUP(J619,kgList,K619,FALSE),1),ROUND(HLOOKUP(I619,kgList,K619,FALSE),1)))</f>
        <v/>
      </c>
      <c r="M619" s="234" t="str">
        <f>IF(L619="","",IF(COUNTA(I619:J619)&gt;1,"Edible or Inedible",IF(COUNTA(I619)=1,L619*1,IF(COUNTA(J619)=1,L619*1,"ERROR"))))</f>
        <v/>
      </c>
    </row>
    <row r="620" spans="1:13" x14ac:dyDescent="0.25">
      <c r="A620" s="232" t="str">
        <f>IF(D620="","",A619)</f>
        <v/>
      </c>
      <c r="B620" s="231" t="str">
        <f>IF(D620="","",B619)</f>
        <v/>
      </c>
      <c r="C620" s="232" t="str">
        <f>IF(D620="","",C619)</f>
        <v/>
      </c>
      <c r="D620" s="6"/>
      <c r="E620" s="5" t="str">
        <f>IF(D620="","",VLOOKUP(D620,Master,3,FALSE))</f>
        <v/>
      </c>
      <c r="F620" s="5" t="str">
        <f>IF(D620="","",VLOOKUP(D620,Master,4,FALSE))</f>
        <v/>
      </c>
      <c r="G620" s="5" t="str">
        <f>IF(D620="","",VLOOKUP(D620,Master,5,FALSE))</f>
        <v/>
      </c>
      <c r="H620" s="5" t="str">
        <f>IF(D620="","",VLOOKUP(D620,Master,2,FALSE))</f>
        <v/>
      </c>
      <c r="I620" s="233"/>
      <c r="J620" s="233"/>
      <c r="K620" s="233"/>
      <c r="L620" s="234" t="str">
        <f>IF(K620="","",IF(I620="",ROUND(HLOOKUP(J620,kgList,K620,FALSE),1),ROUND(HLOOKUP(I620,kgList,K620,FALSE),1)))</f>
        <v/>
      </c>
      <c r="M620" s="234" t="str">
        <f>IF(L620="","",IF(COUNTA(I620:J620)&gt;1,"Edible or Inedible",IF(COUNTA(I620)=1,L620*1,IF(COUNTA(J620)=1,L620*1,"ERROR"))))</f>
        <v/>
      </c>
    </row>
    <row r="621" spans="1:13" x14ac:dyDescent="0.25">
      <c r="A621" s="232" t="str">
        <f>IF(D621="","",A620)</f>
        <v/>
      </c>
      <c r="B621" s="231" t="str">
        <f>IF(D621="","",B620)</f>
        <v/>
      </c>
      <c r="C621" s="232" t="str">
        <f>IF(D621="","",C620)</f>
        <v/>
      </c>
      <c r="D621" s="6"/>
      <c r="E621" s="5" t="str">
        <f>IF(D621="","",VLOOKUP(D621,Master,3,FALSE))</f>
        <v/>
      </c>
      <c r="F621" s="5" t="str">
        <f>IF(D621="","",VLOOKUP(D621,Master,4,FALSE))</f>
        <v/>
      </c>
      <c r="G621" s="5" t="str">
        <f>IF(D621="","",VLOOKUP(D621,Master,5,FALSE))</f>
        <v/>
      </c>
      <c r="H621" s="5" t="str">
        <f>IF(D621="","",VLOOKUP(D621,Master,2,FALSE))</f>
        <v/>
      </c>
      <c r="I621" s="233"/>
      <c r="J621" s="233"/>
      <c r="K621" s="233"/>
      <c r="L621" s="234" t="str">
        <f>IF(K621="","",IF(I621="",ROUND(HLOOKUP(J621,kgList,K621,FALSE),1),ROUND(HLOOKUP(I621,kgList,K621,FALSE),1)))</f>
        <v/>
      </c>
      <c r="M621" s="234" t="str">
        <f>IF(L621="","",IF(COUNTA(I621:J621)&gt;1,"Edible or Inedible",IF(COUNTA(I621)=1,L621*1,IF(COUNTA(J621)=1,L621*1,"ERROR"))))</f>
        <v/>
      </c>
    </row>
    <row r="622" spans="1:13" x14ac:dyDescent="0.25">
      <c r="A622" s="232" t="str">
        <f>IF(D622="","",A621)</f>
        <v/>
      </c>
      <c r="B622" s="231" t="str">
        <f>IF(D622="","",B621)</f>
        <v/>
      </c>
      <c r="C622" s="232" t="str">
        <f>IF(D622="","",C621)</f>
        <v/>
      </c>
      <c r="D622" s="6"/>
      <c r="E622" s="5" t="str">
        <f>IF(D622="","",VLOOKUP(D622,Master,3,FALSE))</f>
        <v/>
      </c>
      <c r="F622" s="5" t="str">
        <f>IF(D622="","",VLOOKUP(D622,Master,4,FALSE))</f>
        <v/>
      </c>
      <c r="G622" s="5" t="str">
        <f>IF(D622="","",VLOOKUP(D622,Master,5,FALSE))</f>
        <v/>
      </c>
      <c r="H622" s="5" t="str">
        <f>IF(D622="","",VLOOKUP(D622,Master,2,FALSE))</f>
        <v/>
      </c>
      <c r="I622" s="233"/>
      <c r="J622" s="233"/>
      <c r="K622" s="233"/>
      <c r="L622" s="234" t="str">
        <f>IF(K622="","",IF(I622="",ROUND(HLOOKUP(J622,kgList,K622,FALSE),1),ROUND(HLOOKUP(I622,kgList,K622,FALSE),1)))</f>
        <v/>
      </c>
      <c r="M622" s="234" t="str">
        <f>IF(L622="","",IF(COUNTA(I622:J622)&gt;1,"Edible or Inedible",IF(COUNTA(I622)=1,L622*1,IF(COUNTA(J622)=1,L622*1,"ERROR"))))</f>
        <v/>
      </c>
    </row>
    <row r="623" spans="1:13" x14ac:dyDescent="0.25">
      <c r="A623" s="232" t="str">
        <f>IF(D623="","",A622)</f>
        <v/>
      </c>
      <c r="B623" s="231" t="str">
        <f>IF(D623="","",B622)</f>
        <v/>
      </c>
      <c r="C623" s="232" t="str">
        <f>IF(D623="","",C622)</f>
        <v/>
      </c>
      <c r="D623" s="6"/>
      <c r="E623" s="5" t="str">
        <f>IF(D623="","",VLOOKUP(D623,Master,3,FALSE))</f>
        <v/>
      </c>
      <c r="F623" s="5" t="str">
        <f>IF(D623="","",VLOOKUP(D623,Master,4,FALSE))</f>
        <v/>
      </c>
      <c r="G623" s="5" t="str">
        <f>IF(D623="","",VLOOKUP(D623,Master,5,FALSE))</f>
        <v/>
      </c>
      <c r="H623" s="5" t="str">
        <f>IF(D623="","",VLOOKUP(D623,Master,2,FALSE))</f>
        <v/>
      </c>
      <c r="I623" s="233"/>
      <c r="J623" s="233"/>
      <c r="K623" s="233"/>
      <c r="L623" s="234" t="str">
        <f>IF(K623="","",IF(I623="",ROUND(HLOOKUP(J623,kgList,K623,FALSE),1),ROUND(HLOOKUP(I623,kgList,K623,FALSE),1)))</f>
        <v/>
      </c>
      <c r="M623" s="234" t="str">
        <f>IF(L623="","",IF(COUNTA(I623:J623)&gt;1,"Edible or Inedible",IF(COUNTA(I623)=1,L623*1,IF(COUNTA(J623)=1,L623*1,"ERROR"))))</f>
        <v/>
      </c>
    </row>
    <row r="624" spans="1:13" x14ac:dyDescent="0.25">
      <c r="A624" s="232" t="str">
        <f>IF(D624="","",A623)</f>
        <v/>
      </c>
      <c r="B624" s="231" t="str">
        <f>IF(D624="","",B623)</f>
        <v/>
      </c>
      <c r="C624" s="232" t="str">
        <f>IF(D624="","",C623)</f>
        <v/>
      </c>
      <c r="D624" s="6"/>
      <c r="E624" s="5" t="str">
        <f>IF(D624="","",VLOOKUP(D624,Master,3,FALSE))</f>
        <v/>
      </c>
      <c r="F624" s="5" t="str">
        <f>IF(D624="","",VLOOKUP(D624,Master,4,FALSE))</f>
        <v/>
      </c>
      <c r="G624" s="5" t="str">
        <f>IF(D624="","",VLOOKUP(D624,Master,5,FALSE))</f>
        <v/>
      </c>
      <c r="H624" s="5" t="str">
        <f>IF(D624="","",VLOOKUP(D624,Master,2,FALSE))</f>
        <v/>
      </c>
      <c r="I624" s="233"/>
      <c r="J624" s="233"/>
      <c r="K624" s="233"/>
      <c r="L624" s="234" t="str">
        <f>IF(K624="","",IF(I624="",ROUND(HLOOKUP(J624,kgList,K624,FALSE),1),ROUND(HLOOKUP(I624,kgList,K624,FALSE),1)))</f>
        <v/>
      </c>
      <c r="M624" s="234" t="str">
        <f>IF(L624="","",IF(COUNTA(I624:J624)&gt;1,"Edible or Inedible",IF(COUNTA(I624)=1,L624*1,IF(COUNTA(J624)=1,L624*1,"ERROR"))))</f>
        <v/>
      </c>
    </row>
    <row r="625" spans="1:13" x14ac:dyDescent="0.25">
      <c r="A625" s="232" t="str">
        <f>IF(D625="","",A624)</f>
        <v/>
      </c>
      <c r="B625" s="231" t="str">
        <f>IF(D625="","",B624)</f>
        <v/>
      </c>
      <c r="C625" s="232" t="str">
        <f>IF(D625="","",C624)</f>
        <v/>
      </c>
      <c r="D625" s="6"/>
      <c r="E625" s="5" t="str">
        <f>IF(D625="","",VLOOKUP(D625,Master,3,FALSE))</f>
        <v/>
      </c>
      <c r="F625" s="5" t="str">
        <f>IF(D625="","",VLOOKUP(D625,Master,4,FALSE))</f>
        <v/>
      </c>
      <c r="G625" s="5" t="str">
        <f>IF(D625="","",VLOOKUP(D625,Master,5,FALSE))</f>
        <v/>
      </c>
      <c r="H625" s="5" t="str">
        <f>IF(D625="","",VLOOKUP(D625,Master,2,FALSE))</f>
        <v/>
      </c>
      <c r="I625" s="233"/>
      <c r="J625" s="233"/>
      <c r="K625" s="233"/>
      <c r="L625" s="234" t="str">
        <f>IF(K625="","",IF(I625="",ROUND(HLOOKUP(J625,kgList,K625,FALSE),1),ROUND(HLOOKUP(I625,kgList,K625,FALSE),1)))</f>
        <v/>
      </c>
      <c r="M625" s="234" t="str">
        <f>IF(L625="","",IF(COUNTA(I625:J625)&gt;1,"Edible or Inedible",IF(COUNTA(I625)=1,L625*1,IF(COUNTA(J625)=1,L625*1,"ERROR"))))</f>
        <v/>
      </c>
    </row>
    <row r="626" spans="1:13" x14ac:dyDescent="0.25">
      <c r="A626" s="232" t="str">
        <f>IF(D626="","",A625)</f>
        <v/>
      </c>
      <c r="B626" s="231" t="str">
        <f>IF(D626="","",B625)</f>
        <v/>
      </c>
      <c r="C626" s="232" t="str">
        <f>IF(D626="","",C625)</f>
        <v/>
      </c>
      <c r="D626" s="6"/>
      <c r="E626" s="5" t="str">
        <f>IF(D626="","",VLOOKUP(D626,Master,3,FALSE))</f>
        <v/>
      </c>
      <c r="F626" s="5" t="str">
        <f>IF(D626="","",VLOOKUP(D626,Master,4,FALSE))</f>
        <v/>
      </c>
      <c r="G626" s="5" t="str">
        <f>IF(D626="","",VLOOKUP(D626,Master,5,FALSE))</f>
        <v/>
      </c>
      <c r="H626" s="5" t="str">
        <f>IF(D626="","",VLOOKUP(D626,Master,2,FALSE))</f>
        <v/>
      </c>
      <c r="I626" s="233"/>
      <c r="J626" s="233"/>
      <c r="K626" s="233"/>
      <c r="L626" s="234" t="str">
        <f>IF(K626="","",IF(I626="",ROUND(HLOOKUP(J626,kgList,K626,FALSE),1),ROUND(HLOOKUP(I626,kgList,K626,FALSE),1)))</f>
        <v/>
      </c>
      <c r="M626" s="234" t="str">
        <f>IF(L626="","",IF(COUNTA(I626:J626)&gt;1,"Edible or Inedible",IF(COUNTA(I626)=1,L626*1,IF(COUNTA(J626)=1,L626*1,"ERROR"))))</f>
        <v/>
      </c>
    </row>
    <row r="627" spans="1:13" x14ac:dyDescent="0.25">
      <c r="A627" s="232" t="str">
        <f>IF(D627="","",A626)</f>
        <v/>
      </c>
      <c r="B627" s="231" t="str">
        <f>IF(D627="","",B626)</f>
        <v/>
      </c>
      <c r="C627" s="232" t="str">
        <f>IF(D627="","",C626)</f>
        <v/>
      </c>
      <c r="D627" s="6"/>
      <c r="E627" s="5" t="str">
        <f>IF(D627="","",VLOOKUP(D627,Master,3,FALSE))</f>
        <v/>
      </c>
      <c r="F627" s="5" t="str">
        <f>IF(D627="","",VLOOKUP(D627,Master,4,FALSE))</f>
        <v/>
      </c>
      <c r="G627" s="5" t="str">
        <f>IF(D627="","",VLOOKUP(D627,Master,5,FALSE))</f>
        <v/>
      </c>
      <c r="H627" s="5" t="str">
        <f>IF(D627="","",VLOOKUP(D627,Master,2,FALSE))</f>
        <v/>
      </c>
      <c r="I627" s="233"/>
      <c r="J627" s="233"/>
      <c r="K627" s="233"/>
      <c r="L627" s="234" t="str">
        <f>IF(K627="","",IF(I627="",ROUND(HLOOKUP(J627,kgList,K627,FALSE),1),ROUND(HLOOKUP(I627,kgList,K627,FALSE),1)))</f>
        <v/>
      </c>
      <c r="M627" s="234" t="str">
        <f>IF(L627="","",IF(COUNTA(I627:J627)&gt;1,"Edible or Inedible",IF(COUNTA(I627)=1,L627*1,IF(COUNTA(J627)=1,L627*1,"ERROR"))))</f>
        <v/>
      </c>
    </row>
    <row r="628" spans="1:13" x14ac:dyDescent="0.25">
      <c r="A628" s="232" t="str">
        <f>IF(D628="","",A627)</f>
        <v/>
      </c>
      <c r="B628" s="231" t="str">
        <f>IF(D628="","",B627)</f>
        <v/>
      </c>
      <c r="C628" s="232" t="str">
        <f>IF(D628="","",C627)</f>
        <v/>
      </c>
      <c r="D628" s="6"/>
      <c r="E628" s="5" t="str">
        <f>IF(D628="","",VLOOKUP(D628,Master,3,FALSE))</f>
        <v/>
      </c>
      <c r="F628" s="5" t="str">
        <f>IF(D628="","",VLOOKUP(D628,Master,4,FALSE))</f>
        <v/>
      </c>
      <c r="G628" s="5" t="str">
        <f>IF(D628="","",VLOOKUP(D628,Master,5,FALSE))</f>
        <v/>
      </c>
      <c r="H628" s="5" t="str">
        <f>IF(D628="","",VLOOKUP(D628,Master,2,FALSE))</f>
        <v/>
      </c>
      <c r="I628" s="233"/>
      <c r="J628" s="233"/>
      <c r="K628" s="233"/>
      <c r="L628" s="234" t="str">
        <f>IF(K628="","",IF(I628="",ROUND(HLOOKUP(J628,kgList,K628,FALSE),1),ROUND(HLOOKUP(I628,kgList,K628,FALSE),1)))</f>
        <v/>
      </c>
      <c r="M628" s="234" t="str">
        <f>IF(L628="","",IF(COUNTA(I628:J628)&gt;1,"Edible or Inedible",IF(COUNTA(I628)=1,L628*1,IF(COUNTA(J628)=1,L628*1,"ERROR"))))</f>
        <v/>
      </c>
    </row>
    <row r="629" spans="1:13" x14ac:dyDescent="0.25">
      <c r="A629" s="232" t="str">
        <f>IF(D629="","",A628)</f>
        <v/>
      </c>
      <c r="B629" s="231" t="str">
        <f>IF(D629="","",B628)</f>
        <v/>
      </c>
      <c r="C629" s="232" t="str">
        <f>IF(D629="","",C628)</f>
        <v/>
      </c>
      <c r="D629" s="6"/>
      <c r="E629" s="5" t="str">
        <f>IF(D629="","",VLOOKUP(D629,Master,3,FALSE))</f>
        <v/>
      </c>
      <c r="F629" s="5" t="str">
        <f>IF(D629="","",VLOOKUP(D629,Master,4,FALSE))</f>
        <v/>
      </c>
      <c r="G629" s="5" t="str">
        <f>IF(D629="","",VLOOKUP(D629,Master,5,FALSE))</f>
        <v/>
      </c>
      <c r="H629" s="5" t="str">
        <f>IF(D629="","",VLOOKUP(D629,Master,2,FALSE))</f>
        <v/>
      </c>
      <c r="I629" s="233"/>
      <c r="J629" s="233"/>
      <c r="K629" s="233"/>
      <c r="L629" s="234" t="str">
        <f>IF(K629="","",IF(I629="",ROUND(HLOOKUP(J629,kgList,K629,FALSE),1),ROUND(HLOOKUP(I629,kgList,K629,FALSE),1)))</f>
        <v/>
      </c>
      <c r="M629" s="234" t="str">
        <f>IF(L629="","",IF(COUNTA(I629:J629)&gt;1,"Edible or Inedible",IF(COUNTA(I629)=1,L629*1,IF(COUNTA(J629)=1,L629*1,"ERROR"))))</f>
        <v/>
      </c>
    </row>
    <row r="630" spans="1:13" x14ac:dyDescent="0.25">
      <c r="A630" s="232" t="str">
        <f>IF(D630="","",A629)</f>
        <v/>
      </c>
      <c r="B630" s="231" t="str">
        <f>IF(D630="","",B629)</f>
        <v/>
      </c>
      <c r="C630" s="232" t="str">
        <f>IF(D630="","",C629)</f>
        <v/>
      </c>
      <c r="D630" s="6"/>
      <c r="E630" s="5" t="str">
        <f>IF(D630="","",VLOOKUP(D630,Master,3,FALSE))</f>
        <v/>
      </c>
      <c r="F630" s="5" t="str">
        <f>IF(D630="","",VLOOKUP(D630,Master,4,FALSE))</f>
        <v/>
      </c>
      <c r="G630" s="5" t="str">
        <f>IF(D630="","",VLOOKUP(D630,Master,5,FALSE))</f>
        <v/>
      </c>
      <c r="H630" s="5" t="str">
        <f>IF(D630="","",VLOOKUP(D630,Master,2,FALSE))</f>
        <v/>
      </c>
      <c r="I630" s="233"/>
      <c r="J630" s="233"/>
      <c r="K630" s="233"/>
      <c r="L630" s="234" t="str">
        <f>IF(K630="","",IF(I630="",ROUND(HLOOKUP(J630,kgList,K630,FALSE),1),ROUND(HLOOKUP(I630,kgList,K630,FALSE),1)))</f>
        <v/>
      </c>
      <c r="M630" s="234" t="str">
        <f>IF(L630="","",IF(COUNTA(I630:J630)&gt;1,"Edible or Inedible",IF(COUNTA(I630)=1,L630*1,IF(COUNTA(J630)=1,L630*1,"ERROR"))))</f>
        <v/>
      </c>
    </row>
    <row r="631" spans="1:13" x14ac:dyDescent="0.25">
      <c r="A631" s="232" t="str">
        <f>IF(D631="","",A630)</f>
        <v/>
      </c>
      <c r="B631" s="231" t="str">
        <f>IF(D631="","",B630)</f>
        <v/>
      </c>
      <c r="C631" s="232" t="str">
        <f>IF(D631="","",C630)</f>
        <v/>
      </c>
      <c r="D631" s="6"/>
      <c r="E631" s="5" t="str">
        <f>IF(D631="","",VLOOKUP(D631,Master,3,FALSE))</f>
        <v/>
      </c>
      <c r="F631" s="5" t="str">
        <f>IF(D631="","",VLOOKUP(D631,Master,4,FALSE))</f>
        <v/>
      </c>
      <c r="G631" s="5" t="str">
        <f>IF(D631="","",VLOOKUP(D631,Master,5,FALSE))</f>
        <v/>
      </c>
      <c r="H631" s="5" t="str">
        <f>IF(D631="","",VLOOKUP(D631,Master,2,FALSE))</f>
        <v/>
      </c>
      <c r="I631" s="233"/>
      <c r="J631" s="233"/>
      <c r="K631" s="233"/>
      <c r="L631" s="234" t="str">
        <f>IF(K631="","",IF(I631="",ROUND(HLOOKUP(J631,kgList,K631,FALSE),1),ROUND(HLOOKUP(I631,kgList,K631,FALSE),1)))</f>
        <v/>
      </c>
      <c r="M631" s="234" t="str">
        <f>IF(L631="","",IF(COUNTA(I631:J631)&gt;1,"Edible or Inedible",IF(COUNTA(I631)=1,L631*1,IF(COUNTA(J631)=1,L631*1,"ERROR"))))</f>
        <v/>
      </c>
    </row>
    <row r="632" spans="1:13" x14ac:dyDescent="0.25">
      <c r="A632" s="232" t="str">
        <f>IF(D632="","",A631)</f>
        <v/>
      </c>
      <c r="B632" s="231" t="str">
        <f>IF(D632="","",B631)</f>
        <v/>
      </c>
      <c r="C632" s="232" t="str">
        <f>IF(D632="","",C631)</f>
        <v/>
      </c>
      <c r="D632" s="6"/>
      <c r="E632" s="5" t="str">
        <f>IF(D632="","",VLOOKUP(D632,Master,3,FALSE))</f>
        <v/>
      </c>
      <c r="F632" s="5" t="str">
        <f>IF(D632="","",VLOOKUP(D632,Master,4,FALSE))</f>
        <v/>
      </c>
      <c r="G632" s="5" t="str">
        <f>IF(D632="","",VLOOKUP(D632,Master,5,FALSE))</f>
        <v/>
      </c>
      <c r="H632" s="5" t="str">
        <f>IF(D632="","",VLOOKUP(D632,Master,2,FALSE))</f>
        <v/>
      </c>
      <c r="I632" s="233"/>
      <c r="J632" s="233"/>
      <c r="K632" s="233"/>
      <c r="L632" s="234" t="str">
        <f>IF(K632="","",IF(I632="",ROUND(HLOOKUP(J632,kgList,K632,FALSE),1),ROUND(HLOOKUP(I632,kgList,K632,FALSE),1)))</f>
        <v/>
      </c>
      <c r="M632" s="234" t="str">
        <f>IF(L632="","",IF(COUNTA(I632:J632)&gt;1,"Edible or Inedible",IF(COUNTA(I632)=1,L632*1,IF(COUNTA(J632)=1,L632*1,"ERROR"))))</f>
        <v/>
      </c>
    </row>
    <row r="633" spans="1:13" x14ac:dyDescent="0.25">
      <c r="A633" s="232" t="str">
        <f>IF(D633="","",A632)</f>
        <v/>
      </c>
      <c r="B633" s="231" t="str">
        <f>IF(D633="","",B632)</f>
        <v/>
      </c>
      <c r="C633" s="232" t="str">
        <f>IF(D633="","",C632)</f>
        <v/>
      </c>
      <c r="D633" s="6"/>
      <c r="E633" s="5" t="str">
        <f>IF(D633="","",VLOOKUP(D633,Master,3,FALSE))</f>
        <v/>
      </c>
      <c r="F633" s="5" t="str">
        <f>IF(D633="","",VLOOKUP(D633,Master,4,FALSE))</f>
        <v/>
      </c>
      <c r="G633" s="5" t="str">
        <f>IF(D633="","",VLOOKUP(D633,Master,5,FALSE))</f>
        <v/>
      </c>
      <c r="H633" s="5" t="str">
        <f>IF(D633="","",VLOOKUP(D633,Master,2,FALSE))</f>
        <v/>
      </c>
      <c r="I633" s="233"/>
      <c r="J633" s="233"/>
      <c r="K633" s="233"/>
      <c r="L633" s="234" t="str">
        <f>IF(K633="","",IF(I633="",ROUND(HLOOKUP(J633,kgList,K633,FALSE),1),ROUND(HLOOKUP(I633,kgList,K633,FALSE),1)))</f>
        <v/>
      </c>
      <c r="M633" s="234" t="str">
        <f>IF(L633="","",IF(COUNTA(I633:J633)&gt;1,"Edible or Inedible",IF(COUNTA(I633)=1,L633*1,IF(COUNTA(J633)=1,L633*1,"ERROR"))))</f>
        <v/>
      </c>
    </row>
    <row r="634" spans="1:13" x14ac:dyDescent="0.25">
      <c r="A634" s="232" t="str">
        <f>IF(D634="","",A633)</f>
        <v/>
      </c>
      <c r="B634" s="231" t="str">
        <f>IF(D634="","",B633)</f>
        <v/>
      </c>
      <c r="C634" s="232" t="str">
        <f>IF(D634="","",C633)</f>
        <v/>
      </c>
      <c r="D634" s="6"/>
      <c r="E634" s="5" t="str">
        <f>IF(D634="","",VLOOKUP(D634,Master,3,FALSE))</f>
        <v/>
      </c>
      <c r="F634" s="5" t="str">
        <f>IF(D634="","",VLOOKUP(D634,Master,4,FALSE))</f>
        <v/>
      </c>
      <c r="G634" s="5" t="str">
        <f>IF(D634="","",VLOOKUP(D634,Master,5,FALSE))</f>
        <v/>
      </c>
      <c r="H634" s="5" t="str">
        <f>IF(D634="","",VLOOKUP(D634,Master,2,FALSE))</f>
        <v/>
      </c>
      <c r="I634" s="233"/>
      <c r="J634" s="233"/>
      <c r="K634" s="233"/>
      <c r="L634" s="234" t="str">
        <f>IF(K634="","",IF(I634="",ROUND(HLOOKUP(J634,kgList,K634,FALSE),1),ROUND(HLOOKUP(I634,kgList,K634,FALSE),1)))</f>
        <v/>
      </c>
      <c r="M634" s="234" t="str">
        <f>IF(L634="","",IF(COUNTA(I634:J634)&gt;1,"Edible or Inedible",IF(COUNTA(I634)=1,L634*1,IF(COUNTA(J634)=1,L634*1,"ERROR"))))</f>
        <v/>
      </c>
    </row>
    <row r="635" spans="1:13" x14ac:dyDescent="0.25">
      <c r="A635" s="232" t="str">
        <f>IF(D635="","",A634)</f>
        <v/>
      </c>
      <c r="B635" s="231" t="str">
        <f>IF(D635="","",B634)</f>
        <v/>
      </c>
      <c r="C635" s="232" t="str">
        <f>IF(D635="","",C634)</f>
        <v/>
      </c>
      <c r="D635" s="6"/>
      <c r="E635" s="5" t="str">
        <f>IF(D635="","",VLOOKUP(D635,Master,3,FALSE))</f>
        <v/>
      </c>
      <c r="F635" s="5" t="str">
        <f>IF(D635="","",VLOOKUP(D635,Master,4,FALSE))</f>
        <v/>
      </c>
      <c r="G635" s="5" t="str">
        <f>IF(D635="","",VLOOKUP(D635,Master,5,FALSE))</f>
        <v/>
      </c>
      <c r="H635" s="5" t="str">
        <f>IF(D635="","",VLOOKUP(D635,Master,2,FALSE))</f>
        <v/>
      </c>
      <c r="I635" s="233"/>
      <c r="J635" s="233"/>
      <c r="K635" s="233"/>
      <c r="L635" s="234" t="str">
        <f>IF(K635="","",IF(I635="",ROUND(HLOOKUP(J635,kgList,K635,FALSE),1),ROUND(HLOOKUP(I635,kgList,K635,FALSE),1)))</f>
        <v/>
      </c>
      <c r="M635" s="234" t="str">
        <f>IF(L635="","",IF(COUNTA(I635:J635)&gt;1,"Edible or Inedible",IF(COUNTA(I635)=1,L635*1,IF(COUNTA(J635)=1,L635*1,"ERROR"))))</f>
        <v/>
      </c>
    </row>
    <row r="636" spans="1:13" x14ac:dyDescent="0.25">
      <c r="A636" s="232" t="str">
        <f>IF(D636="","",A635)</f>
        <v/>
      </c>
      <c r="B636" s="231" t="str">
        <f>IF(D636="","",B635)</f>
        <v/>
      </c>
      <c r="C636" s="232" t="str">
        <f>IF(D636="","",C635)</f>
        <v/>
      </c>
      <c r="D636" s="6"/>
      <c r="E636" s="5" t="str">
        <f>IF(D636="","",VLOOKUP(D636,Master,3,FALSE))</f>
        <v/>
      </c>
      <c r="F636" s="5" t="str">
        <f>IF(D636="","",VLOOKUP(D636,Master,4,FALSE))</f>
        <v/>
      </c>
      <c r="G636" s="5" t="str">
        <f>IF(D636="","",VLOOKUP(D636,Master,5,FALSE))</f>
        <v/>
      </c>
      <c r="H636" s="5" t="str">
        <f>IF(D636="","",VLOOKUP(D636,Master,2,FALSE))</f>
        <v/>
      </c>
      <c r="I636" s="233"/>
      <c r="J636" s="233"/>
      <c r="K636" s="233"/>
      <c r="L636" s="234" t="str">
        <f>IF(K636="","",IF(I636="",ROUND(HLOOKUP(J636,kgList,K636,FALSE),1),ROUND(HLOOKUP(I636,kgList,K636,FALSE),1)))</f>
        <v/>
      </c>
      <c r="M636" s="234" t="str">
        <f>IF(L636="","",IF(COUNTA(I636:J636)&gt;1,"Edible or Inedible",IF(COUNTA(I636)=1,L636*1,IF(COUNTA(J636)=1,L636*1,"ERROR"))))</f>
        <v/>
      </c>
    </row>
    <row r="637" spans="1:13" x14ac:dyDescent="0.25">
      <c r="A637" s="232" t="str">
        <f>IF(D637="","",A636)</f>
        <v/>
      </c>
      <c r="B637" s="231" t="str">
        <f>IF(D637="","",B636)</f>
        <v/>
      </c>
      <c r="C637" s="232" t="str">
        <f>IF(D637="","",C636)</f>
        <v/>
      </c>
      <c r="D637" s="6"/>
      <c r="E637" s="5" t="str">
        <f>IF(D637="","",VLOOKUP(D637,Master,3,FALSE))</f>
        <v/>
      </c>
      <c r="F637" s="5" t="str">
        <f>IF(D637="","",VLOOKUP(D637,Master,4,FALSE))</f>
        <v/>
      </c>
      <c r="G637" s="5" t="str">
        <f>IF(D637="","",VLOOKUP(D637,Master,5,FALSE))</f>
        <v/>
      </c>
      <c r="H637" s="5" t="str">
        <f>IF(D637="","",VLOOKUP(D637,Master,2,FALSE))</f>
        <v/>
      </c>
      <c r="I637" s="233"/>
      <c r="J637" s="233"/>
      <c r="K637" s="233"/>
      <c r="L637" s="234" t="str">
        <f>IF(K637="","",IF(I637="",ROUND(HLOOKUP(J637,kgList,K637,FALSE),1),ROUND(HLOOKUP(I637,kgList,K637,FALSE),1)))</f>
        <v/>
      </c>
      <c r="M637" s="234" t="str">
        <f>IF(L637="","",IF(COUNTA(I637:J637)&gt;1,"Edible or Inedible",IF(COUNTA(I637)=1,L637*1,IF(COUNTA(J637)=1,L637*1,"ERROR"))))</f>
        <v/>
      </c>
    </row>
    <row r="638" spans="1:13" x14ac:dyDescent="0.25">
      <c r="A638" s="232" t="str">
        <f>IF(D638="","",A637)</f>
        <v/>
      </c>
      <c r="B638" s="231" t="str">
        <f>IF(D638="","",B637)</f>
        <v/>
      </c>
      <c r="C638" s="232" t="str">
        <f>IF(D638="","",C637)</f>
        <v/>
      </c>
      <c r="D638" s="6"/>
      <c r="E638" s="5" t="str">
        <f>IF(D638="","",VLOOKUP(D638,Master,3,FALSE))</f>
        <v/>
      </c>
      <c r="F638" s="5" t="str">
        <f>IF(D638="","",VLOOKUP(D638,Master,4,FALSE))</f>
        <v/>
      </c>
      <c r="G638" s="5" t="str">
        <f>IF(D638="","",VLOOKUP(D638,Master,5,FALSE))</f>
        <v/>
      </c>
      <c r="H638" s="5" t="str">
        <f>IF(D638="","",VLOOKUP(D638,Master,2,FALSE))</f>
        <v/>
      </c>
      <c r="I638" s="233"/>
      <c r="J638" s="233"/>
      <c r="K638" s="233"/>
      <c r="L638" s="234" t="str">
        <f>IF(K638="","",IF(I638="",ROUND(HLOOKUP(J638,kgList,K638,FALSE),1),ROUND(HLOOKUP(I638,kgList,K638,FALSE),1)))</f>
        <v/>
      </c>
      <c r="M638" s="234" t="str">
        <f>IF(L638="","",IF(COUNTA(I638:J638)&gt;1,"Edible or Inedible",IF(COUNTA(I638)=1,L638*1,IF(COUNTA(J638)=1,L638*1,"ERROR"))))</f>
        <v/>
      </c>
    </row>
    <row r="639" spans="1:13" x14ac:dyDescent="0.25">
      <c r="A639" s="232" t="str">
        <f>IF(D639="","",A638)</f>
        <v/>
      </c>
      <c r="B639" s="231" t="str">
        <f>IF(D639="","",B638)</f>
        <v/>
      </c>
      <c r="C639" s="232" t="str">
        <f>IF(D639="","",C638)</f>
        <v/>
      </c>
      <c r="D639" s="6"/>
      <c r="E639" s="5" t="str">
        <f>IF(D639="","",VLOOKUP(D639,Master,3,FALSE))</f>
        <v/>
      </c>
      <c r="F639" s="5" t="str">
        <f>IF(D639="","",VLOOKUP(D639,Master,4,FALSE))</f>
        <v/>
      </c>
      <c r="G639" s="5" t="str">
        <f>IF(D639="","",VLOOKUP(D639,Master,5,FALSE))</f>
        <v/>
      </c>
      <c r="H639" s="5" t="str">
        <f>IF(D639="","",VLOOKUP(D639,Master,2,FALSE))</f>
        <v/>
      </c>
      <c r="I639" s="233"/>
      <c r="J639" s="233"/>
      <c r="K639" s="233"/>
      <c r="L639" s="234" t="str">
        <f>IF(K639="","",IF(I639="",ROUND(HLOOKUP(J639,kgList,K639,FALSE),1),ROUND(HLOOKUP(I639,kgList,K639,FALSE),1)))</f>
        <v/>
      </c>
      <c r="M639" s="234" t="str">
        <f>IF(L639="","",IF(COUNTA(I639:J639)&gt;1,"Edible or Inedible",IF(COUNTA(I639)=1,L639*1,IF(COUNTA(J639)=1,L639*1,"ERROR"))))</f>
        <v/>
      </c>
    </row>
    <row r="640" spans="1:13" x14ac:dyDescent="0.25">
      <c r="A640" s="232" t="str">
        <f>IF(D640="","",A639)</f>
        <v/>
      </c>
      <c r="B640" s="231" t="str">
        <f>IF(D640="","",B639)</f>
        <v/>
      </c>
      <c r="C640" s="232" t="str">
        <f>IF(D640="","",C639)</f>
        <v/>
      </c>
      <c r="D640" s="6"/>
      <c r="E640" s="5" t="str">
        <f>IF(D640="","",VLOOKUP(D640,Master,3,FALSE))</f>
        <v/>
      </c>
      <c r="F640" s="5" t="str">
        <f>IF(D640="","",VLOOKUP(D640,Master,4,FALSE))</f>
        <v/>
      </c>
      <c r="G640" s="5" t="str">
        <f>IF(D640="","",VLOOKUP(D640,Master,5,FALSE))</f>
        <v/>
      </c>
      <c r="H640" s="5" t="str">
        <f>IF(D640="","",VLOOKUP(D640,Master,2,FALSE))</f>
        <v/>
      </c>
      <c r="I640" s="233"/>
      <c r="J640" s="233"/>
      <c r="K640" s="233"/>
      <c r="L640" s="234" t="str">
        <f>IF(K640="","",IF(I640="",ROUND(HLOOKUP(J640,kgList,K640,FALSE),1),ROUND(HLOOKUP(I640,kgList,K640,FALSE),1)))</f>
        <v/>
      </c>
      <c r="M640" s="234" t="str">
        <f>IF(L640="","",IF(COUNTA(I640:J640)&gt;1,"Edible or Inedible",IF(COUNTA(I640)=1,L640*1,IF(COUNTA(J640)=1,L640*1,"ERROR"))))</f>
        <v/>
      </c>
    </row>
    <row r="641" spans="1:13" x14ac:dyDescent="0.25">
      <c r="A641" s="232" t="str">
        <f>IF(D641="","",A640)</f>
        <v/>
      </c>
      <c r="B641" s="231" t="str">
        <f>IF(D641="","",B640)</f>
        <v/>
      </c>
      <c r="C641" s="232" t="str">
        <f>IF(D641="","",C640)</f>
        <v/>
      </c>
      <c r="D641" s="6"/>
      <c r="E641" s="5" t="str">
        <f>IF(D641="","",VLOOKUP(D641,Master,3,FALSE))</f>
        <v/>
      </c>
      <c r="F641" s="5" t="str">
        <f>IF(D641="","",VLOOKUP(D641,Master,4,FALSE))</f>
        <v/>
      </c>
      <c r="G641" s="5" t="str">
        <f>IF(D641="","",VLOOKUP(D641,Master,5,FALSE))</f>
        <v/>
      </c>
      <c r="H641" s="5" t="str">
        <f>IF(D641="","",VLOOKUP(D641,Master,2,FALSE))</f>
        <v/>
      </c>
      <c r="I641" s="233"/>
      <c r="J641" s="233"/>
      <c r="K641" s="233"/>
      <c r="L641" s="234" t="str">
        <f>IF(K641="","",IF(I641="",ROUND(HLOOKUP(J641,kgList,K641,FALSE),1),ROUND(HLOOKUP(I641,kgList,K641,FALSE),1)))</f>
        <v/>
      </c>
      <c r="M641" s="234" t="str">
        <f>IF(L641="","",IF(COUNTA(I641:J641)&gt;1,"Edible or Inedible",IF(COUNTA(I641)=1,L641*1,IF(COUNTA(J641)=1,L641*1,"ERROR"))))</f>
        <v/>
      </c>
    </row>
    <row r="642" spans="1:13" x14ac:dyDescent="0.25">
      <c r="A642" s="232" t="str">
        <f>IF(D642="","",A641)</f>
        <v/>
      </c>
      <c r="B642" s="231" t="str">
        <f>IF(D642="","",B641)</f>
        <v/>
      </c>
      <c r="C642" s="232" t="str">
        <f>IF(D642="","",C641)</f>
        <v/>
      </c>
      <c r="D642" s="6"/>
      <c r="E642" s="5" t="str">
        <f>IF(D642="","",VLOOKUP(D642,Master,3,FALSE))</f>
        <v/>
      </c>
      <c r="F642" s="5" t="str">
        <f>IF(D642="","",VLOOKUP(D642,Master,4,FALSE))</f>
        <v/>
      </c>
      <c r="G642" s="5" t="str">
        <f>IF(D642="","",VLOOKUP(D642,Master,5,FALSE))</f>
        <v/>
      </c>
      <c r="H642" s="5" t="str">
        <f>IF(D642="","",VLOOKUP(D642,Master,2,FALSE))</f>
        <v/>
      </c>
      <c r="I642" s="233"/>
      <c r="J642" s="233"/>
      <c r="K642" s="233"/>
      <c r="L642" s="234" t="str">
        <f>IF(K642="","",IF(I642="",ROUND(HLOOKUP(J642,kgList,K642,FALSE),1),ROUND(HLOOKUP(I642,kgList,K642,FALSE),1)))</f>
        <v/>
      </c>
      <c r="M642" s="234" t="str">
        <f>IF(L642="","",IF(COUNTA(I642:J642)&gt;1,"Edible or Inedible",IF(COUNTA(I642)=1,L642*1,IF(COUNTA(J642)=1,L642*1,"ERROR"))))</f>
        <v/>
      </c>
    </row>
    <row r="643" spans="1:13" x14ac:dyDescent="0.25">
      <c r="A643" s="232" t="str">
        <f>IF(D643="","",A642)</f>
        <v/>
      </c>
      <c r="B643" s="231" t="str">
        <f>IF(D643="","",B642)</f>
        <v/>
      </c>
      <c r="C643" s="232" t="str">
        <f>IF(D643="","",C642)</f>
        <v/>
      </c>
      <c r="D643" s="6"/>
      <c r="E643" s="5" t="str">
        <f>IF(D643="","",VLOOKUP(D643,Master,3,FALSE))</f>
        <v/>
      </c>
      <c r="F643" s="5" t="str">
        <f>IF(D643="","",VLOOKUP(D643,Master,4,FALSE))</f>
        <v/>
      </c>
      <c r="G643" s="5" t="str">
        <f>IF(D643="","",VLOOKUP(D643,Master,5,FALSE))</f>
        <v/>
      </c>
      <c r="H643" s="5" t="str">
        <f>IF(D643="","",VLOOKUP(D643,Master,2,FALSE))</f>
        <v/>
      </c>
      <c r="I643" s="233"/>
      <c r="J643" s="233"/>
      <c r="K643" s="233"/>
      <c r="L643" s="234" t="str">
        <f>IF(K643="","",IF(I643="",ROUND(HLOOKUP(J643,kgList,K643,FALSE),1),ROUND(HLOOKUP(I643,kgList,K643,FALSE),1)))</f>
        <v/>
      </c>
      <c r="M643" s="234" t="str">
        <f>IF(L643="","",IF(COUNTA(I643:J643)&gt;1,"Edible or Inedible",IF(COUNTA(I643)=1,L643*1,IF(COUNTA(J643)=1,L643*1,"ERROR"))))</f>
        <v/>
      </c>
    </row>
    <row r="644" spans="1:13" x14ac:dyDescent="0.25">
      <c r="A644" s="232" t="str">
        <f>IF(D644="","",A643)</f>
        <v/>
      </c>
      <c r="B644" s="231" t="str">
        <f>IF(D644="","",B643)</f>
        <v/>
      </c>
      <c r="C644" s="232" t="str">
        <f>IF(D644="","",C643)</f>
        <v/>
      </c>
      <c r="D644" s="6"/>
      <c r="E644" s="5" t="str">
        <f>IF(D644="","",VLOOKUP(D644,Master,3,FALSE))</f>
        <v/>
      </c>
      <c r="F644" s="5" t="str">
        <f>IF(D644="","",VLOOKUP(D644,Master,4,FALSE))</f>
        <v/>
      </c>
      <c r="G644" s="5" t="str">
        <f>IF(D644="","",VLOOKUP(D644,Master,5,FALSE))</f>
        <v/>
      </c>
      <c r="H644" s="5" t="str">
        <f>IF(D644="","",VLOOKUP(D644,Master,2,FALSE))</f>
        <v/>
      </c>
      <c r="I644" s="233"/>
      <c r="J644" s="233"/>
      <c r="K644" s="233"/>
      <c r="L644" s="234" t="str">
        <f>IF(K644="","",IF(I644="",ROUND(HLOOKUP(J644,kgList,K644,FALSE),1),ROUND(HLOOKUP(I644,kgList,K644,FALSE),1)))</f>
        <v/>
      </c>
      <c r="M644" s="234" t="str">
        <f>IF(L644="","",IF(COUNTA(I644:J644)&gt;1,"Edible or Inedible",IF(COUNTA(I644)=1,L644*1,IF(COUNTA(J644)=1,L644*1,"ERROR"))))</f>
        <v/>
      </c>
    </row>
    <row r="645" spans="1:13" x14ac:dyDescent="0.25">
      <c r="A645" s="232" t="str">
        <f>IF(D645="","",A644)</f>
        <v/>
      </c>
      <c r="B645" s="231" t="str">
        <f>IF(D645="","",B644)</f>
        <v/>
      </c>
      <c r="C645" s="232" t="str">
        <f>IF(D645="","",C644)</f>
        <v/>
      </c>
      <c r="D645" s="6"/>
      <c r="E645" s="5" t="str">
        <f>IF(D645="","",VLOOKUP(D645,Master,3,FALSE))</f>
        <v/>
      </c>
      <c r="F645" s="5" t="str">
        <f>IF(D645="","",VLOOKUP(D645,Master,4,FALSE))</f>
        <v/>
      </c>
      <c r="G645" s="5" t="str">
        <f>IF(D645="","",VLOOKUP(D645,Master,5,FALSE))</f>
        <v/>
      </c>
      <c r="H645" s="5" t="str">
        <f>IF(D645="","",VLOOKUP(D645,Master,2,FALSE))</f>
        <v/>
      </c>
      <c r="I645" s="233"/>
      <c r="J645" s="233"/>
      <c r="K645" s="233"/>
      <c r="L645" s="234" t="str">
        <f>IF(K645="","",IF(I645="",ROUND(HLOOKUP(J645,kgList,K645,FALSE),1),ROUND(HLOOKUP(I645,kgList,K645,FALSE),1)))</f>
        <v/>
      </c>
      <c r="M645" s="234" t="str">
        <f>IF(L645="","",IF(COUNTA(I645:J645)&gt;1,"Edible or Inedible",IF(COUNTA(I645)=1,L645*1,IF(COUNTA(J645)=1,L645*1,"ERROR"))))</f>
        <v/>
      </c>
    </row>
    <row r="646" spans="1:13" x14ac:dyDescent="0.25">
      <c r="A646" s="232" t="str">
        <f>IF(D646="","",A645)</f>
        <v/>
      </c>
      <c r="B646" s="231" t="str">
        <f>IF(D646="","",B645)</f>
        <v/>
      </c>
      <c r="C646" s="232" t="str">
        <f>IF(D646="","",C645)</f>
        <v/>
      </c>
      <c r="D646" s="6"/>
      <c r="E646" s="5" t="str">
        <f>IF(D646="","",VLOOKUP(D646,Master,3,FALSE))</f>
        <v/>
      </c>
      <c r="F646" s="5" t="str">
        <f>IF(D646="","",VLOOKUP(D646,Master,4,FALSE))</f>
        <v/>
      </c>
      <c r="G646" s="5" t="str">
        <f>IF(D646="","",VLOOKUP(D646,Master,5,FALSE))</f>
        <v/>
      </c>
      <c r="H646" s="5" t="str">
        <f>IF(D646="","",VLOOKUP(D646,Master,2,FALSE))</f>
        <v/>
      </c>
      <c r="I646" s="233"/>
      <c r="J646" s="233"/>
      <c r="K646" s="233"/>
      <c r="L646" s="234" t="str">
        <f>IF(K646="","",IF(I646="",ROUND(HLOOKUP(J646,kgList,K646,FALSE),1),ROUND(HLOOKUP(I646,kgList,K646,FALSE),1)))</f>
        <v/>
      </c>
      <c r="M646" s="234" t="str">
        <f>IF(L646="","",IF(COUNTA(I646:J646)&gt;1,"Edible or Inedible",IF(COUNTA(I646)=1,L646*1,IF(COUNTA(J646)=1,L646*1,"ERROR"))))</f>
        <v/>
      </c>
    </row>
    <row r="647" spans="1:13" x14ac:dyDescent="0.25">
      <c r="A647" s="232" t="str">
        <f>IF(D647="","",A646)</f>
        <v/>
      </c>
      <c r="B647" s="231" t="str">
        <f>IF(D647="","",B646)</f>
        <v/>
      </c>
      <c r="C647" s="232" t="str">
        <f>IF(D647="","",C646)</f>
        <v/>
      </c>
      <c r="D647" s="6"/>
      <c r="E647" s="5" t="str">
        <f>IF(D647="","",VLOOKUP(D647,Master,3,FALSE))</f>
        <v/>
      </c>
      <c r="F647" s="5" t="str">
        <f>IF(D647="","",VLOOKUP(D647,Master,4,FALSE))</f>
        <v/>
      </c>
      <c r="G647" s="5" t="str">
        <f>IF(D647="","",VLOOKUP(D647,Master,5,FALSE))</f>
        <v/>
      </c>
      <c r="H647" s="5" t="str">
        <f>IF(D647="","",VLOOKUP(D647,Master,2,FALSE))</f>
        <v/>
      </c>
      <c r="I647" s="233"/>
      <c r="J647" s="233"/>
      <c r="K647" s="233"/>
      <c r="L647" s="234" t="str">
        <f>IF(K647="","",IF(I647="",ROUND(HLOOKUP(J647,kgList,K647,FALSE),1),ROUND(HLOOKUP(I647,kgList,K647,FALSE),1)))</f>
        <v/>
      </c>
      <c r="M647" s="234" t="str">
        <f>IF(L647="","",IF(COUNTA(I647:J647)&gt;1,"Edible or Inedible",IF(COUNTA(I647)=1,L647*1,IF(COUNTA(J647)=1,L647*1,"ERROR"))))</f>
        <v/>
      </c>
    </row>
    <row r="648" spans="1:13" x14ac:dyDescent="0.25">
      <c r="A648" s="232" t="str">
        <f>IF(D648="","",A647)</f>
        <v/>
      </c>
      <c r="B648" s="231" t="str">
        <f>IF(D648="","",B647)</f>
        <v/>
      </c>
      <c r="C648" s="232" t="str">
        <f>IF(D648="","",C647)</f>
        <v/>
      </c>
      <c r="D648" s="6"/>
      <c r="E648" s="5" t="str">
        <f>IF(D648="","",VLOOKUP(D648,Master,3,FALSE))</f>
        <v/>
      </c>
      <c r="F648" s="5" t="str">
        <f>IF(D648="","",VLOOKUP(D648,Master,4,FALSE))</f>
        <v/>
      </c>
      <c r="G648" s="5" t="str">
        <f>IF(D648="","",VLOOKUP(D648,Master,5,FALSE))</f>
        <v/>
      </c>
      <c r="H648" s="5" t="str">
        <f>IF(D648="","",VLOOKUP(D648,Master,2,FALSE))</f>
        <v/>
      </c>
      <c r="I648" s="233"/>
      <c r="J648" s="233"/>
      <c r="K648" s="233"/>
      <c r="L648" s="234" t="str">
        <f>IF(K648="","",IF(I648="",ROUND(HLOOKUP(J648,kgList,K648,FALSE),1),ROUND(HLOOKUP(I648,kgList,K648,FALSE),1)))</f>
        <v/>
      </c>
      <c r="M648" s="234" t="str">
        <f>IF(L648="","",IF(COUNTA(I648:J648)&gt;1,"Edible or Inedible",IF(COUNTA(I648)=1,L648*1,IF(COUNTA(J648)=1,L648*1,"ERROR"))))</f>
        <v/>
      </c>
    </row>
    <row r="649" spans="1:13" x14ac:dyDescent="0.25">
      <c r="A649" s="232" t="str">
        <f>IF(D649="","",A648)</f>
        <v/>
      </c>
      <c r="B649" s="231" t="str">
        <f>IF(D649="","",B648)</f>
        <v/>
      </c>
      <c r="C649" s="232" t="str">
        <f>IF(D649="","",C648)</f>
        <v/>
      </c>
      <c r="D649" s="6"/>
      <c r="E649" s="5" t="str">
        <f>IF(D649="","",VLOOKUP(D649,Master,3,FALSE))</f>
        <v/>
      </c>
      <c r="F649" s="5" t="str">
        <f>IF(D649="","",VLOOKUP(D649,Master,4,FALSE))</f>
        <v/>
      </c>
      <c r="G649" s="5" t="str">
        <f>IF(D649="","",VLOOKUP(D649,Master,5,FALSE))</f>
        <v/>
      </c>
      <c r="H649" s="5" t="str">
        <f>IF(D649="","",VLOOKUP(D649,Master,2,FALSE))</f>
        <v/>
      </c>
      <c r="I649" s="233"/>
      <c r="J649" s="233"/>
      <c r="K649" s="233"/>
      <c r="L649" s="234" t="str">
        <f>IF(K649="","",IF(I649="",ROUND(HLOOKUP(J649,kgList,K649,FALSE),1),ROUND(HLOOKUP(I649,kgList,K649,FALSE),1)))</f>
        <v/>
      </c>
      <c r="M649" s="234" t="str">
        <f>IF(L649="","",IF(COUNTA(I649:J649)&gt;1,"Edible or Inedible",IF(COUNTA(I649)=1,L649*1,IF(COUNTA(J649)=1,L649*1,"ERROR"))))</f>
        <v/>
      </c>
    </row>
    <row r="650" spans="1:13" x14ac:dyDescent="0.25">
      <c r="A650" s="232" t="str">
        <f>IF(D650="","",A649)</f>
        <v/>
      </c>
      <c r="B650" s="231" t="str">
        <f>IF(D650="","",B649)</f>
        <v/>
      </c>
      <c r="C650" s="232" t="str">
        <f>IF(D650="","",C649)</f>
        <v/>
      </c>
      <c r="D650" s="6"/>
      <c r="E650" s="5" t="str">
        <f>IF(D650="","",VLOOKUP(D650,Master,3,FALSE))</f>
        <v/>
      </c>
      <c r="F650" s="5" t="str">
        <f>IF(D650="","",VLOOKUP(D650,Master,4,FALSE))</f>
        <v/>
      </c>
      <c r="G650" s="5" t="str">
        <f>IF(D650="","",VLOOKUP(D650,Master,5,FALSE))</f>
        <v/>
      </c>
      <c r="H650" s="5" t="str">
        <f>IF(D650="","",VLOOKUP(D650,Master,2,FALSE))</f>
        <v/>
      </c>
      <c r="I650" s="233"/>
      <c r="J650" s="233"/>
      <c r="K650" s="233"/>
      <c r="L650" s="234" t="str">
        <f>IF(K650="","",IF(I650="",ROUND(HLOOKUP(J650,kgList,K650,FALSE),1),ROUND(HLOOKUP(I650,kgList,K650,FALSE),1)))</f>
        <v/>
      </c>
      <c r="M650" s="234" t="str">
        <f>IF(L650="","",IF(COUNTA(I650:J650)&gt;1,"Edible or Inedible",IF(COUNTA(I650)=1,L650*1,IF(COUNTA(J650)=1,L650*1,"ERROR"))))</f>
        <v/>
      </c>
    </row>
    <row r="651" spans="1:13" x14ac:dyDescent="0.25">
      <c r="A651" s="232" t="str">
        <f>IF(D651="","",A650)</f>
        <v/>
      </c>
      <c r="B651" s="231" t="str">
        <f>IF(D651="","",B650)</f>
        <v/>
      </c>
      <c r="C651" s="232" t="str">
        <f>IF(D651="","",C650)</f>
        <v/>
      </c>
      <c r="D651" s="6"/>
      <c r="E651" s="5" t="str">
        <f>IF(D651="","",VLOOKUP(D651,Master,3,FALSE))</f>
        <v/>
      </c>
      <c r="F651" s="5" t="str">
        <f>IF(D651="","",VLOOKUP(D651,Master,4,FALSE))</f>
        <v/>
      </c>
      <c r="G651" s="5" t="str">
        <f>IF(D651="","",VLOOKUP(D651,Master,5,FALSE))</f>
        <v/>
      </c>
      <c r="H651" s="5" t="str">
        <f>IF(D651="","",VLOOKUP(D651,Master,2,FALSE))</f>
        <v/>
      </c>
      <c r="I651" s="233"/>
      <c r="J651" s="233"/>
      <c r="K651" s="233"/>
      <c r="L651" s="234" t="str">
        <f>IF(K651="","",IF(I651="",ROUND(HLOOKUP(J651,kgList,K651,FALSE),1),ROUND(HLOOKUP(I651,kgList,K651,FALSE),1)))</f>
        <v/>
      </c>
      <c r="M651" s="234" t="str">
        <f>IF(L651="","",IF(COUNTA(I651:J651)&gt;1,"Edible or Inedible",IF(COUNTA(I651)=1,L651*1,IF(COUNTA(J651)=1,L651*1,"ERROR"))))</f>
        <v/>
      </c>
    </row>
    <row r="652" spans="1:13" x14ac:dyDescent="0.25">
      <c r="A652" s="232" t="str">
        <f>IF(D652="","",A651)</f>
        <v/>
      </c>
      <c r="B652" s="231" t="str">
        <f>IF(D652="","",B651)</f>
        <v/>
      </c>
      <c r="C652" s="232" t="str">
        <f>IF(D652="","",C651)</f>
        <v/>
      </c>
      <c r="D652" s="6"/>
      <c r="E652" s="5" t="str">
        <f>IF(D652="","",VLOOKUP(D652,Master,3,FALSE))</f>
        <v/>
      </c>
      <c r="F652" s="5" t="str">
        <f>IF(D652="","",VLOOKUP(D652,Master,4,FALSE))</f>
        <v/>
      </c>
      <c r="G652" s="5" t="str">
        <f>IF(D652="","",VLOOKUP(D652,Master,5,FALSE))</f>
        <v/>
      </c>
      <c r="H652" s="5" t="str">
        <f>IF(D652="","",VLOOKUP(D652,Master,2,FALSE))</f>
        <v/>
      </c>
      <c r="I652" s="233"/>
      <c r="J652" s="233"/>
      <c r="K652" s="233"/>
      <c r="L652" s="234" t="str">
        <f>IF(K652="","",IF(I652="",ROUND(HLOOKUP(J652,kgList,K652,FALSE),1),ROUND(HLOOKUP(I652,kgList,K652,FALSE),1)))</f>
        <v/>
      </c>
      <c r="M652" s="234" t="str">
        <f>IF(L652="","",IF(COUNTA(I652:J652)&gt;1,"Edible or Inedible",IF(COUNTA(I652)=1,L652*1,IF(COUNTA(J652)=1,L652*1,"ERROR"))))</f>
        <v/>
      </c>
    </row>
    <row r="653" spans="1:13" x14ac:dyDescent="0.25">
      <c r="A653" s="232" t="str">
        <f>IF(D653="","",A652)</f>
        <v/>
      </c>
      <c r="B653" s="231" t="str">
        <f>IF(D653="","",B652)</f>
        <v/>
      </c>
      <c r="C653" s="232" t="str">
        <f>IF(D653="","",C652)</f>
        <v/>
      </c>
      <c r="D653" s="6"/>
      <c r="E653" s="5" t="str">
        <f>IF(D653="","",VLOOKUP(D653,Master,3,FALSE))</f>
        <v/>
      </c>
      <c r="F653" s="5" t="str">
        <f>IF(D653="","",VLOOKUP(D653,Master,4,FALSE))</f>
        <v/>
      </c>
      <c r="G653" s="5" t="str">
        <f>IF(D653="","",VLOOKUP(D653,Master,5,FALSE))</f>
        <v/>
      </c>
      <c r="H653" s="5" t="str">
        <f>IF(D653="","",VLOOKUP(D653,Master,2,FALSE))</f>
        <v/>
      </c>
      <c r="I653" s="233"/>
      <c r="J653" s="233"/>
      <c r="K653" s="233"/>
      <c r="L653" s="234" t="str">
        <f>IF(K653="","",IF(I653="",ROUND(HLOOKUP(J653,kgList,K653,FALSE),1),ROUND(HLOOKUP(I653,kgList,K653,FALSE),1)))</f>
        <v/>
      </c>
      <c r="M653" s="234" t="str">
        <f>IF(L653="","",IF(COUNTA(I653:J653)&gt;1,"Edible or Inedible",IF(COUNTA(I653)=1,L653*1,IF(COUNTA(J653)=1,L653*1,"ERROR"))))</f>
        <v/>
      </c>
    </row>
    <row r="654" spans="1:13" x14ac:dyDescent="0.25">
      <c r="A654" s="232" t="str">
        <f>IF(D654="","",A653)</f>
        <v/>
      </c>
      <c r="B654" s="231" t="str">
        <f>IF(D654="","",B653)</f>
        <v/>
      </c>
      <c r="C654" s="232" t="str">
        <f>IF(D654="","",C653)</f>
        <v/>
      </c>
      <c r="D654" s="6"/>
      <c r="E654" s="5" t="str">
        <f>IF(D654="","",VLOOKUP(D654,Master,3,FALSE))</f>
        <v/>
      </c>
      <c r="F654" s="5" t="str">
        <f>IF(D654="","",VLOOKUP(D654,Master,4,FALSE))</f>
        <v/>
      </c>
      <c r="G654" s="5" t="str">
        <f>IF(D654="","",VLOOKUP(D654,Master,5,FALSE))</f>
        <v/>
      </c>
      <c r="H654" s="5" t="str">
        <f>IF(D654="","",VLOOKUP(D654,Master,2,FALSE))</f>
        <v/>
      </c>
      <c r="I654" s="233"/>
      <c r="J654" s="233"/>
      <c r="K654" s="233"/>
      <c r="L654" s="234" t="str">
        <f>IF(K654="","",IF(I654="",ROUND(HLOOKUP(J654,kgList,K654,FALSE),1),ROUND(HLOOKUP(I654,kgList,K654,FALSE),1)))</f>
        <v/>
      </c>
      <c r="M654" s="234" t="str">
        <f>IF(L654="","",IF(COUNTA(I654:J654)&gt;1,"Edible or Inedible",IF(COUNTA(I654)=1,L654*1,IF(COUNTA(J654)=1,L654*1,"ERROR"))))</f>
        <v/>
      </c>
    </row>
    <row r="655" spans="1:13" x14ac:dyDescent="0.25">
      <c r="A655" s="232" t="str">
        <f>IF(D655="","",A654)</f>
        <v/>
      </c>
      <c r="B655" s="231" t="str">
        <f>IF(D655="","",B654)</f>
        <v/>
      </c>
      <c r="C655" s="232" t="str">
        <f>IF(D655="","",C654)</f>
        <v/>
      </c>
      <c r="D655" s="6"/>
      <c r="E655" s="5" t="str">
        <f>IF(D655="","",VLOOKUP(D655,Master,3,FALSE))</f>
        <v/>
      </c>
      <c r="F655" s="5" t="str">
        <f>IF(D655="","",VLOOKUP(D655,Master,4,FALSE))</f>
        <v/>
      </c>
      <c r="G655" s="5" t="str">
        <f>IF(D655="","",VLOOKUP(D655,Master,5,FALSE))</f>
        <v/>
      </c>
      <c r="H655" s="5" t="str">
        <f>IF(D655="","",VLOOKUP(D655,Master,2,FALSE))</f>
        <v/>
      </c>
      <c r="I655" s="233"/>
      <c r="J655" s="233"/>
      <c r="K655" s="233"/>
      <c r="L655" s="234" t="str">
        <f>IF(K655="","",IF(I655="",ROUND(HLOOKUP(J655,kgList,K655,FALSE),1),ROUND(HLOOKUP(I655,kgList,K655,FALSE),1)))</f>
        <v/>
      </c>
      <c r="M655" s="234" t="str">
        <f>IF(L655="","",IF(COUNTA(I655:J655)&gt;1,"Edible or Inedible",IF(COUNTA(I655)=1,L655*1,IF(COUNTA(J655)=1,L655*1,"ERROR"))))</f>
        <v/>
      </c>
    </row>
    <row r="656" spans="1:13" x14ac:dyDescent="0.25">
      <c r="A656" s="232" t="str">
        <f>IF(D656="","",A655)</f>
        <v/>
      </c>
      <c r="B656" s="231" t="str">
        <f>IF(D656="","",B655)</f>
        <v/>
      </c>
      <c r="C656" s="232" t="str">
        <f>IF(D656="","",C655)</f>
        <v/>
      </c>
      <c r="D656" s="6"/>
      <c r="E656" s="5" t="str">
        <f>IF(D656="","",VLOOKUP(D656,Master,3,FALSE))</f>
        <v/>
      </c>
      <c r="F656" s="5" t="str">
        <f>IF(D656="","",VLOOKUP(D656,Master,4,FALSE))</f>
        <v/>
      </c>
      <c r="G656" s="5" t="str">
        <f>IF(D656="","",VLOOKUP(D656,Master,5,FALSE))</f>
        <v/>
      </c>
      <c r="H656" s="5" t="str">
        <f>IF(D656="","",VLOOKUP(D656,Master,2,FALSE))</f>
        <v/>
      </c>
      <c r="I656" s="233"/>
      <c r="J656" s="233"/>
      <c r="K656" s="233"/>
      <c r="L656" s="234" t="str">
        <f>IF(K656="","",IF(I656="",ROUND(HLOOKUP(J656,kgList,K656,FALSE),1),ROUND(HLOOKUP(I656,kgList,K656,FALSE),1)))</f>
        <v/>
      </c>
      <c r="M656" s="234" t="str">
        <f>IF(L656="","",IF(COUNTA(I656:J656)&gt;1,"Edible or Inedible",IF(COUNTA(I656)=1,L656*1,IF(COUNTA(J656)=1,L656*1,"ERROR"))))</f>
        <v/>
      </c>
    </row>
    <row r="657" spans="1:13" x14ac:dyDescent="0.25">
      <c r="A657" s="232" t="str">
        <f>IF(D657="","",A656)</f>
        <v/>
      </c>
      <c r="B657" s="231" t="str">
        <f>IF(D657="","",B656)</f>
        <v/>
      </c>
      <c r="C657" s="232" t="str">
        <f>IF(D657="","",C656)</f>
        <v/>
      </c>
      <c r="D657" s="6"/>
      <c r="E657" s="5" t="str">
        <f>IF(D657="","",VLOOKUP(D657,Master,3,FALSE))</f>
        <v/>
      </c>
      <c r="F657" s="5" t="str">
        <f>IF(D657="","",VLOOKUP(D657,Master,4,FALSE))</f>
        <v/>
      </c>
      <c r="G657" s="5" t="str">
        <f>IF(D657="","",VLOOKUP(D657,Master,5,FALSE))</f>
        <v/>
      </c>
      <c r="H657" s="5" t="str">
        <f>IF(D657="","",VLOOKUP(D657,Master,2,FALSE))</f>
        <v/>
      </c>
      <c r="I657" s="233"/>
      <c r="J657" s="233"/>
      <c r="K657" s="233"/>
      <c r="L657" s="234" t="str">
        <f>IF(K657="","",IF(I657="",ROUND(HLOOKUP(J657,kgList,K657,FALSE),1),ROUND(HLOOKUP(I657,kgList,K657,FALSE),1)))</f>
        <v/>
      </c>
      <c r="M657" s="234" t="str">
        <f>IF(L657="","",IF(COUNTA(I657:J657)&gt;1,"Edible or Inedible",IF(COUNTA(I657)=1,L657*1,IF(COUNTA(J657)=1,L657*1,"ERROR"))))</f>
        <v/>
      </c>
    </row>
    <row r="658" spans="1:13" x14ac:dyDescent="0.25">
      <c r="A658" s="232" t="str">
        <f>IF(D658="","",A657)</f>
        <v/>
      </c>
      <c r="B658" s="231" t="str">
        <f>IF(D658="","",B657)</f>
        <v/>
      </c>
      <c r="C658" s="232" t="str">
        <f>IF(D658="","",C657)</f>
        <v/>
      </c>
      <c r="D658" s="6"/>
      <c r="E658" s="5" t="str">
        <f>IF(D658="","",VLOOKUP(D658,Master,3,FALSE))</f>
        <v/>
      </c>
      <c r="F658" s="5" t="str">
        <f>IF(D658="","",VLOOKUP(D658,Master,4,FALSE))</f>
        <v/>
      </c>
      <c r="G658" s="5" t="str">
        <f>IF(D658="","",VLOOKUP(D658,Master,5,FALSE))</f>
        <v/>
      </c>
      <c r="H658" s="5" t="str">
        <f>IF(D658="","",VLOOKUP(D658,Master,2,FALSE))</f>
        <v/>
      </c>
      <c r="I658" s="233"/>
      <c r="J658" s="233"/>
      <c r="K658" s="233"/>
      <c r="L658" s="234" t="str">
        <f>IF(K658="","",IF(I658="",ROUND(HLOOKUP(J658,kgList,K658,FALSE),1),ROUND(HLOOKUP(I658,kgList,K658,FALSE),1)))</f>
        <v/>
      </c>
      <c r="M658" s="234" t="str">
        <f>IF(L658="","",IF(COUNTA(I658:J658)&gt;1,"Edible or Inedible",IF(COUNTA(I658)=1,L658*1,IF(COUNTA(J658)=1,L658*1,"ERROR"))))</f>
        <v/>
      </c>
    </row>
    <row r="659" spans="1:13" x14ac:dyDescent="0.25">
      <c r="A659" s="232" t="str">
        <f>IF(D659="","",A658)</f>
        <v/>
      </c>
      <c r="B659" s="231" t="str">
        <f>IF(D659="","",B658)</f>
        <v/>
      </c>
      <c r="C659" s="232" t="str">
        <f>IF(D659="","",C658)</f>
        <v/>
      </c>
      <c r="D659" s="6"/>
      <c r="E659" s="5" t="str">
        <f>IF(D659="","",VLOOKUP(D659,Master,3,FALSE))</f>
        <v/>
      </c>
      <c r="F659" s="5" t="str">
        <f>IF(D659="","",VLOOKUP(D659,Master,4,FALSE))</f>
        <v/>
      </c>
      <c r="G659" s="5" t="str">
        <f>IF(D659="","",VLOOKUP(D659,Master,5,FALSE))</f>
        <v/>
      </c>
      <c r="H659" s="5" t="str">
        <f>IF(D659="","",VLOOKUP(D659,Master,2,FALSE))</f>
        <v/>
      </c>
      <c r="I659" s="233"/>
      <c r="J659" s="233"/>
      <c r="K659" s="233"/>
      <c r="L659" s="234" t="str">
        <f>IF(K659="","",IF(I659="",ROUND(HLOOKUP(J659,kgList,K659,FALSE),1),ROUND(HLOOKUP(I659,kgList,K659,FALSE),1)))</f>
        <v/>
      </c>
      <c r="M659" s="234" t="str">
        <f>IF(L659="","",IF(COUNTA(I659:J659)&gt;1,"Edible or Inedible",IF(COUNTA(I659)=1,L659*1,IF(COUNTA(J659)=1,L659*1,"ERROR"))))</f>
        <v/>
      </c>
    </row>
    <row r="660" spans="1:13" x14ac:dyDescent="0.25">
      <c r="A660" s="232" t="str">
        <f>IF(D660="","",A659)</f>
        <v/>
      </c>
      <c r="B660" s="231" t="str">
        <f>IF(D660="","",B659)</f>
        <v/>
      </c>
      <c r="C660" s="232" t="str">
        <f>IF(D660="","",C659)</f>
        <v/>
      </c>
      <c r="D660" s="6"/>
      <c r="E660" s="5" t="str">
        <f>IF(D660="","",VLOOKUP(D660,Master,3,FALSE))</f>
        <v/>
      </c>
      <c r="F660" s="5" t="str">
        <f>IF(D660="","",VLOOKUP(D660,Master,4,FALSE))</f>
        <v/>
      </c>
      <c r="G660" s="5" t="str">
        <f>IF(D660="","",VLOOKUP(D660,Master,5,FALSE))</f>
        <v/>
      </c>
      <c r="H660" s="5" t="str">
        <f>IF(D660="","",VLOOKUP(D660,Master,2,FALSE))</f>
        <v/>
      </c>
      <c r="I660" s="233"/>
      <c r="J660" s="233"/>
      <c r="K660" s="233"/>
      <c r="L660" s="234" t="str">
        <f>IF(K660="","",IF(I660="",ROUND(HLOOKUP(J660,kgList,K660,FALSE),1),ROUND(HLOOKUP(I660,kgList,K660,FALSE),1)))</f>
        <v/>
      </c>
      <c r="M660" s="234" t="str">
        <f>IF(L660="","",IF(COUNTA(I660:J660)&gt;1,"Edible or Inedible",IF(COUNTA(I660)=1,L660*1,IF(COUNTA(J660)=1,L660*1,"ERROR"))))</f>
        <v/>
      </c>
    </row>
    <row r="661" spans="1:13" x14ac:dyDescent="0.25">
      <c r="A661" s="232" t="str">
        <f>IF(D661="","",A660)</f>
        <v/>
      </c>
      <c r="B661" s="231" t="str">
        <f>IF(D661="","",B660)</f>
        <v/>
      </c>
      <c r="C661" s="232" t="str">
        <f>IF(D661="","",C660)</f>
        <v/>
      </c>
      <c r="D661" s="6"/>
      <c r="E661" s="5" t="str">
        <f>IF(D661="","",VLOOKUP(D661,Master,3,FALSE))</f>
        <v/>
      </c>
      <c r="F661" s="5" t="str">
        <f>IF(D661="","",VLOOKUP(D661,Master,4,FALSE))</f>
        <v/>
      </c>
      <c r="G661" s="5" t="str">
        <f>IF(D661="","",VLOOKUP(D661,Master,5,FALSE))</f>
        <v/>
      </c>
      <c r="H661" s="5" t="str">
        <f>IF(D661="","",VLOOKUP(D661,Master,2,FALSE))</f>
        <v/>
      </c>
      <c r="I661" s="233"/>
      <c r="J661" s="233"/>
      <c r="K661" s="233"/>
      <c r="L661" s="234" t="str">
        <f>IF(K661="","",IF(I661="",ROUND(HLOOKUP(J661,kgList,K661,FALSE),1),ROUND(HLOOKUP(I661,kgList,K661,FALSE),1)))</f>
        <v/>
      </c>
      <c r="M661" s="234" t="str">
        <f>IF(L661="","",IF(COUNTA(I661:J661)&gt;1,"Edible or Inedible",IF(COUNTA(I661)=1,L661*1,IF(COUNTA(J661)=1,L661*1,"ERROR"))))</f>
        <v/>
      </c>
    </row>
    <row r="662" spans="1:13" x14ac:dyDescent="0.25">
      <c r="A662" s="232" t="str">
        <f>IF(D662="","",A661)</f>
        <v/>
      </c>
      <c r="B662" s="231" t="str">
        <f>IF(D662="","",B661)</f>
        <v/>
      </c>
      <c r="C662" s="232" t="str">
        <f>IF(D662="","",C661)</f>
        <v/>
      </c>
      <c r="D662" s="6"/>
      <c r="E662" s="5" t="str">
        <f>IF(D662="","",VLOOKUP(D662,Master,3,FALSE))</f>
        <v/>
      </c>
      <c r="F662" s="5" t="str">
        <f>IF(D662="","",VLOOKUP(D662,Master,4,FALSE))</f>
        <v/>
      </c>
      <c r="G662" s="5" t="str">
        <f>IF(D662="","",VLOOKUP(D662,Master,5,FALSE))</f>
        <v/>
      </c>
      <c r="H662" s="5" t="str">
        <f>IF(D662="","",VLOOKUP(D662,Master,2,FALSE))</f>
        <v/>
      </c>
      <c r="I662" s="233"/>
      <c r="J662" s="233"/>
      <c r="K662" s="233"/>
      <c r="L662" s="234" t="str">
        <f>IF(K662="","",IF(I662="",ROUND(HLOOKUP(J662,kgList,K662,FALSE),1),ROUND(HLOOKUP(I662,kgList,K662,FALSE),1)))</f>
        <v/>
      </c>
      <c r="M662" s="234" t="str">
        <f>IF(L662="","",IF(COUNTA(I662:J662)&gt;1,"Edible or Inedible",IF(COUNTA(I662)=1,L662*1,IF(COUNTA(J662)=1,L662*1,"ERROR"))))</f>
        <v/>
      </c>
    </row>
    <row r="663" spans="1:13" x14ac:dyDescent="0.25">
      <c r="A663" s="232" t="str">
        <f>IF(D663="","",A662)</f>
        <v/>
      </c>
      <c r="B663" s="231" t="str">
        <f>IF(D663="","",B662)</f>
        <v/>
      </c>
      <c r="C663" s="232" t="str">
        <f>IF(D663="","",C662)</f>
        <v/>
      </c>
      <c r="D663" s="6"/>
      <c r="E663" s="5" t="str">
        <f>IF(D663="","",VLOOKUP(D663,Master,3,FALSE))</f>
        <v/>
      </c>
      <c r="F663" s="5" t="str">
        <f>IF(D663="","",VLOOKUP(D663,Master,4,FALSE))</f>
        <v/>
      </c>
      <c r="G663" s="5" t="str">
        <f>IF(D663="","",VLOOKUP(D663,Master,5,FALSE))</f>
        <v/>
      </c>
      <c r="H663" s="5" t="str">
        <f>IF(D663="","",VLOOKUP(D663,Master,2,FALSE))</f>
        <v/>
      </c>
      <c r="I663" s="233"/>
      <c r="J663" s="233"/>
      <c r="K663" s="233"/>
      <c r="L663" s="234" t="str">
        <f>IF(K663="","",IF(I663="",ROUND(HLOOKUP(J663,kgList,K663,FALSE),1),ROUND(HLOOKUP(I663,kgList,K663,FALSE),1)))</f>
        <v/>
      </c>
      <c r="M663" s="234" t="str">
        <f>IF(L663="","",IF(COUNTA(I663:J663)&gt;1,"Edible or Inedible",IF(COUNTA(I663)=1,L663*1,IF(COUNTA(J663)=1,L663*1,"ERROR"))))</f>
        <v/>
      </c>
    </row>
    <row r="664" spans="1:13" x14ac:dyDescent="0.25">
      <c r="A664" s="232" t="str">
        <f>IF(D664="","",A663)</f>
        <v/>
      </c>
      <c r="B664" s="231" t="str">
        <f>IF(D664="","",B663)</f>
        <v/>
      </c>
      <c r="C664" s="232" t="str">
        <f>IF(D664="","",C663)</f>
        <v/>
      </c>
      <c r="D664" s="6"/>
      <c r="E664" s="5" t="str">
        <f>IF(D664="","",VLOOKUP(D664,Master,3,FALSE))</f>
        <v/>
      </c>
      <c r="F664" s="5" t="str">
        <f>IF(D664="","",VLOOKUP(D664,Master,4,FALSE))</f>
        <v/>
      </c>
      <c r="G664" s="5" t="str">
        <f>IF(D664="","",VLOOKUP(D664,Master,5,FALSE))</f>
        <v/>
      </c>
      <c r="H664" s="5" t="str">
        <f>IF(D664="","",VLOOKUP(D664,Master,2,FALSE))</f>
        <v/>
      </c>
      <c r="I664" s="233"/>
      <c r="J664" s="233"/>
      <c r="K664" s="233"/>
      <c r="L664" s="234" t="str">
        <f>IF(K664="","",IF(I664="",ROUND(HLOOKUP(J664,kgList,K664,FALSE),1),ROUND(HLOOKUP(I664,kgList,K664,FALSE),1)))</f>
        <v/>
      </c>
      <c r="M664" s="234" t="str">
        <f>IF(L664="","",IF(COUNTA(I664:J664)&gt;1,"Edible or Inedible",IF(COUNTA(I664)=1,L664*1,IF(COUNTA(J664)=1,L664*1,"ERROR"))))</f>
        <v/>
      </c>
    </row>
    <row r="665" spans="1:13" x14ac:dyDescent="0.25">
      <c r="A665" s="232" t="str">
        <f>IF(D665="","",A664)</f>
        <v/>
      </c>
      <c r="B665" s="231" t="str">
        <f>IF(D665="","",B664)</f>
        <v/>
      </c>
      <c r="C665" s="232" t="str">
        <f>IF(D665="","",C664)</f>
        <v/>
      </c>
      <c r="D665" s="6"/>
      <c r="E665" s="5" t="str">
        <f>IF(D665="","",VLOOKUP(D665,Master,3,FALSE))</f>
        <v/>
      </c>
      <c r="F665" s="5" t="str">
        <f>IF(D665="","",VLOOKUP(D665,Master,4,FALSE))</f>
        <v/>
      </c>
      <c r="G665" s="5" t="str">
        <f>IF(D665="","",VLOOKUP(D665,Master,5,FALSE))</f>
        <v/>
      </c>
      <c r="H665" s="5" t="str">
        <f>IF(D665="","",VLOOKUP(D665,Master,2,FALSE))</f>
        <v/>
      </c>
      <c r="I665" s="233"/>
      <c r="J665" s="233"/>
      <c r="K665" s="233"/>
      <c r="L665" s="234" t="str">
        <f>IF(K665="","",IF(I665="",ROUND(HLOOKUP(J665,kgList,K665,FALSE),1),ROUND(HLOOKUP(I665,kgList,K665,FALSE),1)))</f>
        <v/>
      </c>
      <c r="M665" s="234" t="str">
        <f>IF(L665="","",IF(COUNTA(I665:J665)&gt;1,"Edible or Inedible",IF(COUNTA(I665)=1,L665*1,IF(COUNTA(J665)=1,L665*1,"ERROR"))))</f>
        <v/>
      </c>
    </row>
    <row r="666" spans="1:13" x14ac:dyDescent="0.25">
      <c r="A666" s="232" t="str">
        <f>IF(D666="","",A665)</f>
        <v/>
      </c>
      <c r="B666" s="231" t="str">
        <f>IF(D666="","",B665)</f>
        <v/>
      </c>
      <c r="C666" s="232" t="str">
        <f>IF(D666="","",C665)</f>
        <v/>
      </c>
      <c r="D666" s="6"/>
      <c r="E666" s="5" t="str">
        <f>IF(D666="","",VLOOKUP(D666,Master,3,FALSE))</f>
        <v/>
      </c>
      <c r="F666" s="5" t="str">
        <f>IF(D666="","",VLOOKUP(D666,Master,4,FALSE))</f>
        <v/>
      </c>
      <c r="G666" s="5" t="str">
        <f>IF(D666="","",VLOOKUP(D666,Master,5,FALSE))</f>
        <v/>
      </c>
      <c r="H666" s="5" t="str">
        <f>IF(D666="","",VLOOKUP(D666,Master,2,FALSE))</f>
        <v/>
      </c>
      <c r="I666" s="233"/>
      <c r="J666" s="233"/>
      <c r="K666" s="233"/>
      <c r="L666" s="234" t="str">
        <f>IF(K666="","",IF(I666="",ROUND(HLOOKUP(J666,kgList,K666,FALSE),1),ROUND(HLOOKUP(I666,kgList,K666,FALSE),1)))</f>
        <v/>
      </c>
      <c r="M666" s="234" t="str">
        <f>IF(L666="","",IF(COUNTA(I666:J666)&gt;1,"Edible or Inedible",IF(COUNTA(I666)=1,L666*1,IF(COUNTA(J666)=1,L666*1,"ERROR"))))</f>
        <v/>
      </c>
    </row>
    <row r="667" spans="1:13" x14ac:dyDescent="0.25">
      <c r="A667" s="232" t="str">
        <f>IF(D667="","",A666)</f>
        <v/>
      </c>
      <c r="B667" s="231" t="str">
        <f>IF(D667="","",B666)</f>
        <v/>
      </c>
      <c r="C667" s="232" t="str">
        <f>IF(D667="","",C666)</f>
        <v/>
      </c>
      <c r="D667" s="6"/>
      <c r="E667" s="5" t="str">
        <f>IF(D667="","",VLOOKUP(D667,Master,3,FALSE))</f>
        <v/>
      </c>
      <c r="F667" s="5" t="str">
        <f>IF(D667="","",VLOOKUP(D667,Master,4,FALSE))</f>
        <v/>
      </c>
      <c r="G667" s="5" t="str">
        <f>IF(D667="","",VLOOKUP(D667,Master,5,FALSE))</f>
        <v/>
      </c>
      <c r="H667" s="5" t="str">
        <f>IF(D667="","",VLOOKUP(D667,Master,2,FALSE))</f>
        <v/>
      </c>
      <c r="I667" s="233"/>
      <c r="J667" s="233"/>
      <c r="K667" s="233"/>
      <c r="L667" s="234" t="str">
        <f>IF(K667="","",IF(I667="",ROUND(HLOOKUP(J667,kgList,K667,FALSE),1),ROUND(HLOOKUP(I667,kgList,K667,FALSE),1)))</f>
        <v/>
      </c>
      <c r="M667" s="234" t="str">
        <f>IF(L667="","",IF(COUNTA(I667:J667)&gt;1,"Edible or Inedible",IF(COUNTA(I667)=1,L667*1,IF(COUNTA(J667)=1,L667*1,"ERROR"))))</f>
        <v/>
      </c>
    </row>
    <row r="668" spans="1:13" x14ac:dyDescent="0.25">
      <c r="A668" s="232" t="str">
        <f>IF(D668="","",A667)</f>
        <v/>
      </c>
      <c r="B668" s="231" t="str">
        <f>IF(D668="","",B667)</f>
        <v/>
      </c>
      <c r="C668" s="232" t="str">
        <f>IF(D668="","",C667)</f>
        <v/>
      </c>
      <c r="D668" s="6"/>
      <c r="E668" s="5" t="str">
        <f>IF(D668="","",VLOOKUP(D668,Master,3,FALSE))</f>
        <v/>
      </c>
      <c r="F668" s="5" t="str">
        <f>IF(D668="","",VLOOKUP(D668,Master,4,FALSE))</f>
        <v/>
      </c>
      <c r="G668" s="5" t="str">
        <f>IF(D668="","",VLOOKUP(D668,Master,5,FALSE))</f>
        <v/>
      </c>
      <c r="H668" s="5" t="str">
        <f>IF(D668="","",VLOOKUP(D668,Master,2,FALSE))</f>
        <v/>
      </c>
      <c r="I668" s="233"/>
      <c r="J668" s="233"/>
      <c r="K668" s="233"/>
      <c r="L668" s="234" t="str">
        <f>IF(K668="","",IF(I668="",ROUND(HLOOKUP(J668,kgList,K668,FALSE),1),ROUND(HLOOKUP(I668,kgList,K668,FALSE),1)))</f>
        <v/>
      </c>
      <c r="M668" s="234" t="str">
        <f>IF(L668="","",IF(COUNTA(I668:J668)&gt;1,"Edible or Inedible",IF(COUNTA(I668)=1,L668*1,IF(COUNTA(J668)=1,L668*1,"ERROR"))))</f>
        <v/>
      </c>
    </row>
    <row r="669" spans="1:13" x14ac:dyDescent="0.25">
      <c r="A669" s="232" t="str">
        <f>IF(D669="","",A668)</f>
        <v/>
      </c>
      <c r="B669" s="231" t="str">
        <f>IF(D669="","",B668)</f>
        <v/>
      </c>
      <c r="C669" s="232" t="str">
        <f>IF(D669="","",C668)</f>
        <v/>
      </c>
      <c r="D669" s="6"/>
      <c r="E669" s="5" t="str">
        <f>IF(D669="","",VLOOKUP(D669,Master,3,FALSE))</f>
        <v/>
      </c>
      <c r="F669" s="5" t="str">
        <f>IF(D669="","",VLOOKUP(D669,Master,4,FALSE))</f>
        <v/>
      </c>
      <c r="G669" s="5" t="str">
        <f>IF(D669="","",VLOOKUP(D669,Master,5,FALSE))</f>
        <v/>
      </c>
      <c r="H669" s="5" t="str">
        <f>IF(D669="","",VLOOKUP(D669,Master,2,FALSE))</f>
        <v/>
      </c>
      <c r="I669" s="233"/>
      <c r="J669" s="233"/>
      <c r="K669" s="233"/>
      <c r="L669" s="234" t="str">
        <f>IF(K669="","",IF(I669="",ROUND(HLOOKUP(J669,kgList,K669,FALSE),1),ROUND(HLOOKUP(I669,kgList,K669,FALSE),1)))</f>
        <v/>
      </c>
      <c r="M669" s="234" t="str">
        <f>IF(L669="","",IF(COUNTA(I669:J669)&gt;1,"Edible or Inedible",IF(COUNTA(I669)=1,L669*1,IF(COUNTA(J669)=1,L669*1,"ERROR"))))</f>
        <v/>
      </c>
    </row>
    <row r="670" spans="1:13" x14ac:dyDescent="0.25">
      <c r="A670" s="232" t="str">
        <f>IF(D670="","",A669)</f>
        <v/>
      </c>
      <c r="B670" s="231" t="str">
        <f>IF(D670="","",B669)</f>
        <v/>
      </c>
      <c r="C670" s="232" t="str">
        <f>IF(D670="","",C669)</f>
        <v/>
      </c>
      <c r="D670" s="6"/>
      <c r="E670" s="5" t="str">
        <f>IF(D670="","",VLOOKUP(D670,Master,3,FALSE))</f>
        <v/>
      </c>
      <c r="F670" s="5" t="str">
        <f>IF(D670="","",VLOOKUP(D670,Master,4,FALSE))</f>
        <v/>
      </c>
      <c r="G670" s="5" t="str">
        <f>IF(D670="","",VLOOKUP(D670,Master,5,FALSE))</f>
        <v/>
      </c>
      <c r="H670" s="5" t="str">
        <f>IF(D670="","",VLOOKUP(D670,Master,2,FALSE))</f>
        <v/>
      </c>
      <c r="I670" s="233"/>
      <c r="J670" s="233"/>
      <c r="K670" s="233"/>
      <c r="L670" s="234" t="str">
        <f>IF(K670="","",IF(I670="",ROUND(HLOOKUP(J670,kgList,K670,FALSE),1),ROUND(HLOOKUP(I670,kgList,K670,FALSE),1)))</f>
        <v/>
      </c>
      <c r="M670" s="234" t="str">
        <f>IF(L670="","",IF(COUNTA(I670:J670)&gt;1,"Edible or Inedible",IF(COUNTA(I670)=1,L670*1,IF(COUNTA(J670)=1,L670*1,"ERROR"))))</f>
        <v/>
      </c>
    </row>
    <row r="671" spans="1:13" x14ac:dyDescent="0.25">
      <c r="A671" s="232" t="str">
        <f>IF(D671="","",A670)</f>
        <v/>
      </c>
      <c r="B671" s="231" t="str">
        <f>IF(D671="","",B670)</f>
        <v/>
      </c>
      <c r="C671" s="232" t="str">
        <f>IF(D671="","",C670)</f>
        <v/>
      </c>
      <c r="D671" s="6"/>
      <c r="E671" s="5" t="str">
        <f>IF(D671="","",VLOOKUP(D671,Master,3,FALSE))</f>
        <v/>
      </c>
      <c r="F671" s="5" t="str">
        <f>IF(D671="","",VLOOKUP(D671,Master,4,FALSE))</f>
        <v/>
      </c>
      <c r="G671" s="5" t="str">
        <f>IF(D671="","",VLOOKUP(D671,Master,5,FALSE))</f>
        <v/>
      </c>
      <c r="H671" s="5" t="str">
        <f>IF(D671="","",VLOOKUP(D671,Master,2,FALSE))</f>
        <v/>
      </c>
      <c r="I671" s="233"/>
      <c r="J671" s="233"/>
      <c r="K671" s="233"/>
      <c r="L671" s="234" t="str">
        <f>IF(K671="","",IF(I671="",ROUND(HLOOKUP(J671,kgList,K671,FALSE),1),ROUND(HLOOKUP(I671,kgList,K671,FALSE),1)))</f>
        <v/>
      </c>
      <c r="M671" s="234" t="str">
        <f>IF(L671="","",IF(COUNTA(I671:J671)&gt;1,"Edible or Inedible",IF(COUNTA(I671)=1,L671*1,IF(COUNTA(J671)=1,L671*1,"ERROR"))))</f>
        <v/>
      </c>
    </row>
    <row r="672" spans="1:13" x14ac:dyDescent="0.25">
      <c r="A672" s="232" t="str">
        <f>IF(D672="","",A671)</f>
        <v/>
      </c>
      <c r="B672" s="231" t="str">
        <f>IF(D672="","",B671)</f>
        <v/>
      </c>
      <c r="C672" s="232" t="str">
        <f>IF(D672="","",C671)</f>
        <v/>
      </c>
      <c r="D672" s="6"/>
      <c r="E672" s="5" t="str">
        <f>IF(D672="","",VLOOKUP(D672,Master,3,FALSE))</f>
        <v/>
      </c>
      <c r="F672" s="5" t="str">
        <f>IF(D672="","",VLOOKUP(D672,Master,4,FALSE))</f>
        <v/>
      </c>
      <c r="G672" s="5" t="str">
        <f>IF(D672="","",VLOOKUP(D672,Master,5,FALSE))</f>
        <v/>
      </c>
      <c r="H672" s="5" t="str">
        <f>IF(D672="","",VLOOKUP(D672,Master,2,FALSE))</f>
        <v/>
      </c>
      <c r="I672" s="233"/>
      <c r="J672" s="233"/>
      <c r="K672" s="233"/>
      <c r="L672" s="234" t="str">
        <f>IF(K672="","",IF(I672="",ROUND(HLOOKUP(J672,kgList,K672,FALSE),1),ROUND(HLOOKUP(I672,kgList,K672,FALSE),1)))</f>
        <v/>
      </c>
      <c r="M672" s="234" t="str">
        <f>IF(L672="","",IF(COUNTA(I672:J672)&gt;1,"Edible or Inedible",IF(COUNTA(I672)=1,L672*1,IF(COUNTA(J672)=1,L672*1,"ERROR"))))</f>
        <v/>
      </c>
    </row>
    <row r="673" spans="1:13" x14ac:dyDescent="0.25">
      <c r="A673" s="232" t="str">
        <f>IF(D673="","",A672)</f>
        <v/>
      </c>
      <c r="B673" s="231" t="str">
        <f>IF(D673="","",B672)</f>
        <v/>
      </c>
      <c r="C673" s="232" t="str">
        <f>IF(D673="","",C672)</f>
        <v/>
      </c>
      <c r="D673" s="6"/>
      <c r="E673" s="5" t="str">
        <f>IF(D673="","",VLOOKUP(D673,Master,3,FALSE))</f>
        <v/>
      </c>
      <c r="F673" s="5" t="str">
        <f>IF(D673="","",VLOOKUP(D673,Master,4,FALSE))</f>
        <v/>
      </c>
      <c r="G673" s="5" t="str">
        <f>IF(D673="","",VLOOKUP(D673,Master,5,FALSE))</f>
        <v/>
      </c>
      <c r="H673" s="5" t="str">
        <f>IF(D673="","",VLOOKUP(D673,Master,2,FALSE))</f>
        <v/>
      </c>
      <c r="I673" s="233"/>
      <c r="J673" s="233"/>
      <c r="K673" s="233"/>
      <c r="L673" s="234" t="str">
        <f>IF(K673="","",IF(I673="",ROUND(HLOOKUP(J673,kgList,K673,FALSE),1),ROUND(HLOOKUP(I673,kgList,K673,FALSE),1)))</f>
        <v/>
      </c>
      <c r="M673" s="234" t="str">
        <f>IF(L673="","",IF(COUNTA(I673:J673)&gt;1,"Edible or Inedible",IF(COUNTA(I673)=1,L673*1,IF(COUNTA(J673)=1,L673*1,"ERROR"))))</f>
        <v/>
      </c>
    </row>
    <row r="674" spans="1:13" x14ac:dyDescent="0.25">
      <c r="A674" s="232" t="str">
        <f>IF(D674="","",A673)</f>
        <v/>
      </c>
      <c r="B674" s="231" t="str">
        <f>IF(D674="","",B673)</f>
        <v/>
      </c>
      <c r="C674" s="232" t="str">
        <f>IF(D674="","",C673)</f>
        <v/>
      </c>
      <c r="D674" s="6"/>
      <c r="E674" s="5" t="str">
        <f>IF(D674="","",VLOOKUP(D674,Master,3,FALSE))</f>
        <v/>
      </c>
      <c r="F674" s="5" t="str">
        <f>IF(D674="","",VLOOKUP(D674,Master,4,FALSE))</f>
        <v/>
      </c>
      <c r="G674" s="5" t="str">
        <f>IF(D674="","",VLOOKUP(D674,Master,5,FALSE))</f>
        <v/>
      </c>
      <c r="H674" s="5" t="str">
        <f>IF(D674="","",VLOOKUP(D674,Master,2,FALSE))</f>
        <v/>
      </c>
      <c r="I674" s="233"/>
      <c r="J674" s="233"/>
      <c r="K674" s="233"/>
      <c r="L674" s="234" t="str">
        <f>IF(K674="","",IF(I674="",ROUND(HLOOKUP(J674,kgList,K674,FALSE),1),ROUND(HLOOKUP(I674,kgList,K674,FALSE),1)))</f>
        <v/>
      </c>
      <c r="M674" s="234" t="str">
        <f>IF(L674="","",IF(COUNTA(I674:J674)&gt;1,"Edible or Inedible",IF(COUNTA(I674)=1,L674*1,IF(COUNTA(J674)=1,L674*1,"ERROR"))))</f>
        <v/>
      </c>
    </row>
    <row r="675" spans="1:13" x14ac:dyDescent="0.25">
      <c r="A675" s="232" t="str">
        <f>IF(D675="","",A674)</f>
        <v/>
      </c>
      <c r="B675" s="231" t="str">
        <f>IF(D675="","",B674)</f>
        <v/>
      </c>
      <c r="C675" s="232" t="str">
        <f>IF(D675="","",C674)</f>
        <v/>
      </c>
      <c r="D675" s="6"/>
      <c r="E675" s="5" t="str">
        <f>IF(D675="","",VLOOKUP(D675,Master,3,FALSE))</f>
        <v/>
      </c>
      <c r="F675" s="5" t="str">
        <f>IF(D675="","",VLOOKUP(D675,Master,4,FALSE))</f>
        <v/>
      </c>
      <c r="G675" s="5" t="str">
        <f>IF(D675="","",VLOOKUP(D675,Master,5,FALSE))</f>
        <v/>
      </c>
      <c r="H675" s="5" t="str">
        <f>IF(D675="","",VLOOKUP(D675,Master,2,FALSE))</f>
        <v/>
      </c>
      <c r="I675" s="233"/>
      <c r="J675" s="233"/>
      <c r="K675" s="233"/>
      <c r="L675" s="234" t="str">
        <f>IF(K675="","",IF(I675="",ROUND(HLOOKUP(J675,kgList,K675,FALSE),1),ROUND(HLOOKUP(I675,kgList,K675,FALSE),1)))</f>
        <v/>
      </c>
      <c r="M675" s="234" t="str">
        <f>IF(L675="","",IF(COUNTA(I675:J675)&gt;1,"Edible or Inedible",IF(COUNTA(I675)=1,L675*1,IF(COUNTA(J675)=1,L675*1,"ERROR"))))</f>
        <v/>
      </c>
    </row>
    <row r="676" spans="1:13" x14ac:dyDescent="0.25">
      <c r="A676" s="232" t="str">
        <f>IF(D676="","",A675)</f>
        <v/>
      </c>
      <c r="B676" s="231" t="str">
        <f>IF(D676="","",B675)</f>
        <v/>
      </c>
      <c r="C676" s="232" t="str">
        <f>IF(D676="","",C675)</f>
        <v/>
      </c>
      <c r="D676" s="6"/>
      <c r="E676" s="5" t="str">
        <f>IF(D676="","",VLOOKUP(D676,Master,3,FALSE))</f>
        <v/>
      </c>
      <c r="F676" s="5" t="str">
        <f>IF(D676="","",VLOOKUP(D676,Master,4,FALSE))</f>
        <v/>
      </c>
      <c r="G676" s="5" t="str">
        <f>IF(D676="","",VLOOKUP(D676,Master,5,FALSE))</f>
        <v/>
      </c>
      <c r="H676" s="5" t="str">
        <f>IF(D676="","",VLOOKUP(D676,Master,2,FALSE))</f>
        <v/>
      </c>
      <c r="I676" s="233"/>
      <c r="J676" s="233"/>
      <c r="K676" s="233"/>
      <c r="L676" s="234" t="str">
        <f>IF(K676="","",IF(I676="",ROUND(HLOOKUP(J676,kgList,K676,FALSE),1),ROUND(HLOOKUP(I676,kgList,K676,FALSE),1)))</f>
        <v/>
      </c>
      <c r="M676" s="234" t="str">
        <f>IF(L676="","",IF(COUNTA(I676:J676)&gt;1,"Edible or Inedible",IF(COUNTA(I676)=1,L676*1,IF(COUNTA(J676)=1,L676*1,"ERROR"))))</f>
        <v/>
      </c>
    </row>
    <row r="677" spans="1:13" x14ac:dyDescent="0.25">
      <c r="A677" s="232" t="str">
        <f>IF(D677="","",A676)</f>
        <v/>
      </c>
      <c r="B677" s="231" t="str">
        <f>IF(D677="","",B676)</f>
        <v/>
      </c>
      <c r="C677" s="232" t="str">
        <f>IF(D677="","",C676)</f>
        <v/>
      </c>
      <c r="D677" s="6"/>
      <c r="E677" s="5" t="str">
        <f>IF(D677="","",VLOOKUP(D677,Master,3,FALSE))</f>
        <v/>
      </c>
      <c r="F677" s="5" t="str">
        <f>IF(D677="","",VLOOKUP(D677,Master,4,FALSE))</f>
        <v/>
      </c>
      <c r="G677" s="5" t="str">
        <f>IF(D677="","",VLOOKUP(D677,Master,5,FALSE))</f>
        <v/>
      </c>
      <c r="H677" s="5" t="str">
        <f>IF(D677="","",VLOOKUP(D677,Master,2,FALSE))</f>
        <v/>
      </c>
      <c r="I677" s="233"/>
      <c r="J677" s="233"/>
      <c r="K677" s="233"/>
      <c r="L677" s="234" t="str">
        <f>IF(K677="","",IF(I677="",ROUND(HLOOKUP(J677,kgList,K677,FALSE),1),ROUND(HLOOKUP(I677,kgList,K677,FALSE),1)))</f>
        <v/>
      </c>
      <c r="M677" s="234" t="str">
        <f>IF(L677="","",IF(COUNTA(I677:J677)&gt;1,"Edible or Inedible",IF(COUNTA(I677)=1,L677*1,IF(COUNTA(J677)=1,L677*1,"ERROR"))))</f>
        <v/>
      </c>
    </row>
    <row r="678" spans="1:13" x14ac:dyDescent="0.25">
      <c r="A678" s="232" t="str">
        <f>IF(D678="","",A677)</f>
        <v/>
      </c>
      <c r="B678" s="231" t="str">
        <f>IF(D678="","",B677)</f>
        <v/>
      </c>
      <c r="C678" s="232" t="str">
        <f>IF(D678="","",C677)</f>
        <v/>
      </c>
      <c r="D678" s="6"/>
      <c r="E678" s="5" t="str">
        <f>IF(D678="","",VLOOKUP(D678,Master,3,FALSE))</f>
        <v/>
      </c>
      <c r="F678" s="5" t="str">
        <f>IF(D678="","",VLOOKUP(D678,Master,4,FALSE))</f>
        <v/>
      </c>
      <c r="G678" s="5" t="str">
        <f>IF(D678="","",VLOOKUP(D678,Master,5,FALSE))</f>
        <v/>
      </c>
      <c r="H678" s="5" t="str">
        <f>IF(D678="","",VLOOKUP(D678,Master,2,FALSE))</f>
        <v/>
      </c>
      <c r="I678" s="233"/>
      <c r="J678" s="233"/>
      <c r="K678" s="233"/>
      <c r="L678" s="234" t="str">
        <f>IF(K678="","",IF(I678="",ROUND(HLOOKUP(J678,kgList,K678,FALSE),1),ROUND(HLOOKUP(I678,kgList,K678,FALSE),1)))</f>
        <v/>
      </c>
      <c r="M678" s="234" t="str">
        <f>IF(L678="","",IF(COUNTA(I678:J678)&gt;1,"Edible or Inedible",IF(COUNTA(I678)=1,L678*1,IF(COUNTA(J678)=1,L678*1,"ERROR"))))</f>
        <v/>
      </c>
    </row>
    <row r="679" spans="1:13" x14ac:dyDescent="0.25">
      <c r="A679" s="232" t="str">
        <f>IF(D679="","",A678)</f>
        <v/>
      </c>
      <c r="B679" s="231" t="str">
        <f>IF(D679="","",B678)</f>
        <v/>
      </c>
      <c r="C679" s="232" t="str">
        <f>IF(D679="","",C678)</f>
        <v/>
      </c>
      <c r="D679" s="6"/>
      <c r="E679" s="5" t="str">
        <f>IF(D679="","",VLOOKUP(D679,Master,3,FALSE))</f>
        <v/>
      </c>
      <c r="F679" s="5" t="str">
        <f>IF(D679="","",VLOOKUP(D679,Master,4,FALSE))</f>
        <v/>
      </c>
      <c r="G679" s="5" t="str">
        <f>IF(D679="","",VLOOKUP(D679,Master,5,FALSE))</f>
        <v/>
      </c>
      <c r="H679" s="5" t="str">
        <f>IF(D679="","",VLOOKUP(D679,Master,2,FALSE))</f>
        <v/>
      </c>
      <c r="I679" s="233"/>
      <c r="J679" s="233"/>
      <c r="K679" s="233"/>
      <c r="L679" s="234" t="str">
        <f>IF(K679="","",IF(I679="",ROUND(HLOOKUP(J679,kgList,K679,FALSE),1),ROUND(HLOOKUP(I679,kgList,K679,FALSE),1)))</f>
        <v/>
      </c>
      <c r="M679" s="234" t="str">
        <f>IF(L679="","",IF(COUNTA(I679:J679)&gt;1,"Edible or Inedible",IF(COUNTA(I679)=1,L679*1,IF(COUNTA(J679)=1,L679*1,"ERROR"))))</f>
        <v/>
      </c>
    </row>
    <row r="680" spans="1:13" x14ac:dyDescent="0.25">
      <c r="A680" s="232" t="str">
        <f>IF(D680="","",A679)</f>
        <v/>
      </c>
      <c r="B680" s="231" t="str">
        <f>IF(D680="","",B679)</f>
        <v/>
      </c>
      <c r="C680" s="232" t="str">
        <f>IF(D680="","",C679)</f>
        <v/>
      </c>
      <c r="D680" s="6"/>
      <c r="E680" s="5" t="str">
        <f>IF(D680="","",VLOOKUP(D680,Master,3,FALSE))</f>
        <v/>
      </c>
      <c r="F680" s="5" t="str">
        <f>IF(D680="","",VLOOKUP(D680,Master,4,FALSE))</f>
        <v/>
      </c>
      <c r="G680" s="5" t="str">
        <f>IF(D680="","",VLOOKUP(D680,Master,5,FALSE))</f>
        <v/>
      </c>
      <c r="H680" s="5" t="str">
        <f>IF(D680="","",VLOOKUP(D680,Master,2,FALSE))</f>
        <v/>
      </c>
      <c r="I680" s="233"/>
      <c r="J680" s="233"/>
      <c r="K680" s="233"/>
      <c r="L680" s="234" t="str">
        <f>IF(K680="","",IF(I680="",ROUND(HLOOKUP(J680,kgList,K680,FALSE),1),ROUND(HLOOKUP(I680,kgList,K680,FALSE),1)))</f>
        <v/>
      </c>
      <c r="M680" s="234" t="str">
        <f>IF(L680="","",IF(COUNTA(I680:J680)&gt;1,"Edible or Inedible",IF(COUNTA(I680)=1,L680*1,IF(COUNTA(J680)=1,L680*1,"ERROR"))))</f>
        <v/>
      </c>
    </row>
    <row r="681" spans="1:13" x14ac:dyDescent="0.25">
      <c r="A681" s="232" t="str">
        <f>IF(D681="","",A680)</f>
        <v/>
      </c>
      <c r="B681" s="231" t="str">
        <f>IF(D681="","",B680)</f>
        <v/>
      </c>
      <c r="C681" s="232" t="str">
        <f>IF(D681="","",C680)</f>
        <v/>
      </c>
      <c r="D681" s="6"/>
      <c r="E681" s="5" t="str">
        <f>IF(D681="","",VLOOKUP(D681,Master,3,FALSE))</f>
        <v/>
      </c>
      <c r="F681" s="5" t="str">
        <f>IF(D681="","",VLOOKUP(D681,Master,4,FALSE))</f>
        <v/>
      </c>
      <c r="G681" s="5" t="str">
        <f>IF(D681="","",VLOOKUP(D681,Master,5,FALSE))</f>
        <v/>
      </c>
      <c r="H681" s="5" t="str">
        <f>IF(D681="","",VLOOKUP(D681,Master,2,FALSE))</f>
        <v/>
      </c>
      <c r="I681" s="233"/>
      <c r="J681" s="233"/>
      <c r="K681" s="233"/>
      <c r="L681" s="234" t="str">
        <f>IF(K681="","",IF(I681="",ROUND(HLOOKUP(J681,kgList,K681,FALSE),1),ROUND(HLOOKUP(I681,kgList,K681,FALSE),1)))</f>
        <v/>
      </c>
      <c r="M681" s="234" t="str">
        <f>IF(L681="","",IF(COUNTA(I681:J681)&gt;1,"Edible or Inedible",IF(COUNTA(I681)=1,L681*1,IF(COUNTA(J681)=1,L681*1,"ERROR"))))</f>
        <v/>
      </c>
    </row>
    <row r="682" spans="1:13" x14ac:dyDescent="0.25">
      <c r="A682" s="232" t="str">
        <f>IF(D682="","",A681)</f>
        <v/>
      </c>
      <c r="B682" s="231" t="str">
        <f>IF(D682="","",B681)</f>
        <v/>
      </c>
      <c r="C682" s="232" t="str">
        <f>IF(D682="","",C681)</f>
        <v/>
      </c>
      <c r="D682" s="6"/>
      <c r="E682" s="5" t="str">
        <f>IF(D682="","",VLOOKUP(D682,Master,3,FALSE))</f>
        <v/>
      </c>
      <c r="F682" s="5" t="str">
        <f>IF(D682="","",VLOOKUP(D682,Master,4,FALSE))</f>
        <v/>
      </c>
      <c r="G682" s="5" t="str">
        <f>IF(D682="","",VLOOKUP(D682,Master,5,FALSE))</f>
        <v/>
      </c>
      <c r="H682" s="5" t="str">
        <f>IF(D682="","",VLOOKUP(D682,Master,2,FALSE))</f>
        <v/>
      </c>
      <c r="I682" s="233"/>
      <c r="J682" s="233"/>
      <c r="K682" s="233"/>
      <c r="L682" s="234" t="str">
        <f>IF(K682="","",IF(I682="",ROUND(HLOOKUP(J682,kgList,K682,FALSE),1),ROUND(HLOOKUP(I682,kgList,K682,FALSE),1)))</f>
        <v/>
      </c>
      <c r="M682" s="234" t="str">
        <f>IF(L682="","",IF(COUNTA(I682:J682)&gt;1,"Edible or Inedible",IF(COUNTA(I682)=1,L682*1,IF(COUNTA(J682)=1,L682*1,"ERROR"))))</f>
        <v/>
      </c>
    </row>
    <row r="683" spans="1:13" x14ac:dyDescent="0.25">
      <c r="A683" s="232" t="str">
        <f>IF(D683="","",A682)</f>
        <v/>
      </c>
      <c r="B683" s="231" t="str">
        <f>IF(D683="","",B682)</f>
        <v/>
      </c>
      <c r="C683" s="232" t="str">
        <f>IF(D683="","",C682)</f>
        <v/>
      </c>
      <c r="D683" s="6"/>
      <c r="E683" s="5" t="str">
        <f>IF(D683="","",VLOOKUP(D683,Master,3,FALSE))</f>
        <v/>
      </c>
      <c r="F683" s="5" t="str">
        <f>IF(D683="","",VLOOKUP(D683,Master,4,FALSE))</f>
        <v/>
      </c>
      <c r="G683" s="5" t="str">
        <f>IF(D683="","",VLOOKUP(D683,Master,5,FALSE))</f>
        <v/>
      </c>
      <c r="H683" s="5" t="str">
        <f>IF(D683="","",VLOOKUP(D683,Master,2,FALSE))</f>
        <v/>
      </c>
      <c r="I683" s="233"/>
      <c r="J683" s="233"/>
      <c r="K683" s="233"/>
      <c r="L683" s="234" t="str">
        <f>IF(K683="","",IF(I683="",ROUND(HLOOKUP(J683,kgList,K683,FALSE),1),ROUND(HLOOKUP(I683,kgList,K683,FALSE),1)))</f>
        <v/>
      </c>
      <c r="M683" s="234" t="str">
        <f>IF(L683="","",IF(COUNTA(I683:J683)&gt;1,"Edible or Inedible",IF(COUNTA(I683)=1,L683*1,IF(COUNTA(J683)=1,L683*1,"ERROR"))))</f>
        <v/>
      </c>
    </row>
    <row r="684" spans="1:13" x14ac:dyDescent="0.25">
      <c r="A684" s="232" t="str">
        <f>IF(D684="","",A683)</f>
        <v/>
      </c>
      <c r="B684" s="231" t="str">
        <f>IF(D684="","",B683)</f>
        <v/>
      </c>
      <c r="C684" s="232" t="str">
        <f>IF(D684="","",C683)</f>
        <v/>
      </c>
      <c r="D684" s="6"/>
      <c r="E684" s="5" t="str">
        <f>IF(D684="","",VLOOKUP(D684,Master,3,FALSE))</f>
        <v/>
      </c>
      <c r="F684" s="5" t="str">
        <f>IF(D684="","",VLOOKUP(D684,Master,4,FALSE))</f>
        <v/>
      </c>
      <c r="G684" s="5" t="str">
        <f>IF(D684="","",VLOOKUP(D684,Master,5,FALSE))</f>
        <v/>
      </c>
      <c r="H684" s="5" t="str">
        <f>IF(D684="","",VLOOKUP(D684,Master,2,FALSE))</f>
        <v/>
      </c>
      <c r="I684" s="233"/>
      <c r="J684" s="233"/>
      <c r="K684" s="233"/>
      <c r="L684" s="234" t="str">
        <f>IF(K684="","",IF(I684="",ROUND(HLOOKUP(J684,kgList,K684,FALSE),1),ROUND(HLOOKUP(I684,kgList,K684,FALSE),1)))</f>
        <v/>
      </c>
      <c r="M684" s="234" t="str">
        <f>IF(L684="","",IF(COUNTA(I684:J684)&gt;1,"Edible or Inedible",IF(COUNTA(I684)=1,L684*1,IF(COUNTA(J684)=1,L684*1,"ERROR"))))</f>
        <v/>
      </c>
    </row>
    <row r="685" spans="1:13" x14ac:dyDescent="0.25">
      <c r="A685" s="232" t="str">
        <f>IF(D685="","",A684)</f>
        <v/>
      </c>
      <c r="B685" s="231" t="str">
        <f>IF(D685="","",B684)</f>
        <v/>
      </c>
      <c r="C685" s="232" t="str">
        <f>IF(D685="","",C684)</f>
        <v/>
      </c>
      <c r="D685" s="6"/>
      <c r="E685" s="5" t="str">
        <f>IF(D685="","",VLOOKUP(D685,Master,3,FALSE))</f>
        <v/>
      </c>
      <c r="F685" s="5" t="str">
        <f>IF(D685="","",VLOOKUP(D685,Master,4,FALSE))</f>
        <v/>
      </c>
      <c r="G685" s="5" t="str">
        <f>IF(D685="","",VLOOKUP(D685,Master,5,FALSE))</f>
        <v/>
      </c>
      <c r="H685" s="5" t="str">
        <f>IF(D685="","",VLOOKUP(D685,Master,2,FALSE))</f>
        <v/>
      </c>
      <c r="I685" s="233"/>
      <c r="J685" s="233"/>
      <c r="K685" s="233"/>
      <c r="L685" s="234" t="str">
        <f>IF(K685="","",IF(I685="",ROUND(HLOOKUP(J685,kgList,K685,FALSE),1),ROUND(HLOOKUP(I685,kgList,K685,FALSE),1)))</f>
        <v/>
      </c>
      <c r="M685" s="234" t="str">
        <f>IF(L685="","",IF(COUNTA(I685:J685)&gt;1,"Edible or Inedible",IF(COUNTA(I685)=1,L685*1,IF(COUNTA(J685)=1,L685*1,"ERROR"))))</f>
        <v/>
      </c>
    </row>
    <row r="686" spans="1:13" x14ac:dyDescent="0.25">
      <c r="A686" s="232" t="str">
        <f>IF(D686="","",A685)</f>
        <v/>
      </c>
      <c r="B686" s="231" t="str">
        <f>IF(D686="","",B685)</f>
        <v/>
      </c>
      <c r="C686" s="232" t="str">
        <f>IF(D686="","",C685)</f>
        <v/>
      </c>
      <c r="D686" s="6"/>
      <c r="E686" s="5" t="str">
        <f>IF(D686="","",VLOOKUP(D686,Master,3,FALSE))</f>
        <v/>
      </c>
      <c r="F686" s="5" t="str">
        <f>IF(D686="","",VLOOKUP(D686,Master,4,FALSE))</f>
        <v/>
      </c>
      <c r="G686" s="5" t="str">
        <f>IF(D686="","",VLOOKUP(D686,Master,5,FALSE))</f>
        <v/>
      </c>
      <c r="H686" s="5" t="str">
        <f>IF(D686="","",VLOOKUP(D686,Master,2,FALSE))</f>
        <v/>
      </c>
      <c r="I686" s="233"/>
      <c r="J686" s="233"/>
      <c r="K686" s="233"/>
      <c r="L686" s="234" t="str">
        <f>IF(K686="","",IF(I686="",ROUND(HLOOKUP(J686,kgList,K686,FALSE),1),ROUND(HLOOKUP(I686,kgList,K686,FALSE),1)))</f>
        <v/>
      </c>
      <c r="M686" s="234" t="str">
        <f>IF(L686="","",IF(COUNTA(I686:J686)&gt;1,"Edible or Inedible",IF(COUNTA(I686)=1,L686*1,IF(COUNTA(J686)=1,L686*1,"ERROR"))))</f>
        <v/>
      </c>
    </row>
    <row r="687" spans="1:13" x14ac:dyDescent="0.25">
      <c r="A687" s="232" t="str">
        <f>IF(D687="","",A686)</f>
        <v/>
      </c>
      <c r="B687" s="231" t="str">
        <f>IF(D687="","",B686)</f>
        <v/>
      </c>
      <c r="C687" s="232" t="str">
        <f>IF(D687="","",C686)</f>
        <v/>
      </c>
      <c r="D687" s="6"/>
      <c r="E687" s="5" t="str">
        <f>IF(D687="","",VLOOKUP(D687,Master,3,FALSE))</f>
        <v/>
      </c>
      <c r="F687" s="5" t="str">
        <f>IF(D687="","",VLOOKUP(D687,Master,4,FALSE))</f>
        <v/>
      </c>
      <c r="G687" s="5" t="str">
        <f>IF(D687="","",VLOOKUP(D687,Master,5,FALSE))</f>
        <v/>
      </c>
      <c r="H687" s="5" t="str">
        <f>IF(D687="","",VLOOKUP(D687,Master,2,FALSE))</f>
        <v/>
      </c>
      <c r="I687" s="233"/>
      <c r="J687" s="233"/>
      <c r="K687" s="233"/>
      <c r="L687" s="234" t="str">
        <f>IF(K687="","",IF(I687="",ROUND(HLOOKUP(J687,kgList,K687,FALSE),1),ROUND(HLOOKUP(I687,kgList,K687,FALSE),1)))</f>
        <v/>
      </c>
      <c r="M687" s="234" t="str">
        <f>IF(L687="","",IF(COUNTA(I687:J687)&gt;1,"Edible or Inedible",IF(COUNTA(I687)=1,L687*1,IF(COUNTA(J687)=1,L687*1,"ERROR"))))</f>
        <v/>
      </c>
    </row>
    <row r="688" spans="1:13" x14ac:dyDescent="0.25">
      <c r="A688" s="232" t="str">
        <f>IF(D688="","",A687)</f>
        <v/>
      </c>
      <c r="B688" s="231" t="str">
        <f>IF(D688="","",B687)</f>
        <v/>
      </c>
      <c r="C688" s="232" t="str">
        <f>IF(D688="","",C687)</f>
        <v/>
      </c>
      <c r="D688" s="6"/>
      <c r="E688" s="5" t="str">
        <f>IF(D688="","",VLOOKUP(D688,Master,3,FALSE))</f>
        <v/>
      </c>
      <c r="F688" s="5" t="str">
        <f>IF(D688="","",VLOOKUP(D688,Master,4,FALSE))</f>
        <v/>
      </c>
      <c r="G688" s="5" t="str">
        <f>IF(D688="","",VLOOKUP(D688,Master,5,FALSE))</f>
        <v/>
      </c>
      <c r="H688" s="5" t="str">
        <f>IF(D688="","",VLOOKUP(D688,Master,2,FALSE))</f>
        <v/>
      </c>
      <c r="I688" s="233"/>
      <c r="J688" s="233"/>
      <c r="K688" s="233"/>
      <c r="L688" s="234" t="str">
        <f>IF(K688="","",IF(I688="",ROUND(HLOOKUP(J688,kgList,K688,FALSE),1),ROUND(HLOOKUP(I688,kgList,K688,FALSE),1)))</f>
        <v/>
      </c>
      <c r="M688" s="234" t="str">
        <f>IF(L688="","",IF(COUNTA(I688:J688)&gt;1,"Edible or Inedible",IF(COUNTA(I688)=1,L688*1,IF(COUNTA(J688)=1,L688*1,"ERROR"))))</f>
        <v/>
      </c>
    </row>
    <row r="689" spans="1:13" x14ac:dyDescent="0.25">
      <c r="A689" s="232" t="str">
        <f>IF(D689="","",A688)</f>
        <v/>
      </c>
      <c r="B689" s="231" t="str">
        <f>IF(D689="","",B688)</f>
        <v/>
      </c>
      <c r="C689" s="232" t="str">
        <f>IF(D689="","",C688)</f>
        <v/>
      </c>
      <c r="D689" s="6"/>
      <c r="E689" s="5" t="str">
        <f>IF(D689="","",VLOOKUP(D689,Master,3,FALSE))</f>
        <v/>
      </c>
      <c r="F689" s="5" t="str">
        <f>IF(D689="","",VLOOKUP(D689,Master,4,FALSE))</f>
        <v/>
      </c>
      <c r="G689" s="5" t="str">
        <f>IF(D689="","",VLOOKUP(D689,Master,5,FALSE))</f>
        <v/>
      </c>
      <c r="H689" s="5" t="str">
        <f>IF(D689="","",VLOOKUP(D689,Master,2,FALSE))</f>
        <v/>
      </c>
      <c r="I689" s="233"/>
      <c r="J689" s="233"/>
      <c r="K689" s="233"/>
      <c r="L689" s="234" t="str">
        <f>IF(K689="","",IF(I689="",ROUND(HLOOKUP(J689,kgList,K689,FALSE),1),ROUND(HLOOKUP(I689,kgList,K689,FALSE),1)))</f>
        <v/>
      </c>
      <c r="M689" s="234" t="str">
        <f>IF(L689="","",IF(COUNTA(I689:J689)&gt;1,"Edible or Inedible",IF(COUNTA(I689)=1,L689*1,IF(COUNTA(J689)=1,L689*1,"ERROR"))))</f>
        <v/>
      </c>
    </row>
    <row r="690" spans="1:13" x14ac:dyDescent="0.25">
      <c r="A690" s="232" t="str">
        <f>IF(D690="","",A689)</f>
        <v/>
      </c>
      <c r="B690" s="231" t="str">
        <f>IF(D690="","",B689)</f>
        <v/>
      </c>
      <c r="C690" s="232" t="str">
        <f>IF(D690="","",C689)</f>
        <v/>
      </c>
      <c r="D690" s="6"/>
      <c r="E690" s="5" t="str">
        <f>IF(D690="","",VLOOKUP(D690,Master,3,FALSE))</f>
        <v/>
      </c>
      <c r="F690" s="5" t="str">
        <f>IF(D690="","",VLOOKUP(D690,Master,4,FALSE))</f>
        <v/>
      </c>
      <c r="G690" s="5" t="str">
        <f>IF(D690="","",VLOOKUP(D690,Master,5,FALSE))</f>
        <v/>
      </c>
      <c r="H690" s="5" t="str">
        <f>IF(D690="","",VLOOKUP(D690,Master,2,FALSE))</f>
        <v/>
      </c>
      <c r="I690" s="233"/>
      <c r="J690" s="233"/>
      <c r="K690" s="233"/>
      <c r="L690" s="234" t="str">
        <f>IF(K690="","",IF(I690="",ROUND(HLOOKUP(J690,kgList,K690,FALSE),1),ROUND(HLOOKUP(I690,kgList,K690,FALSE),1)))</f>
        <v/>
      </c>
      <c r="M690" s="234" t="str">
        <f>IF(L690="","",IF(COUNTA(I690:J690)&gt;1,"Edible or Inedible",IF(COUNTA(I690)=1,L690*1,IF(COUNTA(J690)=1,L690*1,"ERROR"))))</f>
        <v/>
      </c>
    </row>
    <row r="691" spans="1:13" x14ac:dyDescent="0.25">
      <c r="A691" s="232" t="str">
        <f>IF(D691="","",A690)</f>
        <v/>
      </c>
      <c r="B691" s="231" t="str">
        <f>IF(D691="","",B690)</f>
        <v/>
      </c>
      <c r="C691" s="232" t="str">
        <f>IF(D691="","",C690)</f>
        <v/>
      </c>
      <c r="D691" s="6"/>
      <c r="E691" s="5" t="str">
        <f>IF(D691="","",VLOOKUP(D691,Master,3,FALSE))</f>
        <v/>
      </c>
      <c r="F691" s="5" t="str">
        <f>IF(D691="","",VLOOKUP(D691,Master,4,FALSE))</f>
        <v/>
      </c>
      <c r="G691" s="5" t="str">
        <f>IF(D691="","",VLOOKUP(D691,Master,5,FALSE))</f>
        <v/>
      </c>
      <c r="H691" s="5" t="str">
        <f>IF(D691="","",VLOOKUP(D691,Master,2,FALSE))</f>
        <v/>
      </c>
      <c r="I691" s="233"/>
      <c r="J691" s="233"/>
      <c r="K691" s="233"/>
      <c r="L691" s="234" t="str">
        <f>IF(K691="","",IF(I691="",ROUND(HLOOKUP(J691,kgList,K691,FALSE),1),ROUND(HLOOKUP(I691,kgList,K691,FALSE),1)))</f>
        <v/>
      </c>
      <c r="M691" s="234" t="str">
        <f>IF(L691="","",IF(COUNTA(I691:J691)&gt;1,"Edible or Inedible",IF(COUNTA(I691)=1,L691*1,IF(COUNTA(J691)=1,L691*1,"ERROR"))))</f>
        <v/>
      </c>
    </row>
    <row r="692" spans="1:13" x14ac:dyDescent="0.25">
      <c r="A692" s="232" t="str">
        <f>IF(D692="","",A691)</f>
        <v/>
      </c>
      <c r="B692" s="231" t="str">
        <f>IF(D692="","",B691)</f>
        <v/>
      </c>
      <c r="C692" s="232" t="str">
        <f>IF(D692="","",C691)</f>
        <v/>
      </c>
      <c r="D692" s="6"/>
      <c r="E692" s="5" t="str">
        <f>IF(D692="","",VLOOKUP(D692,Master,3,FALSE))</f>
        <v/>
      </c>
      <c r="F692" s="5" t="str">
        <f>IF(D692="","",VLOOKUP(D692,Master,4,FALSE))</f>
        <v/>
      </c>
      <c r="G692" s="5" t="str">
        <f>IF(D692="","",VLOOKUP(D692,Master,5,FALSE))</f>
        <v/>
      </c>
      <c r="H692" s="5" t="str">
        <f>IF(D692="","",VLOOKUP(D692,Master,2,FALSE))</f>
        <v/>
      </c>
      <c r="I692" s="233"/>
      <c r="J692" s="233"/>
      <c r="K692" s="233"/>
      <c r="L692" s="234" t="str">
        <f>IF(K692="","",IF(I692="",ROUND(HLOOKUP(J692,kgList,K692,FALSE),1),ROUND(HLOOKUP(I692,kgList,K692,FALSE),1)))</f>
        <v/>
      </c>
      <c r="M692" s="234" t="str">
        <f>IF(L692="","",IF(COUNTA(I692:J692)&gt;1,"Edible or Inedible",IF(COUNTA(I692)=1,L692*1,IF(COUNTA(J692)=1,L692*1,"ERROR"))))</f>
        <v/>
      </c>
    </row>
    <row r="693" spans="1:13" x14ac:dyDescent="0.25">
      <c r="A693" s="232" t="str">
        <f>IF(D693="","",A692)</f>
        <v/>
      </c>
      <c r="B693" s="231" t="str">
        <f>IF(D693="","",B692)</f>
        <v/>
      </c>
      <c r="C693" s="232" t="str">
        <f>IF(D693="","",C692)</f>
        <v/>
      </c>
      <c r="D693" s="6"/>
      <c r="E693" s="5" t="str">
        <f>IF(D693="","",VLOOKUP(D693,Master,3,FALSE))</f>
        <v/>
      </c>
      <c r="F693" s="5" t="str">
        <f>IF(D693="","",VLOOKUP(D693,Master,4,FALSE))</f>
        <v/>
      </c>
      <c r="G693" s="5" t="str">
        <f>IF(D693="","",VLOOKUP(D693,Master,5,FALSE))</f>
        <v/>
      </c>
      <c r="H693" s="5" t="str">
        <f>IF(D693="","",VLOOKUP(D693,Master,2,FALSE))</f>
        <v/>
      </c>
      <c r="I693" s="233"/>
      <c r="J693" s="233"/>
      <c r="K693" s="233"/>
      <c r="L693" s="234" t="str">
        <f>IF(K693="","",IF(I693="",ROUND(HLOOKUP(J693,kgList,K693,FALSE),1),ROUND(HLOOKUP(I693,kgList,K693,FALSE),1)))</f>
        <v/>
      </c>
      <c r="M693" s="234" t="str">
        <f>IF(L693="","",IF(COUNTA(I693:J693)&gt;1,"Edible or Inedible",IF(COUNTA(I693)=1,L693*1,IF(COUNTA(J693)=1,L693*1,"ERROR"))))</f>
        <v/>
      </c>
    </row>
    <row r="694" spans="1:13" x14ac:dyDescent="0.25">
      <c r="A694" s="232" t="str">
        <f>IF(D694="","",A693)</f>
        <v/>
      </c>
      <c r="B694" s="231" t="str">
        <f>IF(D694="","",B693)</f>
        <v/>
      </c>
      <c r="C694" s="232" t="str">
        <f>IF(D694="","",C693)</f>
        <v/>
      </c>
      <c r="D694" s="6"/>
      <c r="E694" s="5" t="str">
        <f>IF(D694="","",VLOOKUP(D694,Master,3,FALSE))</f>
        <v/>
      </c>
      <c r="F694" s="5" t="str">
        <f>IF(D694="","",VLOOKUP(D694,Master,4,FALSE))</f>
        <v/>
      </c>
      <c r="G694" s="5" t="str">
        <f>IF(D694="","",VLOOKUP(D694,Master,5,FALSE))</f>
        <v/>
      </c>
      <c r="H694" s="5" t="str">
        <f>IF(D694="","",VLOOKUP(D694,Master,2,FALSE))</f>
        <v/>
      </c>
      <c r="I694" s="233"/>
      <c r="J694" s="233"/>
      <c r="K694" s="233"/>
      <c r="L694" s="234" t="str">
        <f>IF(K694="","",IF(I694="",ROUND(HLOOKUP(J694,kgList,K694,FALSE),1),ROUND(HLOOKUP(I694,kgList,K694,FALSE),1)))</f>
        <v/>
      </c>
      <c r="M694" s="234" t="str">
        <f>IF(L694="","",IF(COUNTA(I694:J694)&gt;1,"Edible or Inedible",IF(COUNTA(I694)=1,L694*1,IF(COUNTA(J694)=1,L694*1,"ERROR"))))</f>
        <v/>
      </c>
    </row>
    <row r="695" spans="1:13" x14ac:dyDescent="0.25">
      <c r="A695" s="232" t="str">
        <f>IF(D695="","",A694)</f>
        <v/>
      </c>
      <c r="B695" s="231" t="str">
        <f>IF(D695="","",B694)</f>
        <v/>
      </c>
      <c r="C695" s="232" t="str">
        <f>IF(D695="","",C694)</f>
        <v/>
      </c>
      <c r="D695" s="6"/>
      <c r="E695" s="5" t="str">
        <f>IF(D695="","",VLOOKUP(D695,Master,3,FALSE))</f>
        <v/>
      </c>
      <c r="F695" s="5" t="str">
        <f>IF(D695="","",VLOOKUP(D695,Master,4,FALSE))</f>
        <v/>
      </c>
      <c r="G695" s="5" t="str">
        <f>IF(D695="","",VLOOKUP(D695,Master,5,FALSE))</f>
        <v/>
      </c>
      <c r="H695" s="5" t="str">
        <f>IF(D695="","",VLOOKUP(D695,Master,2,FALSE))</f>
        <v/>
      </c>
      <c r="I695" s="233"/>
      <c r="J695" s="233"/>
      <c r="K695" s="233"/>
      <c r="L695" s="234" t="str">
        <f>IF(K695="","",IF(I695="",ROUND(HLOOKUP(J695,kgList,K695,FALSE),1),ROUND(HLOOKUP(I695,kgList,K695,FALSE),1)))</f>
        <v/>
      </c>
      <c r="M695" s="234" t="str">
        <f>IF(L695="","",IF(COUNTA(I695:J695)&gt;1,"Edible or Inedible",IF(COUNTA(I695)=1,L695*1,IF(COUNTA(J695)=1,L695*1,"ERROR"))))</f>
        <v/>
      </c>
    </row>
    <row r="696" spans="1:13" x14ac:dyDescent="0.25">
      <c r="A696" s="232" t="str">
        <f>IF(D696="","",A695)</f>
        <v/>
      </c>
      <c r="B696" s="231" t="str">
        <f>IF(D696="","",B695)</f>
        <v/>
      </c>
      <c r="C696" s="232" t="str">
        <f>IF(D696="","",C695)</f>
        <v/>
      </c>
      <c r="D696" s="6"/>
      <c r="E696" s="5" t="str">
        <f>IF(D696="","",VLOOKUP(D696,Master,3,FALSE))</f>
        <v/>
      </c>
      <c r="F696" s="5" t="str">
        <f>IF(D696="","",VLOOKUP(D696,Master,4,FALSE))</f>
        <v/>
      </c>
      <c r="G696" s="5" t="str">
        <f>IF(D696="","",VLOOKUP(D696,Master,5,FALSE))</f>
        <v/>
      </c>
      <c r="H696" s="5" t="str">
        <f>IF(D696="","",VLOOKUP(D696,Master,2,FALSE))</f>
        <v/>
      </c>
      <c r="I696" s="233"/>
      <c r="J696" s="233"/>
      <c r="K696" s="233"/>
      <c r="L696" s="234" t="str">
        <f>IF(K696="","",IF(I696="",ROUND(HLOOKUP(J696,kgList,K696,FALSE),1),ROUND(HLOOKUP(I696,kgList,K696,FALSE),1)))</f>
        <v/>
      </c>
      <c r="M696" s="234" t="str">
        <f>IF(L696="","",IF(COUNTA(I696:J696)&gt;1,"Edible or Inedible",IF(COUNTA(I696)=1,L696*1,IF(COUNTA(J696)=1,L696*1,"ERROR"))))</f>
        <v/>
      </c>
    </row>
    <row r="697" spans="1:13" x14ac:dyDescent="0.25">
      <c r="A697" s="232" t="str">
        <f>IF(D697="","",A696)</f>
        <v/>
      </c>
      <c r="B697" s="231" t="str">
        <f>IF(D697="","",B696)</f>
        <v/>
      </c>
      <c r="C697" s="232" t="str">
        <f>IF(D697="","",C696)</f>
        <v/>
      </c>
      <c r="D697" s="6"/>
      <c r="E697" s="5" t="str">
        <f>IF(D697="","",VLOOKUP(D697,Master,3,FALSE))</f>
        <v/>
      </c>
      <c r="F697" s="5" t="str">
        <f>IF(D697="","",VLOOKUP(D697,Master,4,FALSE))</f>
        <v/>
      </c>
      <c r="G697" s="5" t="str">
        <f>IF(D697="","",VLOOKUP(D697,Master,5,FALSE))</f>
        <v/>
      </c>
      <c r="H697" s="5" t="str">
        <f>IF(D697="","",VLOOKUP(D697,Master,2,FALSE))</f>
        <v/>
      </c>
      <c r="I697" s="233"/>
      <c r="J697" s="233"/>
      <c r="K697" s="233"/>
      <c r="L697" s="234" t="str">
        <f>IF(K697="","",IF(I697="",ROUND(HLOOKUP(J697,kgList,K697,FALSE),1),ROUND(HLOOKUP(I697,kgList,K697,FALSE),1)))</f>
        <v/>
      </c>
      <c r="M697" s="234" t="str">
        <f>IF(L697="","",IF(COUNTA(I697:J697)&gt;1,"Edible or Inedible",IF(COUNTA(I697)=1,L697*1,IF(COUNTA(J697)=1,L697*1,"ERROR"))))</f>
        <v/>
      </c>
    </row>
    <row r="698" spans="1:13" x14ac:dyDescent="0.25">
      <c r="A698" s="232" t="str">
        <f>IF(D698="","",A697)</f>
        <v/>
      </c>
      <c r="B698" s="231" t="str">
        <f>IF(D698="","",B697)</f>
        <v/>
      </c>
      <c r="C698" s="232" t="str">
        <f>IF(D698="","",C697)</f>
        <v/>
      </c>
      <c r="D698" s="6"/>
      <c r="E698" s="5" t="str">
        <f>IF(D698="","",VLOOKUP(D698,Master,3,FALSE))</f>
        <v/>
      </c>
      <c r="F698" s="5" t="str">
        <f>IF(D698="","",VLOOKUP(D698,Master,4,FALSE))</f>
        <v/>
      </c>
      <c r="G698" s="5" t="str">
        <f>IF(D698="","",VLOOKUP(D698,Master,5,FALSE))</f>
        <v/>
      </c>
      <c r="H698" s="5" t="str">
        <f>IF(D698="","",VLOOKUP(D698,Master,2,FALSE))</f>
        <v/>
      </c>
      <c r="I698" s="233"/>
      <c r="J698" s="233"/>
      <c r="K698" s="233"/>
      <c r="L698" s="234" t="str">
        <f>IF(K698="","",IF(I698="",ROUND(HLOOKUP(J698,kgList,K698,FALSE),1),ROUND(HLOOKUP(I698,kgList,K698,FALSE),1)))</f>
        <v/>
      </c>
      <c r="M698" s="234" t="str">
        <f>IF(L698="","",IF(COUNTA(I698:J698)&gt;1,"Edible or Inedible",IF(COUNTA(I698)=1,L698*1,IF(COUNTA(J698)=1,L698*1,"ERROR"))))</f>
        <v/>
      </c>
    </row>
    <row r="699" spans="1:13" x14ac:dyDescent="0.25">
      <c r="A699" s="232" t="str">
        <f>IF(D699="","",A698)</f>
        <v/>
      </c>
      <c r="B699" s="231" t="str">
        <f>IF(D699="","",B698)</f>
        <v/>
      </c>
      <c r="C699" s="232" t="str">
        <f>IF(D699="","",C698)</f>
        <v/>
      </c>
      <c r="D699" s="6"/>
      <c r="E699" s="5" t="str">
        <f>IF(D699="","",VLOOKUP(D699,Master,3,FALSE))</f>
        <v/>
      </c>
      <c r="F699" s="5" t="str">
        <f>IF(D699="","",VLOOKUP(D699,Master,4,FALSE))</f>
        <v/>
      </c>
      <c r="G699" s="5" t="str">
        <f>IF(D699="","",VLOOKUP(D699,Master,5,FALSE))</f>
        <v/>
      </c>
      <c r="H699" s="5" t="str">
        <f>IF(D699="","",VLOOKUP(D699,Master,2,FALSE))</f>
        <v/>
      </c>
      <c r="I699" s="233"/>
      <c r="J699" s="233"/>
      <c r="K699" s="233"/>
      <c r="L699" s="234" t="str">
        <f>IF(K699="","",IF(I699="",ROUND(HLOOKUP(J699,kgList,K699,FALSE),1),ROUND(HLOOKUP(I699,kgList,K699,FALSE),1)))</f>
        <v/>
      </c>
      <c r="M699" s="234" t="str">
        <f>IF(L699="","",IF(COUNTA(I699:J699)&gt;1,"Edible or Inedible",IF(COUNTA(I699)=1,L699*1,IF(COUNTA(J699)=1,L699*1,"ERROR"))))</f>
        <v/>
      </c>
    </row>
    <row r="700" spans="1:13" x14ac:dyDescent="0.25">
      <c r="A700" s="232" t="str">
        <f>IF(D700="","",A699)</f>
        <v/>
      </c>
      <c r="B700" s="231" t="str">
        <f>IF(D700="","",B699)</f>
        <v/>
      </c>
      <c r="C700" s="232" t="str">
        <f>IF(D700="","",C699)</f>
        <v/>
      </c>
      <c r="D700" s="6"/>
      <c r="E700" s="5" t="str">
        <f>IF(D700="","",VLOOKUP(D700,Master,3,FALSE))</f>
        <v/>
      </c>
      <c r="F700" s="5" t="str">
        <f>IF(D700="","",VLOOKUP(D700,Master,4,FALSE))</f>
        <v/>
      </c>
      <c r="G700" s="5" t="str">
        <f>IF(D700="","",VLOOKUP(D700,Master,5,FALSE))</f>
        <v/>
      </c>
      <c r="H700" s="5" t="str">
        <f>IF(D700="","",VLOOKUP(D700,Master,2,FALSE))</f>
        <v/>
      </c>
      <c r="I700" s="233"/>
      <c r="J700" s="233"/>
      <c r="K700" s="233"/>
      <c r="L700" s="234" t="str">
        <f>IF(K700="","",IF(I700="",ROUND(HLOOKUP(J700,kgList,K700,FALSE),1),ROUND(HLOOKUP(I700,kgList,K700,FALSE),1)))</f>
        <v/>
      </c>
      <c r="M700" s="234" t="str">
        <f>IF(L700="","",IF(COUNTA(I700:J700)&gt;1,"Edible or Inedible",IF(COUNTA(I700)=1,L700*1,IF(COUNTA(J700)=1,L700*1,"ERROR"))))</f>
        <v/>
      </c>
    </row>
    <row r="701" spans="1:13" x14ac:dyDescent="0.25">
      <c r="A701" s="232" t="str">
        <f>IF(D701="","",A700)</f>
        <v/>
      </c>
      <c r="B701" s="231" t="str">
        <f>IF(D701="","",B700)</f>
        <v/>
      </c>
      <c r="C701" s="232" t="str">
        <f>IF(D701="","",C700)</f>
        <v/>
      </c>
      <c r="D701" s="6"/>
      <c r="E701" s="5" t="str">
        <f>IF(D701="","",VLOOKUP(D701,Master,3,FALSE))</f>
        <v/>
      </c>
      <c r="F701" s="5" t="str">
        <f>IF(D701="","",VLOOKUP(D701,Master,4,FALSE))</f>
        <v/>
      </c>
      <c r="G701" s="5" t="str">
        <f>IF(D701="","",VLOOKUP(D701,Master,5,FALSE))</f>
        <v/>
      </c>
      <c r="H701" s="5" t="str">
        <f>IF(D701="","",VLOOKUP(D701,Master,2,FALSE))</f>
        <v/>
      </c>
      <c r="I701" s="233"/>
      <c r="J701" s="233"/>
      <c r="K701" s="233"/>
      <c r="L701" s="234" t="str">
        <f>IF(K701="","",IF(I701="",ROUND(HLOOKUP(J701,kgList,K701,FALSE),1),ROUND(HLOOKUP(I701,kgList,K701,FALSE),1)))</f>
        <v/>
      </c>
      <c r="M701" s="234" t="str">
        <f>IF(L701="","",IF(COUNTA(I701:J701)&gt;1,"Edible or Inedible",IF(COUNTA(I701)=1,L701*1,IF(COUNTA(J701)=1,L701*1,"ERROR"))))</f>
        <v/>
      </c>
    </row>
    <row r="702" spans="1:13" x14ac:dyDescent="0.25">
      <c r="A702" s="232" t="str">
        <f>IF(D702="","",A701)</f>
        <v/>
      </c>
      <c r="B702" s="231" t="str">
        <f>IF(D702="","",B701)</f>
        <v/>
      </c>
      <c r="C702" s="232" t="str">
        <f>IF(D702="","",C701)</f>
        <v/>
      </c>
      <c r="D702" s="6"/>
      <c r="E702" s="5" t="str">
        <f>IF(D702="","",VLOOKUP(D702,Master,3,FALSE))</f>
        <v/>
      </c>
      <c r="F702" s="5" t="str">
        <f>IF(D702="","",VLOOKUP(D702,Master,4,FALSE))</f>
        <v/>
      </c>
      <c r="G702" s="5" t="str">
        <f>IF(D702="","",VLOOKUP(D702,Master,5,FALSE))</f>
        <v/>
      </c>
      <c r="H702" s="5" t="str">
        <f>IF(D702="","",VLOOKUP(D702,Master,2,FALSE))</f>
        <v/>
      </c>
      <c r="I702" s="233"/>
      <c r="J702" s="233"/>
      <c r="K702" s="233"/>
      <c r="L702" s="234" t="str">
        <f>IF(K702="","",IF(I702="",ROUND(HLOOKUP(J702,kgList,K702,FALSE),1),ROUND(HLOOKUP(I702,kgList,K702,FALSE),1)))</f>
        <v/>
      </c>
      <c r="M702" s="234" t="str">
        <f>IF(L702="","",IF(COUNTA(I702:J702)&gt;1,"Edible or Inedible",IF(COUNTA(I702)=1,L702*1,IF(COUNTA(J702)=1,L702*1,"ERROR"))))</f>
        <v/>
      </c>
    </row>
    <row r="703" spans="1:13" x14ac:dyDescent="0.25">
      <c r="A703" s="232" t="str">
        <f>IF(D703="","",A702)</f>
        <v/>
      </c>
      <c r="B703" s="231" t="str">
        <f>IF(D703="","",B702)</f>
        <v/>
      </c>
      <c r="C703" s="232" t="str">
        <f>IF(D703="","",C702)</f>
        <v/>
      </c>
      <c r="D703" s="6"/>
      <c r="E703" s="5" t="str">
        <f>IF(D703="","",VLOOKUP(D703,Master,3,FALSE))</f>
        <v/>
      </c>
      <c r="F703" s="5" t="str">
        <f>IF(D703="","",VLOOKUP(D703,Master,4,FALSE))</f>
        <v/>
      </c>
      <c r="G703" s="5" t="str">
        <f>IF(D703="","",VLOOKUP(D703,Master,5,FALSE))</f>
        <v/>
      </c>
      <c r="H703" s="5" t="str">
        <f>IF(D703="","",VLOOKUP(D703,Master,2,FALSE))</f>
        <v/>
      </c>
      <c r="I703" s="233"/>
      <c r="J703" s="233"/>
      <c r="K703" s="233"/>
      <c r="L703" s="234" t="str">
        <f>IF(K703="","",IF(I703="",ROUND(HLOOKUP(J703,kgList,K703,FALSE),1),ROUND(HLOOKUP(I703,kgList,K703,FALSE),1)))</f>
        <v/>
      </c>
      <c r="M703" s="234" t="str">
        <f>IF(L703="","",IF(COUNTA(I703:J703)&gt;1,"Edible or Inedible",IF(COUNTA(I703)=1,L703*1,IF(COUNTA(J703)=1,L703*1,"ERROR"))))</f>
        <v/>
      </c>
    </row>
    <row r="704" spans="1:13" x14ac:dyDescent="0.25">
      <c r="A704" s="232" t="str">
        <f>IF(D704="","",A703)</f>
        <v/>
      </c>
      <c r="B704" s="231" t="str">
        <f>IF(D704="","",B703)</f>
        <v/>
      </c>
      <c r="C704" s="232" t="str">
        <f>IF(D704="","",C703)</f>
        <v/>
      </c>
      <c r="D704" s="6"/>
      <c r="E704" s="5" t="str">
        <f>IF(D704="","",VLOOKUP(D704,Master,3,FALSE))</f>
        <v/>
      </c>
      <c r="F704" s="5" t="str">
        <f>IF(D704="","",VLOOKUP(D704,Master,4,FALSE))</f>
        <v/>
      </c>
      <c r="G704" s="5" t="str">
        <f>IF(D704="","",VLOOKUP(D704,Master,5,FALSE))</f>
        <v/>
      </c>
      <c r="H704" s="5" t="str">
        <f>IF(D704="","",VLOOKUP(D704,Master,2,FALSE))</f>
        <v/>
      </c>
      <c r="I704" s="233"/>
      <c r="J704" s="233"/>
      <c r="K704" s="233"/>
      <c r="L704" s="234" t="str">
        <f>IF(K704="","",IF(I704="",ROUND(HLOOKUP(J704,kgList,K704,FALSE),1),ROUND(HLOOKUP(I704,kgList,K704,FALSE),1)))</f>
        <v/>
      </c>
      <c r="M704" s="234" t="str">
        <f>IF(L704="","",IF(COUNTA(I704:J704)&gt;1,"Edible or Inedible",IF(COUNTA(I704)=1,L704*1,IF(COUNTA(J704)=1,L704*1,"ERROR"))))</f>
        <v/>
      </c>
    </row>
    <row r="705" spans="1:13" x14ac:dyDescent="0.25">
      <c r="A705" s="232" t="str">
        <f>IF(D705="","",A704)</f>
        <v/>
      </c>
      <c r="B705" s="231" t="str">
        <f>IF(D705="","",B704)</f>
        <v/>
      </c>
      <c r="C705" s="232" t="str">
        <f>IF(D705="","",C704)</f>
        <v/>
      </c>
      <c r="D705" s="6"/>
      <c r="E705" s="5" t="str">
        <f>IF(D705="","",VLOOKUP(D705,Master,3,FALSE))</f>
        <v/>
      </c>
      <c r="F705" s="5" t="str">
        <f>IF(D705="","",VLOOKUP(D705,Master,4,FALSE))</f>
        <v/>
      </c>
      <c r="G705" s="5" t="str">
        <f>IF(D705="","",VLOOKUP(D705,Master,5,FALSE))</f>
        <v/>
      </c>
      <c r="H705" s="5" t="str">
        <f>IF(D705="","",VLOOKUP(D705,Master,2,FALSE))</f>
        <v/>
      </c>
      <c r="I705" s="233"/>
      <c r="J705" s="233"/>
      <c r="K705" s="233"/>
      <c r="L705" s="234" t="str">
        <f>IF(K705="","",IF(I705="",ROUND(HLOOKUP(J705,kgList,K705,FALSE),1),ROUND(HLOOKUP(I705,kgList,K705,FALSE),1)))</f>
        <v/>
      </c>
      <c r="M705" s="234" t="str">
        <f>IF(L705="","",IF(COUNTA(I705:J705)&gt;1,"Edible or Inedible",IF(COUNTA(I705)=1,L705*1,IF(COUNTA(J705)=1,L705*1,"ERROR"))))</f>
        <v/>
      </c>
    </row>
    <row r="706" spans="1:13" x14ac:dyDescent="0.25">
      <c r="A706" s="232" t="str">
        <f>IF(D706="","",A705)</f>
        <v/>
      </c>
      <c r="B706" s="231" t="str">
        <f>IF(D706="","",B705)</f>
        <v/>
      </c>
      <c r="C706" s="232" t="str">
        <f>IF(D706="","",C705)</f>
        <v/>
      </c>
      <c r="D706" s="6"/>
      <c r="E706" s="5" t="str">
        <f>IF(D706="","",VLOOKUP(D706,Master,3,FALSE))</f>
        <v/>
      </c>
      <c r="F706" s="5" t="str">
        <f>IF(D706="","",VLOOKUP(D706,Master,4,FALSE))</f>
        <v/>
      </c>
      <c r="G706" s="5" t="str">
        <f>IF(D706="","",VLOOKUP(D706,Master,5,FALSE))</f>
        <v/>
      </c>
      <c r="H706" s="5" t="str">
        <f>IF(D706="","",VLOOKUP(D706,Master,2,FALSE))</f>
        <v/>
      </c>
      <c r="I706" s="233"/>
      <c r="J706" s="233"/>
      <c r="K706" s="233"/>
      <c r="L706" s="234" t="str">
        <f>IF(K706="","",IF(I706="",ROUND(HLOOKUP(J706,kgList,K706,FALSE),1),ROUND(HLOOKUP(I706,kgList,K706,FALSE),1)))</f>
        <v/>
      </c>
      <c r="M706" s="234" t="str">
        <f>IF(L706="","",IF(COUNTA(I706:J706)&gt;1,"Edible or Inedible",IF(COUNTA(I706)=1,L706*1,IF(COUNTA(J706)=1,L706*1,"ERROR"))))</f>
        <v/>
      </c>
    </row>
    <row r="707" spans="1:13" x14ac:dyDescent="0.25">
      <c r="A707" s="232" t="str">
        <f>IF(D707="","",A706)</f>
        <v/>
      </c>
      <c r="B707" s="231" t="str">
        <f>IF(D707="","",B706)</f>
        <v/>
      </c>
      <c r="C707" s="232" t="str">
        <f>IF(D707="","",C706)</f>
        <v/>
      </c>
      <c r="D707" s="6"/>
      <c r="E707" s="5" t="str">
        <f>IF(D707="","",VLOOKUP(D707,Master,3,FALSE))</f>
        <v/>
      </c>
      <c r="F707" s="5" t="str">
        <f>IF(D707="","",VLOOKUP(D707,Master,4,FALSE))</f>
        <v/>
      </c>
      <c r="G707" s="5" t="str">
        <f>IF(D707="","",VLOOKUP(D707,Master,5,FALSE))</f>
        <v/>
      </c>
      <c r="H707" s="5" t="str">
        <f>IF(D707="","",VLOOKUP(D707,Master,2,FALSE))</f>
        <v/>
      </c>
      <c r="I707" s="233"/>
      <c r="J707" s="233"/>
      <c r="K707" s="233"/>
      <c r="L707" s="234" t="str">
        <f>IF(K707="","",IF(I707="",ROUND(HLOOKUP(J707,kgList,K707,FALSE),1),ROUND(HLOOKUP(I707,kgList,K707,FALSE),1)))</f>
        <v/>
      </c>
      <c r="M707" s="234" t="str">
        <f>IF(L707="","",IF(COUNTA(I707:J707)&gt;1,"Edible or Inedible",IF(COUNTA(I707)=1,L707*1,IF(COUNTA(J707)=1,L707*1,"ERROR"))))</f>
        <v/>
      </c>
    </row>
    <row r="708" spans="1:13" x14ac:dyDescent="0.25">
      <c r="A708" s="232" t="str">
        <f>IF(D708="","",A707)</f>
        <v/>
      </c>
      <c r="B708" s="231" t="str">
        <f>IF(D708="","",B707)</f>
        <v/>
      </c>
      <c r="C708" s="232" t="str">
        <f>IF(D708="","",C707)</f>
        <v/>
      </c>
      <c r="D708" s="6"/>
      <c r="E708" s="5" t="str">
        <f>IF(D708="","",VLOOKUP(D708,Master,3,FALSE))</f>
        <v/>
      </c>
      <c r="F708" s="5" t="str">
        <f>IF(D708="","",VLOOKUP(D708,Master,4,FALSE))</f>
        <v/>
      </c>
      <c r="G708" s="5" t="str">
        <f>IF(D708="","",VLOOKUP(D708,Master,5,FALSE))</f>
        <v/>
      </c>
      <c r="H708" s="5" t="str">
        <f>IF(D708="","",VLOOKUP(D708,Master,2,FALSE))</f>
        <v/>
      </c>
      <c r="I708" s="233"/>
      <c r="J708" s="233"/>
      <c r="K708" s="233"/>
      <c r="L708" s="234" t="str">
        <f>IF(K708="","",IF(I708="",ROUND(HLOOKUP(J708,kgList,K708,FALSE),1),ROUND(HLOOKUP(I708,kgList,K708,FALSE),1)))</f>
        <v/>
      </c>
      <c r="M708" s="234" t="str">
        <f>IF(L708="","",IF(COUNTA(I708:J708)&gt;1,"Edible or Inedible",IF(COUNTA(I708)=1,L708*1,IF(COUNTA(J708)=1,L708*1,"ERROR"))))</f>
        <v/>
      </c>
    </row>
    <row r="709" spans="1:13" x14ac:dyDescent="0.25">
      <c r="A709" s="232" t="str">
        <f>IF(D709="","",A708)</f>
        <v/>
      </c>
      <c r="B709" s="231" t="str">
        <f>IF(D709="","",B708)</f>
        <v/>
      </c>
      <c r="C709" s="232" t="str">
        <f>IF(D709="","",C708)</f>
        <v/>
      </c>
      <c r="D709" s="6"/>
      <c r="E709" s="5" t="str">
        <f>IF(D709="","",VLOOKUP(D709,Master,3,FALSE))</f>
        <v/>
      </c>
      <c r="F709" s="5" t="str">
        <f>IF(D709="","",VLOOKUP(D709,Master,4,FALSE))</f>
        <v/>
      </c>
      <c r="G709" s="5" t="str">
        <f>IF(D709="","",VLOOKUP(D709,Master,5,FALSE))</f>
        <v/>
      </c>
      <c r="H709" s="5" t="str">
        <f>IF(D709="","",VLOOKUP(D709,Master,2,FALSE))</f>
        <v/>
      </c>
      <c r="I709" s="233"/>
      <c r="J709" s="233"/>
      <c r="K709" s="233"/>
      <c r="L709" s="234" t="str">
        <f>IF(K709="","",IF(I709="",ROUND(HLOOKUP(J709,kgList,K709,FALSE),1),ROUND(HLOOKUP(I709,kgList,K709,FALSE),1)))</f>
        <v/>
      </c>
      <c r="M709" s="234" t="str">
        <f>IF(L709="","",IF(COUNTA(I709:J709)&gt;1,"Edible or Inedible",IF(COUNTA(I709)=1,L709*1,IF(COUNTA(J709)=1,L709*1,"ERROR"))))</f>
        <v/>
      </c>
    </row>
    <row r="710" spans="1:13" x14ac:dyDescent="0.25">
      <c r="A710" s="232" t="str">
        <f>IF(D710="","",A709)</f>
        <v/>
      </c>
      <c r="B710" s="231" t="str">
        <f>IF(D710="","",B709)</f>
        <v/>
      </c>
      <c r="C710" s="232" t="str">
        <f>IF(D710="","",C709)</f>
        <v/>
      </c>
      <c r="D710" s="6"/>
      <c r="E710" s="5" t="str">
        <f>IF(D710="","",VLOOKUP(D710,Master,3,FALSE))</f>
        <v/>
      </c>
      <c r="F710" s="5" t="str">
        <f>IF(D710="","",VLOOKUP(D710,Master,4,FALSE))</f>
        <v/>
      </c>
      <c r="G710" s="5" t="str">
        <f>IF(D710="","",VLOOKUP(D710,Master,5,FALSE))</f>
        <v/>
      </c>
      <c r="H710" s="5" t="str">
        <f>IF(D710="","",VLOOKUP(D710,Master,2,FALSE))</f>
        <v/>
      </c>
      <c r="I710" s="233"/>
      <c r="J710" s="233"/>
      <c r="K710" s="233"/>
      <c r="L710" s="234" t="str">
        <f>IF(K710="","",IF(I710="",ROUND(HLOOKUP(J710,kgList,K710,FALSE),1),ROUND(HLOOKUP(I710,kgList,K710,FALSE),1)))</f>
        <v/>
      </c>
      <c r="M710" s="234" t="str">
        <f>IF(L710="","",IF(COUNTA(I710:J710)&gt;1,"Edible or Inedible",IF(COUNTA(I710)=1,L710*1,IF(COUNTA(J710)=1,L710*1,"ERROR"))))</f>
        <v/>
      </c>
    </row>
    <row r="711" spans="1:13" x14ac:dyDescent="0.25">
      <c r="A711" s="232" t="str">
        <f>IF(D711="","",A710)</f>
        <v/>
      </c>
      <c r="B711" s="231" t="str">
        <f>IF(D711="","",B710)</f>
        <v/>
      </c>
      <c r="C711" s="232" t="str">
        <f>IF(D711="","",C710)</f>
        <v/>
      </c>
      <c r="D711" s="6"/>
      <c r="E711" s="5" t="str">
        <f>IF(D711="","",VLOOKUP(D711,Master,3,FALSE))</f>
        <v/>
      </c>
      <c r="F711" s="5" t="str">
        <f>IF(D711="","",VLOOKUP(D711,Master,4,FALSE))</f>
        <v/>
      </c>
      <c r="G711" s="5" t="str">
        <f>IF(D711="","",VLOOKUP(D711,Master,5,FALSE))</f>
        <v/>
      </c>
      <c r="H711" s="5" t="str">
        <f>IF(D711="","",VLOOKUP(D711,Master,2,FALSE))</f>
        <v/>
      </c>
      <c r="I711" s="233"/>
      <c r="J711" s="233"/>
      <c r="K711" s="233"/>
      <c r="L711" s="234" t="str">
        <f>IF(K711="","",IF(I711="",ROUND(HLOOKUP(J711,kgList,K711,FALSE),1),ROUND(HLOOKUP(I711,kgList,K711,FALSE),1)))</f>
        <v/>
      </c>
      <c r="M711" s="234" t="str">
        <f>IF(L711="","",IF(COUNTA(I711:J711)&gt;1,"Edible or Inedible",IF(COUNTA(I711)=1,L711*1,IF(COUNTA(J711)=1,L711*1,"ERROR"))))</f>
        <v/>
      </c>
    </row>
    <row r="712" spans="1:13" x14ac:dyDescent="0.25">
      <c r="A712" s="232" t="str">
        <f>IF(D712="","",A711)</f>
        <v/>
      </c>
      <c r="B712" s="231" t="str">
        <f>IF(D712="","",B711)</f>
        <v/>
      </c>
      <c r="C712" s="232" t="str">
        <f>IF(D712="","",C711)</f>
        <v/>
      </c>
      <c r="D712" s="6"/>
      <c r="E712" s="5" t="str">
        <f>IF(D712="","",VLOOKUP(D712,Master,3,FALSE))</f>
        <v/>
      </c>
      <c r="F712" s="5" t="str">
        <f>IF(D712="","",VLOOKUP(D712,Master,4,FALSE))</f>
        <v/>
      </c>
      <c r="G712" s="5" t="str">
        <f>IF(D712="","",VLOOKUP(D712,Master,5,FALSE))</f>
        <v/>
      </c>
      <c r="H712" s="5" t="str">
        <f>IF(D712="","",VLOOKUP(D712,Master,2,FALSE))</f>
        <v/>
      </c>
      <c r="I712" s="233"/>
      <c r="J712" s="233"/>
      <c r="K712" s="233"/>
      <c r="L712" s="234" t="str">
        <f>IF(K712="","",IF(I712="",ROUND(HLOOKUP(J712,kgList,K712,FALSE),1),ROUND(HLOOKUP(I712,kgList,K712,FALSE),1)))</f>
        <v/>
      </c>
      <c r="M712" s="234" t="str">
        <f>IF(L712="","",IF(COUNTA(I712:J712)&gt;1,"Edible or Inedible",IF(COUNTA(I712)=1,L712*1,IF(COUNTA(J712)=1,L712*1,"ERROR"))))</f>
        <v/>
      </c>
    </row>
    <row r="713" spans="1:13" x14ac:dyDescent="0.25">
      <c r="A713" s="232" t="str">
        <f>IF(D713="","",A712)</f>
        <v/>
      </c>
      <c r="B713" s="231" t="str">
        <f>IF(D713="","",B712)</f>
        <v/>
      </c>
      <c r="C713" s="232" t="str">
        <f>IF(D713="","",C712)</f>
        <v/>
      </c>
      <c r="D713" s="6"/>
      <c r="E713" s="5" t="str">
        <f>IF(D713="","",VLOOKUP(D713,Master,3,FALSE))</f>
        <v/>
      </c>
      <c r="F713" s="5" t="str">
        <f>IF(D713="","",VLOOKUP(D713,Master,4,FALSE))</f>
        <v/>
      </c>
      <c r="G713" s="5" t="str">
        <f>IF(D713="","",VLOOKUP(D713,Master,5,FALSE))</f>
        <v/>
      </c>
      <c r="H713" s="5" t="str">
        <f>IF(D713="","",VLOOKUP(D713,Master,2,FALSE))</f>
        <v/>
      </c>
      <c r="I713" s="233"/>
      <c r="J713" s="233"/>
      <c r="K713" s="233"/>
      <c r="L713" s="234" t="str">
        <f>IF(K713="","",IF(I713="",ROUND(HLOOKUP(J713,kgList,K713,FALSE),1),ROUND(HLOOKUP(I713,kgList,K713,FALSE),1)))</f>
        <v/>
      </c>
      <c r="M713" s="234" t="str">
        <f>IF(L713="","",IF(COUNTA(I713:J713)&gt;1,"Edible or Inedible",IF(COUNTA(I713)=1,L713*1,IF(COUNTA(J713)=1,L713*1,"ERROR"))))</f>
        <v/>
      </c>
    </row>
    <row r="714" spans="1:13" x14ac:dyDescent="0.25">
      <c r="A714" s="232" t="str">
        <f>IF(D714="","",A713)</f>
        <v/>
      </c>
      <c r="B714" s="231" t="str">
        <f>IF(D714="","",B713)</f>
        <v/>
      </c>
      <c r="C714" s="232" t="str">
        <f>IF(D714="","",C713)</f>
        <v/>
      </c>
      <c r="D714" s="6"/>
      <c r="E714" s="5" t="str">
        <f>IF(D714="","",VLOOKUP(D714,Master,3,FALSE))</f>
        <v/>
      </c>
      <c r="F714" s="5" t="str">
        <f>IF(D714="","",VLOOKUP(D714,Master,4,FALSE))</f>
        <v/>
      </c>
      <c r="G714" s="5" t="str">
        <f>IF(D714="","",VLOOKUP(D714,Master,5,FALSE))</f>
        <v/>
      </c>
      <c r="H714" s="5" t="str">
        <f>IF(D714="","",VLOOKUP(D714,Master,2,FALSE))</f>
        <v/>
      </c>
      <c r="I714" s="233"/>
      <c r="J714" s="233"/>
      <c r="K714" s="233"/>
      <c r="L714" s="234" t="str">
        <f>IF(K714="","",IF(I714="",ROUND(HLOOKUP(J714,kgList,K714,FALSE),1),ROUND(HLOOKUP(I714,kgList,K714,FALSE),1)))</f>
        <v/>
      </c>
      <c r="M714" s="234" t="str">
        <f>IF(L714="","",IF(COUNTA(I714:J714)&gt;1,"Edible or Inedible",IF(COUNTA(I714)=1,L714*1,IF(COUNTA(J714)=1,L714*1,"ERROR"))))</f>
        <v/>
      </c>
    </row>
    <row r="715" spans="1:13" x14ac:dyDescent="0.25">
      <c r="A715" s="232" t="str">
        <f>IF(D715="","",A714)</f>
        <v/>
      </c>
      <c r="B715" s="231" t="str">
        <f>IF(D715="","",B714)</f>
        <v/>
      </c>
      <c r="C715" s="232" t="str">
        <f>IF(D715="","",C714)</f>
        <v/>
      </c>
      <c r="D715" s="6"/>
      <c r="E715" s="5" t="str">
        <f>IF(D715="","",VLOOKUP(D715,Master,3,FALSE))</f>
        <v/>
      </c>
      <c r="F715" s="5" t="str">
        <f>IF(D715="","",VLOOKUP(D715,Master,4,FALSE))</f>
        <v/>
      </c>
      <c r="G715" s="5" t="str">
        <f>IF(D715="","",VLOOKUP(D715,Master,5,FALSE))</f>
        <v/>
      </c>
      <c r="H715" s="5" t="str">
        <f>IF(D715="","",VLOOKUP(D715,Master,2,FALSE))</f>
        <v/>
      </c>
      <c r="I715" s="233"/>
      <c r="J715" s="233"/>
      <c r="K715" s="233"/>
      <c r="L715" s="234" t="str">
        <f>IF(K715="","",IF(I715="",ROUND(HLOOKUP(J715,kgList,K715,FALSE),1),ROUND(HLOOKUP(I715,kgList,K715,FALSE),1)))</f>
        <v/>
      </c>
      <c r="M715" s="234" t="str">
        <f>IF(L715="","",IF(COUNTA(I715:J715)&gt;1,"Edible or Inedible",IF(COUNTA(I715)=1,L715*1,IF(COUNTA(J715)=1,L715*1,"ERROR"))))</f>
        <v/>
      </c>
    </row>
    <row r="716" spans="1:13" x14ac:dyDescent="0.25">
      <c r="A716" s="232" t="str">
        <f>IF(D716="","",A715)</f>
        <v/>
      </c>
      <c r="B716" s="231" t="str">
        <f>IF(D716="","",B715)</f>
        <v/>
      </c>
      <c r="C716" s="232" t="str">
        <f>IF(D716="","",C715)</f>
        <v/>
      </c>
      <c r="D716" s="6"/>
      <c r="E716" s="5" t="str">
        <f>IF(D716="","",VLOOKUP(D716,Master,3,FALSE))</f>
        <v/>
      </c>
      <c r="F716" s="5" t="str">
        <f>IF(D716="","",VLOOKUP(D716,Master,4,FALSE))</f>
        <v/>
      </c>
      <c r="G716" s="5" t="str">
        <f>IF(D716="","",VLOOKUP(D716,Master,5,FALSE))</f>
        <v/>
      </c>
      <c r="H716" s="5" t="str">
        <f>IF(D716="","",VLOOKUP(D716,Master,2,FALSE))</f>
        <v/>
      </c>
      <c r="I716" s="233"/>
      <c r="J716" s="233"/>
      <c r="K716" s="233"/>
      <c r="L716" s="234" t="str">
        <f>IF(K716="","",IF(I716="",ROUND(HLOOKUP(J716,kgList,K716,FALSE),1),ROUND(HLOOKUP(I716,kgList,K716,FALSE),1)))</f>
        <v/>
      </c>
      <c r="M716" s="234" t="str">
        <f>IF(L716="","",IF(COUNTA(I716:J716)&gt;1,"Edible or Inedible",IF(COUNTA(I716)=1,L716*1,IF(COUNTA(J716)=1,L716*1,"ERROR"))))</f>
        <v/>
      </c>
    </row>
    <row r="717" spans="1:13" x14ac:dyDescent="0.25">
      <c r="A717" s="232" t="str">
        <f>IF(D717="","",A716)</f>
        <v/>
      </c>
      <c r="B717" s="231" t="str">
        <f>IF(D717="","",B716)</f>
        <v/>
      </c>
      <c r="C717" s="232" t="str">
        <f>IF(D717="","",C716)</f>
        <v/>
      </c>
      <c r="D717" s="6"/>
      <c r="E717" s="5" t="str">
        <f>IF(D717="","",VLOOKUP(D717,Master,3,FALSE))</f>
        <v/>
      </c>
      <c r="F717" s="5" t="str">
        <f>IF(D717="","",VLOOKUP(D717,Master,4,FALSE))</f>
        <v/>
      </c>
      <c r="G717" s="5" t="str">
        <f>IF(D717="","",VLOOKUP(D717,Master,5,FALSE))</f>
        <v/>
      </c>
      <c r="H717" s="5" t="str">
        <f>IF(D717="","",VLOOKUP(D717,Master,2,FALSE))</f>
        <v/>
      </c>
      <c r="I717" s="233"/>
      <c r="J717" s="233"/>
      <c r="K717" s="233"/>
      <c r="L717" s="234" t="str">
        <f>IF(K717="","",IF(I717="",ROUND(HLOOKUP(J717,kgList,K717,FALSE),1),ROUND(HLOOKUP(I717,kgList,K717,FALSE),1)))</f>
        <v/>
      </c>
      <c r="M717" s="234" t="str">
        <f>IF(L717="","",IF(COUNTA(I717:J717)&gt;1,"Edible or Inedible",IF(COUNTA(I717)=1,L717*1,IF(COUNTA(J717)=1,L717*1,"ERROR"))))</f>
        <v/>
      </c>
    </row>
    <row r="718" spans="1:13" x14ac:dyDescent="0.25">
      <c r="A718" s="232" t="str">
        <f>IF(D718="","",A717)</f>
        <v/>
      </c>
      <c r="B718" s="231" t="str">
        <f>IF(D718="","",B717)</f>
        <v/>
      </c>
      <c r="C718" s="232" t="str">
        <f>IF(D718="","",C717)</f>
        <v/>
      </c>
      <c r="D718" s="6"/>
      <c r="E718" s="5" t="str">
        <f>IF(D718="","",VLOOKUP(D718,Master,3,FALSE))</f>
        <v/>
      </c>
      <c r="F718" s="5" t="str">
        <f>IF(D718="","",VLOOKUP(D718,Master,4,FALSE))</f>
        <v/>
      </c>
      <c r="G718" s="5" t="str">
        <f>IF(D718="","",VLOOKUP(D718,Master,5,FALSE))</f>
        <v/>
      </c>
      <c r="H718" s="5" t="str">
        <f>IF(D718="","",VLOOKUP(D718,Master,2,FALSE))</f>
        <v/>
      </c>
      <c r="I718" s="233"/>
      <c r="J718" s="233"/>
      <c r="K718" s="233"/>
      <c r="L718" s="234" t="str">
        <f>IF(K718="","",IF(I718="",ROUND(HLOOKUP(J718,kgList,K718,FALSE),1),ROUND(HLOOKUP(I718,kgList,K718,FALSE),1)))</f>
        <v/>
      </c>
      <c r="M718" s="234" t="str">
        <f>IF(L718="","",IF(COUNTA(I718:J718)&gt;1,"Edible or Inedible",IF(COUNTA(I718)=1,L718*1,IF(COUNTA(J718)=1,L718*1,"ERROR"))))</f>
        <v/>
      </c>
    </row>
    <row r="719" spans="1:13" x14ac:dyDescent="0.25">
      <c r="A719" s="232" t="str">
        <f>IF(D719="","",A718)</f>
        <v/>
      </c>
      <c r="B719" s="231" t="str">
        <f>IF(D719="","",B718)</f>
        <v/>
      </c>
      <c r="C719" s="232" t="str">
        <f>IF(D719="","",C718)</f>
        <v/>
      </c>
      <c r="D719" s="6"/>
      <c r="E719" s="5" t="str">
        <f>IF(D719="","",VLOOKUP(D719,Master,3,FALSE))</f>
        <v/>
      </c>
      <c r="F719" s="5" t="str">
        <f>IF(D719="","",VLOOKUP(D719,Master,4,FALSE))</f>
        <v/>
      </c>
      <c r="G719" s="5" t="str">
        <f>IF(D719="","",VLOOKUP(D719,Master,5,FALSE))</f>
        <v/>
      </c>
      <c r="H719" s="5" t="str">
        <f>IF(D719="","",VLOOKUP(D719,Master,2,FALSE))</f>
        <v/>
      </c>
      <c r="I719" s="233"/>
      <c r="J719" s="233"/>
      <c r="K719" s="233"/>
      <c r="L719" s="234" t="str">
        <f>IF(K719="","",IF(I719="",ROUND(HLOOKUP(J719,kgList,K719,FALSE),1),ROUND(HLOOKUP(I719,kgList,K719,FALSE),1)))</f>
        <v/>
      </c>
      <c r="M719" s="234" t="str">
        <f>IF(L719="","",IF(COUNTA(I719:J719)&gt;1,"Edible or Inedible",IF(COUNTA(I719)=1,L719*1,IF(COUNTA(J719)=1,L719*1,"ERROR"))))</f>
        <v/>
      </c>
    </row>
    <row r="720" spans="1:13" x14ac:dyDescent="0.25">
      <c r="A720" s="232" t="str">
        <f>IF(D720="","",A719)</f>
        <v/>
      </c>
      <c r="B720" s="231" t="str">
        <f>IF(D720="","",B719)</f>
        <v/>
      </c>
      <c r="C720" s="232" t="str">
        <f>IF(D720="","",C719)</f>
        <v/>
      </c>
      <c r="D720" s="6"/>
      <c r="E720" s="5" t="str">
        <f>IF(D720="","",VLOOKUP(D720,Master,3,FALSE))</f>
        <v/>
      </c>
      <c r="F720" s="5" t="str">
        <f>IF(D720="","",VLOOKUP(D720,Master,4,FALSE))</f>
        <v/>
      </c>
      <c r="G720" s="5" t="str">
        <f>IF(D720="","",VLOOKUP(D720,Master,5,FALSE))</f>
        <v/>
      </c>
      <c r="H720" s="5" t="str">
        <f>IF(D720="","",VLOOKUP(D720,Master,2,FALSE))</f>
        <v/>
      </c>
      <c r="I720" s="233"/>
      <c r="J720" s="233"/>
      <c r="K720" s="233"/>
      <c r="L720" s="234" t="str">
        <f>IF(K720="","",IF(I720="",ROUND(HLOOKUP(J720,kgList,K720,FALSE),1),ROUND(HLOOKUP(I720,kgList,K720,FALSE),1)))</f>
        <v/>
      </c>
      <c r="M720" s="234" t="str">
        <f>IF(L720="","",IF(COUNTA(I720:J720)&gt;1,"Edible or Inedible",IF(COUNTA(I720)=1,L720*1,IF(COUNTA(J720)=1,L720*1,"ERROR"))))</f>
        <v/>
      </c>
    </row>
    <row r="721" spans="1:13" x14ac:dyDescent="0.25">
      <c r="A721" s="232" t="str">
        <f>IF(D721="","",A720)</f>
        <v/>
      </c>
      <c r="B721" s="231" t="str">
        <f>IF(D721="","",B720)</f>
        <v/>
      </c>
      <c r="C721" s="232" t="str">
        <f>IF(D721="","",C720)</f>
        <v/>
      </c>
      <c r="D721" s="6"/>
      <c r="E721" s="5" t="str">
        <f>IF(D721="","",VLOOKUP(D721,Master,3,FALSE))</f>
        <v/>
      </c>
      <c r="F721" s="5" t="str">
        <f>IF(D721="","",VLOOKUP(D721,Master,4,FALSE))</f>
        <v/>
      </c>
      <c r="G721" s="5" t="str">
        <f>IF(D721="","",VLOOKUP(D721,Master,5,FALSE))</f>
        <v/>
      </c>
      <c r="H721" s="5" t="str">
        <f>IF(D721="","",VLOOKUP(D721,Master,2,FALSE))</f>
        <v/>
      </c>
      <c r="I721" s="233"/>
      <c r="J721" s="233"/>
      <c r="K721" s="233"/>
      <c r="L721" s="234" t="str">
        <f>IF(K721="","",IF(I721="",ROUND(HLOOKUP(J721,kgList,K721,FALSE),1),ROUND(HLOOKUP(I721,kgList,K721,FALSE),1)))</f>
        <v/>
      </c>
      <c r="M721" s="234" t="str">
        <f>IF(L721="","",IF(COUNTA(I721:J721)&gt;1,"Edible or Inedible",IF(COUNTA(I721)=1,L721*1,IF(COUNTA(J721)=1,L721*1,"ERROR"))))</f>
        <v/>
      </c>
    </row>
    <row r="722" spans="1:13" x14ac:dyDescent="0.25">
      <c r="A722" s="232" t="str">
        <f>IF(D722="","",A721)</f>
        <v/>
      </c>
      <c r="B722" s="231" t="str">
        <f>IF(D722="","",B721)</f>
        <v/>
      </c>
      <c r="C722" s="232" t="str">
        <f>IF(D722="","",C721)</f>
        <v/>
      </c>
      <c r="D722" s="6"/>
      <c r="E722" s="5" t="str">
        <f>IF(D722="","",VLOOKUP(D722,Master,3,FALSE))</f>
        <v/>
      </c>
      <c r="F722" s="5" t="str">
        <f>IF(D722="","",VLOOKUP(D722,Master,4,FALSE))</f>
        <v/>
      </c>
      <c r="G722" s="5" t="str">
        <f>IF(D722="","",VLOOKUP(D722,Master,5,FALSE))</f>
        <v/>
      </c>
      <c r="H722" s="5" t="str">
        <f>IF(D722="","",VLOOKUP(D722,Master,2,FALSE))</f>
        <v/>
      </c>
      <c r="I722" s="233"/>
      <c r="J722" s="233"/>
      <c r="K722" s="233"/>
      <c r="L722" s="234" t="str">
        <f>IF(K722="","",IF(I722="",ROUND(HLOOKUP(J722,kgList,K722,FALSE),1),ROUND(HLOOKUP(I722,kgList,K722,FALSE),1)))</f>
        <v/>
      </c>
      <c r="M722" s="234" t="str">
        <f>IF(L722="","",IF(COUNTA(I722:J722)&gt;1,"Edible or Inedible",IF(COUNTA(I722)=1,L722*1,IF(COUNTA(J722)=1,L722*1,"ERROR"))))</f>
        <v/>
      </c>
    </row>
    <row r="723" spans="1:13" x14ac:dyDescent="0.25">
      <c r="A723" s="232" t="str">
        <f>IF(D723="","",A722)</f>
        <v/>
      </c>
      <c r="B723" s="231" t="str">
        <f>IF(D723="","",B722)</f>
        <v/>
      </c>
      <c r="C723" s="232" t="str">
        <f>IF(D723="","",C722)</f>
        <v/>
      </c>
      <c r="D723" s="6"/>
      <c r="E723" s="5" t="str">
        <f>IF(D723="","",VLOOKUP(D723,Master,3,FALSE))</f>
        <v/>
      </c>
      <c r="F723" s="5" t="str">
        <f>IF(D723="","",VLOOKUP(D723,Master,4,FALSE))</f>
        <v/>
      </c>
      <c r="G723" s="5" t="str">
        <f>IF(D723="","",VLOOKUP(D723,Master,5,FALSE))</f>
        <v/>
      </c>
      <c r="H723" s="5" t="str">
        <f>IF(D723="","",VLOOKUP(D723,Master,2,FALSE))</f>
        <v/>
      </c>
      <c r="I723" s="233"/>
      <c r="J723" s="233"/>
      <c r="K723" s="233"/>
      <c r="L723" s="234" t="str">
        <f>IF(K723="","",IF(I723="",ROUND(HLOOKUP(J723,kgList,K723,FALSE),1),ROUND(HLOOKUP(I723,kgList,K723,FALSE),1)))</f>
        <v/>
      </c>
      <c r="M723" s="234" t="str">
        <f>IF(L723="","",IF(COUNTA(I723:J723)&gt;1,"Edible or Inedible",IF(COUNTA(I723)=1,L723*1,IF(COUNTA(J723)=1,L723*1,"ERROR"))))</f>
        <v/>
      </c>
    </row>
    <row r="724" spans="1:13" x14ac:dyDescent="0.25">
      <c r="A724" s="232" t="str">
        <f>IF(D724="","",A723)</f>
        <v/>
      </c>
      <c r="B724" s="231" t="str">
        <f>IF(D724="","",B723)</f>
        <v/>
      </c>
      <c r="C724" s="232" t="str">
        <f>IF(D724="","",C723)</f>
        <v/>
      </c>
      <c r="D724" s="6"/>
      <c r="E724" s="5" t="str">
        <f>IF(D724="","",VLOOKUP(D724,Master,3,FALSE))</f>
        <v/>
      </c>
      <c r="F724" s="5" t="str">
        <f>IF(D724="","",VLOOKUP(D724,Master,4,FALSE))</f>
        <v/>
      </c>
      <c r="G724" s="5" t="str">
        <f>IF(D724="","",VLOOKUP(D724,Master,5,FALSE))</f>
        <v/>
      </c>
      <c r="H724" s="5" t="str">
        <f>IF(D724="","",VLOOKUP(D724,Master,2,FALSE))</f>
        <v/>
      </c>
      <c r="I724" s="233"/>
      <c r="J724" s="233"/>
      <c r="K724" s="233"/>
      <c r="L724" s="234" t="str">
        <f>IF(K724="","",IF(I724="",ROUND(HLOOKUP(J724,kgList,K724,FALSE),1),ROUND(HLOOKUP(I724,kgList,K724,FALSE),1)))</f>
        <v/>
      </c>
      <c r="M724" s="234" t="str">
        <f>IF(L724="","",IF(COUNTA(I724:J724)&gt;1,"Edible or Inedible",IF(COUNTA(I724)=1,L724*1,IF(COUNTA(J724)=1,L724*1,"ERROR"))))</f>
        <v/>
      </c>
    </row>
    <row r="725" spans="1:13" x14ac:dyDescent="0.25">
      <c r="A725" s="232" t="str">
        <f>IF(D725="","",A724)</f>
        <v/>
      </c>
      <c r="B725" s="231" t="str">
        <f>IF(D725="","",B724)</f>
        <v/>
      </c>
      <c r="C725" s="232" t="str">
        <f>IF(D725="","",C724)</f>
        <v/>
      </c>
      <c r="D725" s="6"/>
      <c r="E725" s="5" t="str">
        <f>IF(D725="","",VLOOKUP(D725,Master,3,FALSE))</f>
        <v/>
      </c>
      <c r="F725" s="5" t="str">
        <f>IF(D725="","",VLOOKUP(D725,Master,4,FALSE))</f>
        <v/>
      </c>
      <c r="G725" s="5" t="str">
        <f>IF(D725="","",VLOOKUP(D725,Master,5,FALSE))</f>
        <v/>
      </c>
      <c r="H725" s="5" t="str">
        <f>IF(D725="","",VLOOKUP(D725,Master,2,FALSE))</f>
        <v/>
      </c>
      <c r="I725" s="233"/>
      <c r="J725" s="233"/>
      <c r="K725" s="233"/>
      <c r="L725" s="234" t="str">
        <f>IF(K725="","",IF(I725="",ROUND(HLOOKUP(J725,kgList,K725,FALSE),1),ROUND(HLOOKUP(I725,kgList,K725,FALSE),1)))</f>
        <v/>
      </c>
      <c r="M725" s="234" t="str">
        <f>IF(L725="","",IF(COUNTA(I725:J725)&gt;1,"Edible or Inedible",IF(COUNTA(I725)=1,L725*1,IF(COUNTA(J725)=1,L725*1,"ERROR"))))</f>
        <v/>
      </c>
    </row>
    <row r="726" spans="1:13" x14ac:dyDescent="0.25">
      <c r="A726" s="232" t="str">
        <f>IF(D726="","",A725)</f>
        <v/>
      </c>
      <c r="B726" s="231" t="str">
        <f>IF(D726="","",B725)</f>
        <v/>
      </c>
      <c r="C726" s="232" t="str">
        <f>IF(D726="","",C725)</f>
        <v/>
      </c>
      <c r="D726" s="6"/>
      <c r="E726" s="5" t="str">
        <f>IF(D726="","",VLOOKUP(D726,Master,3,FALSE))</f>
        <v/>
      </c>
      <c r="F726" s="5" t="str">
        <f>IF(D726="","",VLOOKUP(D726,Master,4,FALSE))</f>
        <v/>
      </c>
      <c r="G726" s="5" t="str">
        <f>IF(D726="","",VLOOKUP(D726,Master,5,FALSE))</f>
        <v/>
      </c>
      <c r="H726" s="5" t="str">
        <f>IF(D726="","",VLOOKUP(D726,Master,2,FALSE))</f>
        <v/>
      </c>
      <c r="I726" s="233"/>
      <c r="J726" s="233"/>
      <c r="K726" s="233"/>
      <c r="L726" s="234" t="str">
        <f>IF(K726="","",IF(I726="",ROUND(HLOOKUP(J726,kgList,K726,FALSE),1),ROUND(HLOOKUP(I726,kgList,K726,FALSE),1)))</f>
        <v/>
      </c>
      <c r="M726" s="234" t="str">
        <f>IF(L726="","",IF(COUNTA(I726:J726)&gt;1,"Edible or Inedible",IF(COUNTA(I726)=1,L726*1,IF(COUNTA(J726)=1,L726*1,"ERROR"))))</f>
        <v/>
      </c>
    </row>
    <row r="727" spans="1:13" x14ac:dyDescent="0.25">
      <c r="A727" s="232" t="str">
        <f>IF(D727="","",A726)</f>
        <v/>
      </c>
      <c r="B727" s="231" t="str">
        <f>IF(D727="","",B726)</f>
        <v/>
      </c>
      <c r="C727" s="232" t="str">
        <f>IF(D727="","",C726)</f>
        <v/>
      </c>
      <c r="D727" s="6"/>
      <c r="E727" s="5" t="str">
        <f>IF(D727="","",VLOOKUP(D727,Master,3,FALSE))</f>
        <v/>
      </c>
      <c r="F727" s="5" t="str">
        <f>IF(D727="","",VLOOKUP(D727,Master,4,FALSE))</f>
        <v/>
      </c>
      <c r="G727" s="5" t="str">
        <f>IF(D727="","",VLOOKUP(D727,Master,5,FALSE))</f>
        <v/>
      </c>
      <c r="H727" s="5" t="str">
        <f>IF(D727="","",VLOOKUP(D727,Master,2,FALSE))</f>
        <v/>
      </c>
      <c r="I727" s="233"/>
      <c r="J727" s="233"/>
      <c r="K727" s="233"/>
      <c r="L727" s="234" t="str">
        <f>IF(K727="","",IF(I727="",ROUND(HLOOKUP(J727,kgList,K727,FALSE),1),ROUND(HLOOKUP(I727,kgList,K727,FALSE),1)))</f>
        <v/>
      </c>
      <c r="M727" s="234" t="str">
        <f>IF(L727="","",IF(COUNTA(I727:J727)&gt;1,"Edible or Inedible",IF(COUNTA(I727)=1,L727*1,IF(COUNTA(J727)=1,L727*1,"ERROR"))))</f>
        <v/>
      </c>
    </row>
    <row r="728" spans="1:13" x14ac:dyDescent="0.25">
      <c r="A728" s="232" t="str">
        <f>IF(D728="","",A727)</f>
        <v/>
      </c>
      <c r="B728" s="231" t="str">
        <f>IF(D728="","",B727)</f>
        <v/>
      </c>
      <c r="C728" s="232" t="str">
        <f>IF(D728="","",C727)</f>
        <v/>
      </c>
      <c r="D728" s="6"/>
      <c r="E728" s="5" t="str">
        <f>IF(D728="","",VLOOKUP(D728,Master,3,FALSE))</f>
        <v/>
      </c>
      <c r="F728" s="5" t="str">
        <f>IF(D728="","",VLOOKUP(D728,Master,4,FALSE))</f>
        <v/>
      </c>
      <c r="G728" s="5" t="str">
        <f>IF(D728="","",VLOOKUP(D728,Master,5,FALSE))</f>
        <v/>
      </c>
      <c r="H728" s="5" t="str">
        <f>IF(D728="","",VLOOKUP(D728,Master,2,FALSE))</f>
        <v/>
      </c>
      <c r="I728" s="233"/>
      <c r="J728" s="233"/>
      <c r="K728" s="233"/>
      <c r="L728" s="234" t="str">
        <f>IF(K728="","",IF(I728="",ROUND(HLOOKUP(J728,kgList,K728,FALSE),1),ROUND(HLOOKUP(I728,kgList,K728,FALSE),1)))</f>
        <v/>
      </c>
      <c r="M728" s="234" t="str">
        <f>IF(L728="","",IF(COUNTA(I728:J728)&gt;1,"Edible or Inedible",IF(COUNTA(I728)=1,L728*1,IF(COUNTA(J728)=1,L728*1,"ERROR"))))</f>
        <v/>
      </c>
    </row>
    <row r="729" spans="1:13" x14ac:dyDescent="0.25">
      <c r="A729" s="232" t="str">
        <f>IF(D729="","",A728)</f>
        <v/>
      </c>
      <c r="B729" s="231" t="str">
        <f>IF(D729="","",B728)</f>
        <v/>
      </c>
      <c r="C729" s="232" t="str">
        <f>IF(D729="","",C728)</f>
        <v/>
      </c>
      <c r="D729" s="6"/>
      <c r="E729" s="5" t="str">
        <f>IF(D729="","",VLOOKUP(D729,Master,3,FALSE))</f>
        <v/>
      </c>
      <c r="F729" s="5" t="str">
        <f>IF(D729="","",VLOOKUP(D729,Master,4,FALSE))</f>
        <v/>
      </c>
      <c r="G729" s="5" t="str">
        <f>IF(D729="","",VLOOKUP(D729,Master,5,FALSE))</f>
        <v/>
      </c>
      <c r="H729" s="5" t="str">
        <f>IF(D729="","",VLOOKUP(D729,Master,2,FALSE))</f>
        <v/>
      </c>
      <c r="I729" s="233"/>
      <c r="J729" s="233"/>
      <c r="K729" s="233"/>
      <c r="L729" s="234" t="str">
        <f>IF(K729="","",IF(I729="",ROUND(HLOOKUP(J729,kgList,K729,FALSE),1),ROUND(HLOOKUP(I729,kgList,K729,FALSE),1)))</f>
        <v/>
      </c>
      <c r="M729" s="234" t="str">
        <f>IF(L729="","",IF(COUNTA(I729:J729)&gt;1,"Edible or Inedible",IF(COUNTA(I729)=1,L729*1,IF(COUNTA(J729)=1,L729*1,"ERROR"))))</f>
        <v/>
      </c>
    </row>
    <row r="730" spans="1:13" x14ac:dyDescent="0.25">
      <c r="A730" s="232" t="str">
        <f>IF(D730="","",A729)</f>
        <v/>
      </c>
      <c r="B730" s="231" t="str">
        <f>IF(D730="","",B729)</f>
        <v/>
      </c>
      <c r="C730" s="232" t="str">
        <f>IF(D730="","",C729)</f>
        <v/>
      </c>
      <c r="D730" s="6"/>
      <c r="E730" s="5" t="str">
        <f>IF(D730="","",VLOOKUP(D730,Master,3,FALSE))</f>
        <v/>
      </c>
      <c r="F730" s="5" t="str">
        <f>IF(D730="","",VLOOKUP(D730,Master,4,FALSE))</f>
        <v/>
      </c>
      <c r="G730" s="5" t="str">
        <f>IF(D730="","",VLOOKUP(D730,Master,5,FALSE))</f>
        <v/>
      </c>
      <c r="H730" s="5" t="str">
        <f>IF(D730="","",VLOOKUP(D730,Master,2,FALSE))</f>
        <v/>
      </c>
      <c r="I730" s="233"/>
      <c r="J730" s="233"/>
      <c r="K730" s="233"/>
      <c r="L730" s="234" t="str">
        <f>IF(K730="","",IF(I730="",ROUND(HLOOKUP(J730,kgList,K730,FALSE),1),ROUND(HLOOKUP(I730,kgList,K730,FALSE),1)))</f>
        <v/>
      </c>
      <c r="M730" s="234" t="str">
        <f>IF(L730="","",IF(COUNTA(I730:J730)&gt;1,"Edible or Inedible",IF(COUNTA(I730)=1,L730*1,IF(COUNTA(J730)=1,L730*1,"ERROR"))))</f>
        <v/>
      </c>
    </row>
    <row r="731" spans="1:13" x14ac:dyDescent="0.25">
      <c r="A731" s="232" t="str">
        <f>IF(D731="","",A730)</f>
        <v/>
      </c>
      <c r="B731" s="231" t="str">
        <f>IF(D731="","",B730)</f>
        <v/>
      </c>
      <c r="C731" s="232" t="str">
        <f>IF(D731="","",C730)</f>
        <v/>
      </c>
      <c r="D731" s="6"/>
      <c r="E731" s="5" t="str">
        <f>IF(D731="","",VLOOKUP(D731,Master,3,FALSE))</f>
        <v/>
      </c>
      <c r="F731" s="5" t="str">
        <f>IF(D731="","",VLOOKUP(D731,Master,4,FALSE))</f>
        <v/>
      </c>
      <c r="G731" s="5" t="str">
        <f>IF(D731="","",VLOOKUP(D731,Master,5,FALSE))</f>
        <v/>
      </c>
      <c r="H731" s="5" t="str">
        <f>IF(D731="","",VLOOKUP(D731,Master,2,FALSE))</f>
        <v/>
      </c>
      <c r="I731" s="233"/>
      <c r="J731" s="233"/>
      <c r="K731" s="233"/>
      <c r="L731" s="234" t="str">
        <f>IF(K731="","",IF(I731="",ROUND(HLOOKUP(J731,kgList,K731,FALSE),1),ROUND(HLOOKUP(I731,kgList,K731,FALSE),1)))</f>
        <v/>
      </c>
      <c r="M731" s="234" t="str">
        <f>IF(L731="","",IF(COUNTA(I731:J731)&gt;1,"Edible or Inedible",IF(COUNTA(I731)=1,L731*1,IF(COUNTA(J731)=1,L731*1,"ERROR"))))</f>
        <v/>
      </c>
    </row>
    <row r="732" spans="1:13" x14ac:dyDescent="0.25">
      <c r="A732" s="232" t="str">
        <f>IF(D732="","",A731)</f>
        <v/>
      </c>
      <c r="B732" s="231" t="str">
        <f>IF(D732="","",B731)</f>
        <v/>
      </c>
      <c r="C732" s="232" t="str">
        <f>IF(D732="","",C731)</f>
        <v/>
      </c>
      <c r="D732" s="6"/>
      <c r="E732" s="5" t="str">
        <f>IF(D732="","",VLOOKUP(D732,Master,3,FALSE))</f>
        <v/>
      </c>
      <c r="F732" s="5" t="str">
        <f>IF(D732="","",VLOOKUP(D732,Master,4,FALSE))</f>
        <v/>
      </c>
      <c r="G732" s="5" t="str">
        <f>IF(D732="","",VLOOKUP(D732,Master,5,FALSE))</f>
        <v/>
      </c>
      <c r="H732" s="5" t="str">
        <f>IF(D732="","",VLOOKUP(D732,Master,2,FALSE))</f>
        <v/>
      </c>
      <c r="I732" s="233"/>
      <c r="J732" s="233"/>
      <c r="K732" s="233"/>
      <c r="L732" s="234" t="str">
        <f>IF(K732="","",IF(I732="",ROUND(HLOOKUP(J732,kgList,K732,FALSE),1),ROUND(HLOOKUP(I732,kgList,K732,FALSE),1)))</f>
        <v/>
      </c>
      <c r="M732" s="234" t="str">
        <f>IF(L732="","",IF(COUNTA(I732:J732)&gt;1,"Edible or Inedible",IF(COUNTA(I732)=1,L732*1,IF(COUNTA(J732)=1,L732*1,"ERROR"))))</f>
        <v/>
      </c>
    </row>
    <row r="733" spans="1:13" x14ac:dyDescent="0.25">
      <c r="A733" s="232" t="str">
        <f>IF(D733="","",A732)</f>
        <v/>
      </c>
      <c r="B733" s="231" t="str">
        <f>IF(D733="","",B732)</f>
        <v/>
      </c>
      <c r="C733" s="232" t="str">
        <f>IF(D733="","",C732)</f>
        <v/>
      </c>
      <c r="D733" s="6"/>
      <c r="E733" s="5" t="str">
        <f>IF(D733="","",VLOOKUP(D733,Master,3,FALSE))</f>
        <v/>
      </c>
      <c r="F733" s="5" t="str">
        <f>IF(D733="","",VLOOKUP(D733,Master,4,FALSE))</f>
        <v/>
      </c>
      <c r="G733" s="5" t="str">
        <f>IF(D733="","",VLOOKUP(D733,Master,5,FALSE))</f>
        <v/>
      </c>
      <c r="H733" s="5" t="str">
        <f>IF(D733="","",VLOOKUP(D733,Master,2,FALSE))</f>
        <v/>
      </c>
      <c r="I733" s="233"/>
      <c r="J733" s="233"/>
      <c r="K733" s="233"/>
      <c r="L733" s="234" t="str">
        <f>IF(K733="","",IF(I733="",ROUND(HLOOKUP(J733,kgList,K733,FALSE),1),ROUND(HLOOKUP(I733,kgList,K733,FALSE),1)))</f>
        <v/>
      </c>
      <c r="M733" s="234" t="str">
        <f>IF(L733="","",IF(COUNTA(I733:J733)&gt;1,"Edible or Inedible",IF(COUNTA(I733)=1,L733*1,IF(COUNTA(J733)=1,L733*1,"ERROR"))))</f>
        <v/>
      </c>
    </row>
    <row r="734" spans="1:13" x14ac:dyDescent="0.25">
      <c r="A734" s="232" t="str">
        <f>IF(D734="","",A733)</f>
        <v/>
      </c>
      <c r="B734" s="231" t="str">
        <f>IF(D734="","",B733)</f>
        <v/>
      </c>
      <c r="C734" s="232" t="str">
        <f>IF(D734="","",C733)</f>
        <v/>
      </c>
      <c r="D734" s="6"/>
      <c r="E734" s="5" t="str">
        <f>IF(D734="","",VLOOKUP(D734,Master,3,FALSE))</f>
        <v/>
      </c>
      <c r="F734" s="5" t="str">
        <f>IF(D734="","",VLOOKUP(D734,Master,4,FALSE))</f>
        <v/>
      </c>
      <c r="G734" s="5" t="str">
        <f>IF(D734="","",VLOOKUP(D734,Master,5,FALSE))</f>
        <v/>
      </c>
      <c r="H734" s="5" t="str">
        <f>IF(D734="","",VLOOKUP(D734,Master,2,FALSE))</f>
        <v/>
      </c>
      <c r="I734" s="233"/>
      <c r="J734" s="233"/>
      <c r="K734" s="233"/>
      <c r="L734" s="234" t="str">
        <f>IF(K734="","",IF(I734="",ROUND(HLOOKUP(J734,kgList,K734,FALSE),1),ROUND(HLOOKUP(I734,kgList,K734,FALSE),1)))</f>
        <v/>
      </c>
      <c r="M734" s="234" t="str">
        <f>IF(L734="","",IF(COUNTA(I734:J734)&gt;1,"Edible or Inedible",IF(COUNTA(I734)=1,L734*1,IF(COUNTA(J734)=1,L734*1,"ERROR"))))</f>
        <v/>
      </c>
    </row>
    <row r="735" spans="1:13" x14ac:dyDescent="0.25">
      <c r="A735" s="232" t="str">
        <f>IF(D735="","",A734)</f>
        <v/>
      </c>
      <c r="B735" s="231" t="str">
        <f>IF(D735="","",B734)</f>
        <v/>
      </c>
      <c r="C735" s="232" t="str">
        <f>IF(D735="","",C734)</f>
        <v/>
      </c>
      <c r="D735" s="6"/>
      <c r="E735" s="5" t="str">
        <f>IF(D735="","",VLOOKUP(D735,Master,3,FALSE))</f>
        <v/>
      </c>
      <c r="F735" s="5" t="str">
        <f>IF(D735="","",VLOOKUP(D735,Master,4,FALSE))</f>
        <v/>
      </c>
      <c r="G735" s="5" t="str">
        <f>IF(D735="","",VLOOKUP(D735,Master,5,FALSE))</f>
        <v/>
      </c>
      <c r="H735" s="5" t="str">
        <f>IF(D735="","",VLOOKUP(D735,Master,2,FALSE))</f>
        <v/>
      </c>
      <c r="I735" s="233"/>
      <c r="J735" s="233"/>
      <c r="K735" s="233"/>
      <c r="L735" s="234" t="str">
        <f>IF(K735="","",IF(I735="",ROUND(HLOOKUP(J735,kgList,K735,FALSE),1),ROUND(HLOOKUP(I735,kgList,K735,FALSE),1)))</f>
        <v/>
      </c>
      <c r="M735" s="234" t="str">
        <f>IF(L735="","",IF(COUNTA(I735:J735)&gt;1,"Edible or Inedible",IF(COUNTA(I735)=1,L735*1,IF(COUNTA(J735)=1,L735*1,"ERROR"))))</f>
        <v/>
      </c>
    </row>
    <row r="736" spans="1:13" x14ac:dyDescent="0.25">
      <c r="A736" s="232" t="str">
        <f>IF(D736="","",A735)</f>
        <v/>
      </c>
      <c r="B736" s="231" t="str">
        <f>IF(D736="","",B735)</f>
        <v/>
      </c>
      <c r="C736" s="232" t="str">
        <f>IF(D736="","",C735)</f>
        <v/>
      </c>
      <c r="D736" s="6"/>
      <c r="E736" s="5" t="str">
        <f>IF(D736="","",VLOOKUP(D736,Master,3,FALSE))</f>
        <v/>
      </c>
      <c r="F736" s="5" t="str">
        <f>IF(D736="","",VLOOKUP(D736,Master,4,FALSE))</f>
        <v/>
      </c>
      <c r="G736" s="5" t="str">
        <f>IF(D736="","",VLOOKUP(D736,Master,5,FALSE))</f>
        <v/>
      </c>
      <c r="H736" s="5" t="str">
        <f>IF(D736="","",VLOOKUP(D736,Master,2,FALSE))</f>
        <v/>
      </c>
      <c r="I736" s="233"/>
      <c r="J736" s="233"/>
      <c r="K736" s="233"/>
      <c r="L736" s="234" t="str">
        <f>IF(K736="","",IF(I736="",ROUND(HLOOKUP(J736,kgList,K736,FALSE),1),ROUND(HLOOKUP(I736,kgList,K736,FALSE),1)))</f>
        <v/>
      </c>
      <c r="M736" s="234" t="str">
        <f>IF(L736="","",IF(COUNTA(I736:J736)&gt;1,"Edible or Inedible",IF(COUNTA(I736)=1,L736*1,IF(COUNTA(J736)=1,L736*1,"ERROR"))))</f>
        <v/>
      </c>
    </row>
    <row r="737" spans="1:13" x14ac:dyDescent="0.25">
      <c r="A737" s="232" t="str">
        <f>IF(D737="","",A736)</f>
        <v/>
      </c>
      <c r="B737" s="231" t="str">
        <f>IF(D737="","",B736)</f>
        <v/>
      </c>
      <c r="C737" s="232" t="str">
        <f>IF(D737="","",C736)</f>
        <v/>
      </c>
      <c r="D737" s="6"/>
      <c r="E737" s="5" t="str">
        <f>IF(D737="","",VLOOKUP(D737,Master,3,FALSE))</f>
        <v/>
      </c>
      <c r="F737" s="5" t="str">
        <f>IF(D737="","",VLOOKUP(D737,Master,4,FALSE))</f>
        <v/>
      </c>
      <c r="G737" s="5" t="str">
        <f>IF(D737="","",VLOOKUP(D737,Master,5,FALSE))</f>
        <v/>
      </c>
      <c r="H737" s="5" t="str">
        <f>IF(D737="","",VLOOKUP(D737,Master,2,FALSE))</f>
        <v/>
      </c>
      <c r="I737" s="233"/>
      <c r="J737" s="233"/>
      <c r="K737" s="233"/>
      <c r="L737" s="234" t="str">
        <f>IF(K737="","",IF(I737="",ROUND(HLOOKUP(J737,kgList,K737,FALSE),1),ROUND(HLOOKUP(I737,kgList,K737,FALSE),1)))</f>
        <v/>
      </c>
      <c r="M737" s="234" t="str">
        <f>IF(L737="","",IF(COUNTA(I737:J737)&gt;1,"Edible or Inedible",IF(COUNTA(I737)=1,L737*1,IF(COUNTA(J737)=1,L737*1,"ERROR"))))</f>
        <v/>
      </c>
    </row>
    <row r="738" spans="1:13" x14ac:dyDescent="0.25">
      <c r="A738" s="232" t="str">
        <f>IF(D738="","",A737)</f>
        <v/>
      </c>
      <c r="B738" s="231" t="str">
        <f>IF(D738="","",B737)</f>
        <v/>
      </c>
      <c r="C738" s="232" t="str">
        <f>IF(D738="","",C737)</f>
        <v/>
      </c>
      <c r="D738" s="6"/>
      <c r="E738" s="5" t="str">
        <f>IF(D738="","",VLOOKUP(D738,Master,3,FALSE))</f>
        <v/>
      </c>
      <c r="F738" s="5" t="str">
        <f>IF(D738="","",VLOOKUP(D738,Master,4,FALSE))</f>
        <v/>
      </c>
      <c r="G738" s="5" t="str">
        <f>IF(D738="","",VLOOKUP(D738,Master,5,FALSE))</f>
        <v/>
      </c>
      <c r="H738" s="5" t="str">
        <f>IF(D738="","",VLOOKUP(D738,Master,2,FALSE))</f>
        <v/>
      </c>
      <c r="I738" s="233"/>
      <c r="J738" s="233"/>
      <c r="K738" s="233"/>
      <c r="L738" s="234" t="str">
        <f>IF(K738="","",IF(I738="",ROUND(HLOOKUP(J738,kgList,K738,FALSE),1),ROUND(HLOOKUP(I738,kgList,K738,FALSE),1)))</f>
        <v/>
      </c>
      <c r="M738" s="234" t="str">
        <f>IF(L738="","",IF(COUNTA(I738:J738)&gt;1,"Edible or Inedible",IF(COUNTA(I738)=1,L738*1,IF(COUNTA(J738)=1,L738*1,"ERROR"))))</f>
        <v/>
      </c>
    </row>
    <row r="739" spans="1:13" x14ac:dyDescent="0.25">
      <c r="A739" s="232" t="str">
        <f>IF(D739="","",A738)</f>
        <v/>
      </c>
      <c r="B739" s="231" t="str">
        <f>IF(D739="","",B738)</f>
        <v/>
      </c>
      <c r="C739" s="232" t="str">
        <f>IF(D739="","",C738)</f>
        <v/>
      </c>
      <c r="D739" s="6"/>
      <c r="E739" s="5" t="str">
        <f>IF(D739="","",VLOOKUP(D739,Master,3,FALSE))</f>
        <v/>
      </c>
      <c r="F739" s="5" t="str">
        <f>IF(D739="","",VLOOKUP(D739,Master,4,FALSE))</f>
        <v/>
      </c>
      <c r="G739" s="5" t="str">
        <f>IF(D739="","",VLOOKUP(D739,Master,5,FALSE))</f>
        <v/>
      </c>
      <c r="H739" s="5" t="str">
        <f>IF(D739="","",VLOOKUP(D739,Master,2,FALSE))</f>
        <v/>
      </c>
      <c r="I739" s="233"/>
      <c r="J739" s="233"/>
      <c r="K739" s="233"/>
      <c r="L739" s="234" t="str">
        <f>IF(K739="","",IF(I739="",ROUND(HLOOKUP(J739,kgList,K739,FALSE),1),ROUND(HLOOKUP(I739,kgList,K739,FALSE),1)))</f>
        <v/>
      </c>
      <c r="M739" s="234" t="str">
        <f>IF(L739="","",IF(COUNTA(I739:J739)&gt;1,"Edible or Inedible",IF(COUNTA(I739)=1,L739*1,IF(COUNTA(J739)=1,L739*1,"ERROR"))))</f>
        <v/>
      </c>
    </row>
    <row r="740" spans="1:13" x14ac:dyDescent="0.25">
      <c r="A740" s="232" t="str">
        <f>IF(D740="","",A739)</f>
        <v/>
      </c>
      <c r="B740" s="231" t="str">
        <f>IF(D740="","",B739)</f>
        <v/>
      </c>
      <c r="C740" s="232" t="str">
        <f>IF(D740="","",C739)</f>
        <v/>
      </c>
      <c r="D740" s="6"/>
      <c r="E740" s="5" t="str">
        <f>IF(D740="","",VLOOKUP(D740,Master,3,FALSE))</f>
        <v/>
      </c>
      <c r="F740" s="5" t="str">
        <f>IF(D740="","",VLOOKUP(D740,Master,4,FALSE))</f>
        <v/>
      </c>
      <c r="G740" s="5" t="str">
        <f>IF(D740="","",VLOOKUP(D740,Master,5,FALSE))</f>
        <v/>
      </c>
      <c r="H740" s="5" t="str">
        <f>IF(D740="","",VLOOKUP(D740,Master,2,FALSE))</f>
        <v/>
      </c>
      <c r="I740" s="233"/>
      <c r="J740" s="233"/>
      <c r="K740" s="233"/>
      <c r="L740" s="234" t="str">
        <f>IF(K740="","",IF(I740="",ROUND(HLOOKUP(J740,kgList,K740,FALSE),1),ROUND(HLOOKUP(I740,kgList,K740,FALSE),1)))</f>
        <v/>
      </c>
      <c r="M740" s="234" t="str">
        <f>IF(L740="","",IF(COUNTA(I740:J740)&gt;1,"Edible or Inedible",IF(COUNTA(I740)=1,L740*1,IF(COUNTA(J740)=1,L740*1,"ERROR"))))</f>
        <v/>
      </c>
    </row>
    <row r="741" spans="1:13" x14ac:dyDescent="0.25">
      <c r="A741" s="232" t="str">
        <f>IF(D741="","",A740)</f>
        <v/>
      </c>
      <c r="B741" s="231" t="str">
        <f>IF(D741="","",B740)</f>
        <v/>
      </c>
      <c r="C741" s="232" t="str">
        <f>IF(D741="","",C740)</f>
        <v/>
      </c>
      <c r="D741" s="6"/>
      <c r="E741" s="5" t="str">
        <f>IF(D741="","",VLOOKUP(D741,Master,3,FALSE))</f>
        <v/>
      </c>
      <c r="F741" s="5" t="str">
        <f>IF(D741="","",VLOOKUP(D741,Master,4,FALSE))</f>
        <v/>
      </c>
      <c r="G741" s="5" t="str">
        <f>IF(D741="","",VLOOKUP(D741,Master,5,FALSE))</f>
        <v/>
      </c>
      <c r="H741" s="5" t="str">
        <f>IF(D741="","",VLOOKUP(D741,Master,2,FALSE))</f>
        <v/>
      </c>
      <c r="I741" s="233"/>
      <c r="J741" s="233"/>
      <c r="K741" s="233"/>
      <c r="L741" s="234" t="str">
        <f>IF(K741="","",IF(I741="",ROUND(HLOOKUP(J741,kgList,K741,FALSE),1),ROUND(HLOOKUP(I741,kgList,K741,FALSE),1)))</f>
        <v/>
      </c>
      <c r="M741" s="234" t="str">
        <f>IF(L741="","",IF(COUNTA(I741:J741)&gt;1,"Edible or Inedible",IF(COUNTA(I741)=1,L741*1,IF(COUNTA(J741)=1,L741*1,"ERROR"))))</f>
        <v/>
      </c>
    </row>
    <row r="742" spans="1:13" x14ac:dyDescent="0.25">
      <c r="A742" s="232" t="str">
        <f>IF(D742="","",A741)</f>
        <v/>
      </c>
      <c r="B742" s="231" t="str">
        <f>IF(D742="","",B741)</f>
        <v/>
      </c>
      <c r="C742" s="232" t="str">
        <f>IF(D742="","",C741)</f>
        <v/>
      </c>
      <c r="D742" s="6"/>
      <c r="E742" s="5" t="str">
        <f>IF(D742="","",VLOOKUP(D742,Master,3,FALSE))</f>
        <v/>
      </c>
      <c r="F742" s="5" t="str">
        <f>IF(D742="","",VLOOKUP(D742,Master,4,FALSE))</f>
        <v/>
      </c>
      <c r="G742" s="5" t="str">
        <f>IF(D742="","",VLOOKUP(D742,Master,5,FALSE))</f>
        <v/>
      </c>
      <c r="H742" s="5" t="str">
        <f>IF(D742="","",VLOOKUP(D742,Master,2,FALSE))</f>
        <v/>
      </c>
      <c r="I742" s="233"/>
      <c r="J742" s="233"/>
      <c r="K742" s="233"/>
      <c r="L742" s="234" t="str">
        <f>IF(K742="","",IF(I742="",ROUND(HLOOKUP(J742,kgList,K742,FALSE),1),ROUND(HLOOKUP(I742,kgList,K742,FALSE),1)))</f>
        <v/>
      </c>
      <c r="M742" s="234" t="str">
        <f>IF(L742="","",IF(COUNTA(I742:J742)&gt;1,"Edible or Inedible",IF(COUNTA(I742)=1,L742*1,IF(COUNTA(J742)=1,L742*1,"ERROR"))))</f>
        <v/>
      </c>
    </row>
    <row r="743" spans="1:13" x14ac:dyDescent="0.25">
      <c r="A743" s="232" t="str">
        <f>IF(D743="","",A742)</f>
        <v/>
      </c>
      <c r="B743" s="231" t="str">
        <f>IF(D743="","",B742)</f>
        <v/>
      </c>
      <c r="C743" s="232" t="str">
        <f>IF(D743="","",C742)</f>
        <v/>
      </c>
      <c r="D743" s="6"/>
      <c r="E743" s="5" t="str">
        <f>IF(D743="","",VLOOKUP(D743,Master,3,FALSE))</f>
        <v/>
      </c>
      <c r="F743" s="5" t="str">
        <f>IF(D743="","",VLOOKUP(D743,Master,4,FALSE))</f>
        <v/>
      </c>
      <c r="G743" s="5" t="str">
        <f>IF(D743="","",VLOOKUP(D743,Master,5,FALSE))</f>
        <v/>
      </c>
      <c r="H743" s="5" t="str">
        <f>IF(D743="","",VLOOKUP(D743,Master,2,FALSE))</f>
        <v/>
      </c>
      <c r="I743" s="233"/>
      <c r="J743" s="233"/>
      <c r="K743" s="233"/>
      <c r="L743" s="234" t="str">
        <f>IF(K743="","",IF(I743="",ROUND(HLOOKUP(J743,kgList,K743,FALSE),1),ROUND(HLOOKUP(I743,kgList,K743,FALSE),1)))</f>
        <v/>
      </c>
      <c r="M743" s="234" t="str">
        <f>IF(L743="","",IF(COUNTA(I743:J743)&gt;1,"Edible or Inedible",IF(COUNTA(I743)=1,L743*1,IF(COUNTA(J743)=1,L743*1,"ERROR"))))</f>
        <v/>
      </c>
    </row>
    <row r="744" spans="1:13" x14ac:dyDescent="0.25">
      <c r="A744" s="232" t="str">
        <f>IF(D744="","",A743)</f>
        <v/>
      </c>
      <c r="B744" s="231" t="str">
        <f>IF(D744="","",B743)</f>
        <v/>
      </c>
      <c r="C744" s="232" t="str">
        <f>IF(D744="","",C743)</f>
        <v/>
      </c>
      <c r="D744" s="6"/>
      <c r="E744" s="5" t="str">
        <f>IF(D744="","",VLOOKUP(D744,Master,3,FALSE))</f>
        <v/>
      </c>
      <c r="F744" s="5" t="str">
        <f>IF(D744="","",VLOOKUP(D744,Master,4,FALSE))</f>
        <v/>
      </c>
      <c r="G744" s="5" t="str">
        <f>IF(D744="","",VLOOKUP(D744,Master,5,FALSE))</f>
        <v/>
      </c>
      <c r="H744" s="5" t="str">
        <f>IF(D744="","",VLOOKUP(D744,Master,2,FALSE))</f>
        <v/>
      </c>
      <c r="I744" s="233"/>
      <c r="J744" s="233"/>
      <c r="K744" s="233"/>
      <c r="L744" s="234" t="str">
        <f>IF(K744="","",IF(I744="",ROUND(HLOOKUP(J744,kgList,K744,FALSE),1),ROUND(HLOOKUP(I744,kgList,K744,FALSE),1)))</f>
        <v/>
      </c>
      <c r="M744" s="234" t="str">
        <f>IF(L744="","",IF(COUNTA(I744:J744)&gt;1,"Edible or Inedible",IF(COUNTA(I744)=1,L744*1,IF(COUNTA(J744)=1,L744*1,"ERROR"))))</f>
        <v/>
      </c>
    </row>
    <row r="745" spans="1:13" x14ac:dyDescent="0.25">
      <c r="A745" s="232" t="str">
        <f>IF(D745="","",A744)</f>
        <v/>
      </c>
      <c r="B745" s="231" t="str">
        <f>IF(D745="","",B744)</f>
        <v/>
      </c>
      <c r="C745" s="232" t="str">
        <f>IF(D745="","",C744)</f>
        <v/>
      </c>
      <c r="D745" s="6"/>
      <c r="E745" s="5" t="str">
        <f>IF(D745="","",VLOOKUP(D745,Master,3,FALSE))</f>
        <v/>
      </c>
      <c r="F745" s="5" t="str">
        <f>IF(D745="","",VLOOKUP(D745,Master,4,FALSE))</f>
        <v/>
      </c>
      <c r="G745" s="5" t="str">
        <f>IF(D745="","",VLOOKUP(D745,Master,5,FALSE))</f>
        <v/>
      </c>
      <c r="H745" s="5" t="str">
        <f>IF(D745="","",VLOOKUP(D745,Master,2,FALSE))</f>
        <v/>
      </c>
      <c r="I745" s="233"/>
      <c r="J745" s="233"/>
      <c r="K745" s="233"/>
      <c r="L745" s="234" t="str">
        <f>IF(K745="","",IF(I745="",ROUND(HLOOKUP(J745,kgList,K745,FALSE),1),ROUND(HLOOKUP(I745,kgList,K745,FALSE),1)))</f>
        <v/>
      </c>
      <c r="M745" s="234" t="str">
        <f>IF(L745="","",IF(COUNTA(I745:J745)&gt;1,"Edible or Inedible",IF(COUNTA(I745)=1,L745*1,IF(COUNTA(J745)=1,L745*1,"ERROR"))))</f>
        <v/>
      </c>
    </row>
    <row r="746" spans="1:13" x14ac:dyDescent="0.25">
      <c r="A746" s="232" t="str">
        <f>IF(D746="","",A745)</f>
        <v/>
      </c>
      <c r="B746" s="231" t="str">
        <f>IF(D746="","",B745)</f>
        <v/>
      </c>
      <c r="C746" s="232" t="str">
        <f>IF(D746="","",C745)</f>
        <v/>
      </c>
      <c r="D746" s="6"/>
      <c r="E746" s="5" t="str">
        <f>IF(D746="","",VLOOKUP(D746,Master,3,FALSE))</f>
        <v/>
      </c>
      <c r="F746" s="5" t="str">
        <f>IF(D746="","",VLOOKUP(D746,Master,4,FALSE))</f>
        <v/>
      </c>
      <c r="G746" s="5" t="str">
        <f>IF(D746="","",VLOOKUP(D746,Master,5,FALSE))</f>
        <v/>
      </c>
      <c r="H746" s="5" t="str">
        <f>IF(D746="","",VLOOKUP(D746,Master,2,FALSE))</f>
        <v/>
      </c>
      <c r="I746" s="233"/>
      <c r="J746" s="233"/>
      <c r="K746" s="233"/>
      <c r="L746" s="234" t="str">
        <f>IF(K746="","",IF(I746="",ROUND(HLOOKUP(J746,kgList,K746,FALSE),1),ROUND(HLOOKUP(I746,kgList,K746,FALSE),1)))</f>
        <v/>
      </c>
      <c r="M746" s="234" t="str">
        <f>IF(L746="","",IF(COUNTA(I746:J746)&gt;1,"Edible or Inedible",IF(COUNTA(I746)=1,L746*1,IF(COUNTA(J746)=1,L746*1,"ERROR"))))</f>
        <v/>
      </c>
    </row>
    <row r="747" spans="1:13" x14ac:dyDescent="0.25">
      <c r="A747" s="232" t="str">
        <f>IF(D747="","",A746)</f>
        <v/>
      </c>
      <c r="B747" s="231" t="str">
        <f>IF(D747="","",B746)</f>
        <v/>
      </c>
      <c r="C747" s="232" t="str">
        <f>IF(D747="","",C746)</f>
        <v/>
      </c>
      <c r="D747" s="6"/>
      <c r="E747" s="5" t="str">
        <f>IF(D747="","",VLOOKUP(D747,Master,3,FALSE))</f>
        <v/>
      </c>
      <c r="F747" s="5" t="str">
        <f>IF(D747="","",VLOOKUP(D747,Master,4,FALSE))</f>
        <v/>
      </c>
      <c r="G747" s="5" t="str">
        <f>IF(D747="","",VLOOKUP(D747,Master,5,FALSE))</f>
        <v/>
      </c>
      <c r="H747" s="5" t="str">
        <f>IF(D747="","",VLOOKUP(D747,Master,2,FALSE))</f>
        <v/>
      </c>
      <c r="I747" s="233"/>
      <c r="J747" s="233"/>
      <c r="K747" s="233"/>
      <c r="L747" s="234" t="str">
        <f>IF(K747="","",IF(I747="",ROUND(HLOOKUP(J747,kgList,K747,FALSE),1),ROUND(HLOOKUP(I747,kgList,K747,FALSE),1)))</f>
        <v/>
      </c>
      <c r="M747" s="234" t="str">
        <f>IF(L747="","",IF(COUNTA(I747:J747)&gt;1,"Edible or Inedible",IF(COUNTA(I747)=1,L747*1,IF(COUNTA(J747)=1,L747*1,"ERROR"))))</f>
        <v/>
      </c>
    </row>
    <row r="748" spans="1:13" x14ac:dyDescent="0.25">
      <c r="A748" s="232" t="str">
        <f>IF(D748="","",A747)</f>
        <v/>
      </c>
      <c r="B748" s="231" t="str">
        <f>IF(D748="","",B747)</f>
        <v/>
      </c>
      <c r="C748" s="232" t="str">
        <f>IF(D748="","",C747)</f>
        <v/>
      </c>
      <c r="D748" s="6"/>
      <c r="E748" s="5" t="str">
        <f>IF(D748="","",VLOOKUP(D748,Master,3,FALSE))</f>
        <v/>
      </c>
      <c r="F748" s="5" t="str">
        <f>IF(D748="","",VLOOKUP(D748,Master,4,FALSE))</f>
        <v/>
      </c>
      <c r="G748" s="5" t="str">
        <f>IF(D748="","",VLOOKUP(D748,Master,5,FALSE))</f>
        <v/>
      </c>
      <c r="H748" s="5" t="str">
        <f>IF(D748="","",VLOOKUP(D748,Master,2,FALSE))</f>
        <v/>
      </c>
      <c r="I748" s="233"/>
      <c r="J748" s="233"/>
      <c r="K748" s="233"/>
      <c r="L748" s="234" t="str">
        <f>IF(K748="","",IF(I748="",ROUND(HLOOKUP(J748,kgList,K748,FALSE),1),ROUND(HLOOKUP(I748,kgList,K748,FALSE),1)))</f>
        <v/>
      </c>
      <c r="M748" s="234" t="str">
        <f>IF(L748="","",IF(COUNTA(I748:J748)&gt;1,"Edible or Inedible",IF(COUNTA(I748)=1,L748*1,IF(COUNTA(J748)=1,L748*1,"ERROR"))))</f>
        <v/>
      </c>
    </row>
    <row r="749" spans="1:13" x14ac:dyDescent="0.25">
      <c r="A749" s="232" t="str">
        <f>IF(D749="","",A748)</f>
        <v/>
      </c>
      <c r="B749" s="231" t="str">
        <f>IF(D749="","",B748)</f>
        <v/>
      </c>
      <c r="C749" s="232" t="str">
        <f>IF(D749="","",C748)</f>
        <v/>
      </c>
      <c r="D749" s="6"/>
      <c r="E749" s="5" t="str">
        <f>IF(D749="","",VLOOKUP(D749,Master,3,FALSE))</f>
        <v/>
      </c>
      <c r="F749" s="5" t="str">
        <f>IF(D749="","",VLOOKUP(D749,Master,4,FALSE))</f>
        <v/>
      </c>
      <c r="G749" s="5" t="str">
        <f>IF(D749="","",VLOOKUP(D749,Master,5,FALSE))</f>
        <v/>
      </c>
      <c r="H749" s="5" t="str">
        <f>IF(D749="","",VLOOKUP(D749,Master,2,FALSE))</f>
        <v/>
      </c>
      <c r="I749" s="233"/>
      <c r="J749" s="233"/>
      <c r="K749" s="233"/>
      <c r="L749" s="234" t="str">
        <f>IF(K749="","",IF(I749="",ROUND(HLOOKUP(J749,kgList,K749,FALSE),1),ROUND(HLOOKUP(I749,kgList,K749,FALSE),1)))</f>
        <v/>
      </c>
      <c r="M749" s="234" t="str">
        <f>IF(L749="","",IF(COUNTA(I749:J749)&gt;1,"Edible or Inedible",IF(COUNTA(I749)=1,L749*1,IF(COUNTA(J749)=1,L749*1,"ERROR"))))</f>
        <v/>
      </c>
    </row>
    <row r="750" spans="1:13" x14ac:dyDescent="0.25">
      <c r="A750" s="232" t="str">
        <f>IF(D750="","",A749)</f>
        <v/>
      </c>
      <c r="B750" s="231" t="str">
        <f>IF(D750="","",B749)</f>
        <v/>
      </c>
      <c r="C750" s="232" t="str">
        <f>IF(D750="","",C749)</f>
        <v/>
      </c>
      <c r="D750" s="6"/>
      <c r="E750" s="5" t="str">
        <f>IF(D750="","",VLOOKUP(D750,Master,3,FALSE))</f>
        <v/>
      </c>
      <c r="F750" s="5" t="str">
        <f>IF(D750="","",VLOOKUP(D750,Master,4,FALSE))</f>
        <v/>
      </c>
      <c r="G750" s="5" t="str">
        <f>IF(D750="","",VLOOKUP(D750,Master,5,FALSE))</f>
        <v/>
      </c>
      <c r="H750" s="5" t="str">
        <f>IF(D750="","",VLOOKUP(D750,Master,2,FALSE))</f>
        <v/>
      </c>
      <c r="I750" s="233"/>
      <c r="J750" s="233"/>
      <c r="K750" s="233"/>
      <c r="L750" s="234" t="str">
        <f>IF(K750="","",IF(I750="",ROUND(HLOOKUP(J750,kgList,K750,FALSE),1),ROUND(HLOOKUP(I750,kgList,K750,FALSE),1)))</f>
        <v/>
      </c>
      <c r="M750" s="234" t="str">
        <f>IF(L750="","",IF(COUNTA(I750:J750)&gt;1,"Edible or Inedible",IF(COUNTA(I750)=1,L750*1,IF(COUNTA(J750)=1,L750*1,"ERROR"))))</f>
        <v/>
      </c>
    </row>
    <row r="751" spans="1:13" x14ac:dyDescent="0.25">
      <c r="A751" s="232" t="str">
        <f>IF(D751="","",A750)</f>
        <v/>
      </c>
      <c r="B751" s="231" t="str">
        <f>IF(D751="","",B750)</f>
        <v/>
      </c>
      <c r="C751" s="232" t="str">
        <f>IF(D751="","",C750)</f>
        <v/>
      </c>
      <c r="D751" s="6"/>
      <c r="E751" s="5" t="str">
        <f>IF(D751="","",VLOOKUP(D751,Master,3,FALSE))</f>
        <v/>
      </c>
      <c r="F751" s="5" t="str">
        <f>IF(D751="","",VLOOKUP(D751,Master,4,FALSE))</f>
        <v/>
      </c>
      <c r="G751" s="5" t="str">
        <f>IF(D751="","",VLOOKUP(D751,Master,5,FALSE))</f>
        <v/>
      </c>
      <c r="H751" s="5" t="str">
        <f>IF(D751="","",VLOOKUP(D751,Master,2,FALSE))</f>
        <v/>
      </c>
      <c r="I751" s="233"/>
      <c r="J751" s="233"/>
      <c r="K751" s="233"/>
      <c r="L751" s="234" t="str">
        <f>IF(K751="","",IF(I751="",ROUND(HLOOKUP(J751,kgList,K751,FALSE),1),ROUND(HLOOKUP(I751,kgList,K751,FALSE),1)))</f>
        <v/>
      </c>
      <c r="M751" s="234" t="str">
        <f>IF(L751="","",IF(COUNTA(I751:J751)&gt;1,"Edible or Inedible",IF(COUNTA(I751)=1,L751*1,IF(COUNTA(J751)=1,L751*1,"ERROR"))))</f>
        <v/>
      </c>
    </row>
    <row r="752" spans="1:13" x14ac:dyDescent="0.25">
      <c r="A752" s="232" t="str">
        <f>IF(D752="","",A751)</f>
        <v/>
      </c>
      <c r="B752" s="231" t="str">
        <f>IF(D752="","",B751)</f>
        <v/>
      </c>
      <c r="C752" s="232" t="str">
        <f>IF(D752="","",C751)</f>
        <v/>
      </c>
      <c r="D752" s="6"/>
      <c r="E752" s="5" t="str">
        <f>IF(D752="","",VLOOKUP(D752,Master,3,FALSE))</f>
        <v/>
      </c>
      <c r="F752" s="5" t="str">
        <f>IF(D752="","",VLOOKUP(D752,Master,4,FALSE))</f>
        <v/>
      </c>
      <c r="G752" s="5" t="str">
        <f>IF(D752="","",VLOOKUP(D752,Master,5,FALSE))</f>
        <v/>
      </c>
      <c r="H752" s="5" t="str">
        <f>IF(D752="","",VLOOKUP(D752,Master,2,FALSE))</f>
        <v/>
      </c>
      <c r="I752" s="233"/>
      <c r="J752" s="233"/>
      <c r="K752" s="233"/>
      <c r="L752" s="234" t="str">
        <f>IF(K752="","",IF(I752="",ROUND(HLOOKUP(J752,kgList,K752,FALSE),1),ROUND(HLOOKUP(I752,kgList,K752,FALSE),1)))</f>
        <v/>
      </c>
      <c r="M752" s="234" t="str">
        <f>IF(L752="","",IF(COUNTA(I752:J752)&gt;1,"Edible or Inedible",IF(COUNTA(I752)=1,L752*1,IF(COUNTA(J752)=1,L752*1,"ERROR"))))</f>
        <v/>
      </c>
    </row>
    <row r="753" spans="1:13" x14ac:dyDescent="0.25">
      <c r="A753" s="232" t="str">
        <f>IF(D753="","",A752)</f>
        <v/>
      </c>
      <c r="B753" s="231" t="str">
        <f>IF(D753="","",B752)</f>
        <v/>
      </c>
      <c r="C753" s="232" t="str">
        <f>IF(D753="","",C752)</f>
        <v/>
      </c>
      <c r="D753" s="6"/>
      <c r="E753" s="5" t="str">
        <f>IF(D753="","",VLOOKUP(D753,Master,3,FALSE))</f>
        <v/>
      </c>
      <c r="F753" s="5" t="str">
        <f>IF(D753="","",VLOOKUP(D753,Master,4,FALSE))</f>
        <v/>
      </c>
      <c r="G753" s="5" t="str">
        <f>IF(D753="","",VLOOKUP(D753,Master,5,FALSE))</f>
        <v/>
      </c>
      <c r="H753" s="5" t="str">
        <f>IF(D753="","",VLOOKUP(D753,Master,2,FALSE))</f>
        <v/>
      </c>
      <c r="I753" s="233"/>
      <c r="J753" s="233"/>
      <c r="K753" s="233"/>
      <c r="L753" s="234" t="str">
        <f>IF(K753="","",IF(I753="",ROUND(HLOOKUP(J753,kgList,K753,FALSE),1),ROUND(HLOOKUP(I753,kgList,K753,FALSE),1)))</f>
        <v/>
      </c>
      <c r="M753" s="234" t="str">
        <f>IF(L753="","",IF(COUNTA(I753:J753)&gt;1,"Edible or Inedible",IF(COUNTA(I753)=1,L753*1,IF(COUNTA(J753)=1,L753*1,"ERROR"))))</f>
        <v/>
      </c>
    </row>
    <row r="754" spans="1:13" x14ac:dyDescent="0.25">
      <c r="A754" s="232" t="str">
        <f>IF(D754="","",A753)</f>
        <v/>
      </c>
      <c r="B754" s="231" t="str">
        <f>IF(D754="","",B753)</f>
        <v/>
      </c>
      <c r="C754" s="232" t="str">
        <f>IF(D754="","",C753)</f>
        <v/>
      </c>
      <c r="D754" s="6"/>
      <c r="E754" s="5" t="str">
        <f>IF(D754="","",VLOOKUP(D754,Master,3,FALSE))</f>
        <v/>
      </c>
      <c r="F754" s="5" t="str">
        <f>IF(D754="","",VLOOKUP(D754,Master,4,FALSE))</f>
        <v/>
      </c>
      <c r="G754" s="5" t="str">
        <f>IF(D754="","",VLOOKUP(D754,Master,5,FALSE))</f>
        <v/>
      </c>
      <c r="H754" s="5" t="str">
        <f>IF(D754="","",VLOOKUP(D754,Master,2,FALSE))</f>
        <v/>
      </c>
      <c r="I754" s="233"/>
      <c r="J754" s="233"/>
      <c r="K754" s="233"/>
      <c r="L754" s="234" t="str">
        <f>IF(K754="","",IF(I754="",ROUND(HLOOKUP(J754,kgList,K754,FALSE),1),ROUND(HLOOKUP(I754,kgList,K754,FALSE),1)))</f>
        <v/>
      </c>
      <c r="M754" s="234" t="str">
        <f>IF(L754="","",IF(COUNTA(I754:J754)&gt;1,"Edible or Inedible",IF(COUNTA(I754)=1,L754*1,IF(COUNTA(J754)=1,L754*1,"ERROR"))))</f>
        <v/>
      </c>
    </row>
    <row r="755" spans="1:13" x14ac:dyDescent="0.25">
      <c r="A755" s="232" t="str">
        <f>IF(D755="","",A754)</f>
        <v/>
      </c>
      <c r="B755" s="231" t="str">
        <f>IF(D755="","",B754)</f>
        <v/>
      </c>
      <c r="C755" s="232" t="str">
        <f>IF(D755="","",C754)</f>
        <v/>
      </c>
      <c r="D755" s="6"/>
      <c r="E755" s="5" t="str">
        <f>IF(D755="","",VLOOKUP(D755,Master,3,FALSE))</f>
        <v/>
      </c>
      <c r="F755" s="5" t="str">
        <f>IF(D755="","",VLOOKUP(D755,Master,4,FALSE))</f>
        <v/>
      </c>
      <c r="G755" s="5" t="str">
        <f>IF(D755="","",VLOOKUP(D755,Master,5,FALSE))</f>
        <v/>
      </c>
      <c r="H755" s="5" t="str">
        <f>IF(D755="","",VLOOKUP(D755,Master,2,FALSE))</f>
        <v/>
      </c>
      <c r="I755" s="233"/>
      <c r="J755" s="233"/>
      <c r="K755" s="233"/>
      <c r="L755" s="234" t="str">
        <f>IF(K755="","",IF(I755="",ROUND(HLOOKUP(J755,kgList,K755,FALSE),1),ROUND(HLOOKUP(I755,kgList,K755,FALSE),1)))</f>
        <v/>
      </c>
      <c r="M755" s="234" t="str">
        <f>IF(L755="","",IF(COUNTA(I755:J755)&gt;1,"Edible or Inedible",IF(COUNTA(I755)=1,L755*1,IF(COUNTA(J755)=1,L755*1,"ERROR"))))</f>
        <v/>
      </c>
    </row>
    <row r="756" spans="1:13" x14ac:dyDescent="0.25">
      <c r="A756" s="232" t="str">
        <f>IF(D756="","",A755)</f>
        <v/>
      </c>
      <c r="B756" s="231" t="str">
        <f>IF(D756="","",B755)</f>
        <v/>
      </c>
      <c r="C756" s="232" t="str">
        <f>IF(D756="","",C755)</f>
        <v/>
      </c>
      <c r="D756" s="6"/>
      <c r="E756" s="5" t="str">
        <f>IF(D756="","",VLOOKUP(D756,Master,3,FALSE))</f>
        <v/>
      </c>
      <c r="F756" s="5" t="str">
        <f>IF(D756="","",VLOOKUP(D756,Master,4,FALSE))</f>
        <v/>
      </c>
      <c r="G756" s="5" t="str">
        <f>IF(D756="","",VLOOKUP(D756,Master,5,FALSE))</f>
        <v/>
      </c>
      <c r="H756" s="5" t="str">
        <f>IF(D756="","",VLOOKUP(D756,Master,2,FALSE))</f>
        <v/>
      </c>
      <c r="I756" s="233"/>
      <c r="J756" s="233"/>
      <c r="K756" s="233"/>
      <c r="L756" s="234" t="str">
        <f>IF(K756="","",IF(I756="",ROUND(HLOOKUP(J756,kgList,K756,FALSE),1),ROUND(HLOOKUP(I756,kgList,K756,FALSE),1)))</f>
        <v/>
      </c>
      <c r="M756" s="234" t="str">
        <f>IF(L756="","",IF(COUNTA(I756:J756)&gt;1,"Edible or Inedible",IF(COUNTA(I756)=1,L756*1,IF(COUNTA(J756)=1,L756*1,"ERROR"))))</f>
        <v/>
      </c>
    </row>
    <row r="757" spans="1:13" x14ac:dyDescent="0.25">
      <c r="A757" s="232" t="str">
        <f>IF(D757="","",A756)</f>
        <v/>
      </c>
      <c r="B757" s="231" t="str">
        <f>IF(D757="","",B756)</f>
        <v/>
      </c>
      <c r="C757" s="232" t="str">
        <f>IF(D757="","",C756)</f>
        <v/>
      </c>
      <c r="D757" s="6"/>
      <c r="E757" s="5" t="str">
        <f>IF(D757="","",VLOOKUP(D757,Master,3,FALSE))</f>
        <v/>
      </c>
      <c r="F757" s="5" t="str">
        <f>IF(D757="","",VLOOKUP(D757,Master,4,FALSE))</f>
        <v/>
      </c>
      <c r="G757" s="5" t="str">
        <f>IF(D757="","",VLOOKUP(D757,Master,5,FALSE))</f>
        <v/>
      </c>
      <c r="H757" s="5" t="str">
        <f>IF(D757="","",VLOOKUP(D757,Master,2,FALSE))</f>
        <v/>
      </c>
      <c r="I757" s="233"/>
      <c r="J757" s="233"/>
      <c r="K757" s="233"/>
      <c r="L757" s="234" t="str">
        <f>IF(K757="","",IF(I757="",ROUND(HLOOKUP(J757,kgList,K757,FALSE),1),ROUND(HLOOKUP(I757,kgList,K757,FALSE),1)))</f>
        <v/>
      </c>
      <c r="M757" s="234" t="str">
        <f>IF(L757="","",IF(COUNTA(I757:J757)&gt;1,"Edible or Inedible",IF(COUNTA(I757)=1,L757*1,IF(COUNTA(J757)=1,L757*1,"ERROR"))))</f>
        <v/>
      </c>
    </row>
    <row r="758" spans="1:13" x14ac:dyDescent="0.25">
      <c r="A758" s="232" t="str">
        <f>IF(D758="","",A757)</f>
        <v/>
      </c>
      <c r="B758" s="231" t="str">
        <f>IF(D758="","",B757)</f>
        <v/>
      </c>
      <c r="C758" s="232" t="str">
        <f>IF(D758="","",C757)</f>
        <v/>
      </c>
      <c r="D758" s="6"/>
      <c r="E758" s="5" t="str">
        <f>IF(D758="","",VLOOKUP(D758,Master,3,FALSE))</f>
        <v/>
      </c>
      <c r="F758" s="5" t="str">
        <f>IF(D758="","",VLOOKUP(D758,Master,4,FALSE))</f>
        <v/>
      </c>
      <c r="G758" s="5" t="str">
        <f>IF(D758="","",VLOOKUP(D758,Master,5,FALSE))</f>
        <v/>
      </c>
      <c r="H758" s="5" t="str">
        <f>IF(D758="","",VLOOKUP(D758,Master,2,FALSE))</f>
        <v/>
      </c>
      <c r="I758" s="233"/>
      <c r="J758" s="233"/>
      <c r="K758" s="233"/>
      <c r="L758" s="234" t="str">
        <f>IF(K758="","",IF(I758="",ROUND(HLOOKUP(J758,kgList,K758,FALSE),1),ROUND(HLOOKUP(I758,kgList,K758,FALSE),1)))</f>
        <v/>
      </c>
      <c r="M758" s="234" t="str">
        <f>IF(L758="","",IF(COUNTA(I758:J758)&gt;1,"Edible or Inedible",IF(COUNTA(I758)=1,L758*1,IF(COUNTA(J758)=1,L758*1,"ERROR"))))</f>
        <v/>
      </c>
    </row>
    <row r="759" spans="1:13" x14ac:dyDescent="0.25">
      <c r="A759" s="232" t="str">
        <f>IF(D759="","",A758)</f>
        <v/>
      </c>
      <c r="B759" s="231" t="str">
        <f>IF(D759="","",B758)</f>
        <v/>
      </c>
      <c r="C759" s="232" t="str">
        <f>IF(D759="","",C758)</f>
        <v/>
      </c>
      <c r="D759" s="6"/>
      <c r="E759" s="5" t="str">
        <f>IF(D759="","",VLOOKUP(D759,Master,3,FALSE))</f>
        <v/>
      </c>
      <c r="F759" s="5" t="str">
        <f>IF(D759="","",VLOOKUP(D759,Master,4,FALSE))</f>
        <v/>
      </c>
      <c r="G759" s="5" t="str">
        <f>IF(D759="","",VLOOKUP(D759,Master,5,FALSE))</f>
        <v/>
      </c>
      <c r="H759" s="5" t="str">
        <f>IF(D759="","",VLOOKUP(D759,Master,2,FALSE))</f>
        <v/>
      </c>
      <c r="I759" s="233"/>
      <c r="J759" s="233"/>
      <c r="K759" s="233"/>
      <c r="L759" s="234" t="str">
        <f>IF(K759="","",IF(I759="",ROUND(HLOOKUP(J759,kgList,K759,FALSE),1),ROUND(HLOOKUP(I759,kgList,K759,FALSE),1)))</f>
        <v/>
      </c>
      <c r="M759" s="234" t="str">
        <f>IF(L759="","",IF(COUNTA(I759:J759)&gt;1,"Edible or Inedible",IF(COUNTA(I759)=1,L759*1,IF(COUNTA(J759)=1,L759*1,"ERROR"))))</f>
        <v/>
      </c>
    </row>
    <row r="760" spans="1:13" x14ac:dyDescent="0.25">
      <c r="A760" s="232" t="str">
        <f>IF(D760="","",A759)</f>
        <v/>
      </c>
      <c r="B760" s="231" t="str">
        <f>IF(D760="","",B759)</f>
        <v/>
      </c>
      <c r="C760" s="232" t="str">
        <f>IF(D760="","",C759)</f>
        <v/>
      </c>
      <c r="D760" s="6"/>
      <c r="E760" s="5" t="str">
        <f>IF(D760="","",VLOOKUP(D760,Master,3,FALSE))</f>
        <v/>
      </c>
      <c r="F760" s="5" t="str">
        <f>IF(D760="","",VLOOKUP(D760,Master,4,FALSE))</f>
        <v/>
      </c>
      <c r="G760" s="5" t="str">
        <f>IF(D760="","",VLOOKUP(D760,Master,5,FALSE))</f>
        <v/>
      </c>
      <c r="H760" s="5" t="str">
        <f>IF(D760="","",VLOOKUP(D760,Master,2,FALSE))</f>
        <v/>
      </c>
      <c r="I760" s="233"/>
      <c r="J760" s="233"/>
      <c r="K760" s="233"/>
      <c r="L760" s="234" t="str">
        <f>IF(K760="","",IF(I760="",ROUND(HLOOKUP(J760,kgList,K760,FALSE),1),ROUND(HLOOKUP(I760,kgList,K760,FALSE),1)))</f>
        <v/>
      </c>
      <c r="M760" s="234" t="str">
        <f>IF(L760="","",IF(COUNTA(I760:J760)&gt;1,"Edible or Inedible",IF(COUNTA(I760)=1,L760*1,IF(COUNTA(J760)=1,L760*1,"ERROR"))))</f>
        <v/>
      </c>
    </row>
    <row r="761" spans="1:13" x14ac:dyDescent="0.25">
      <c r="A761" s="232" t="str">
        <f>IF(D761="","",A760)</f>
        <v/>
      </c>
      <c r="B761" s="231" t="str">
        <f>IF(D761="","",B760)</f>
        <v/>
      </c>
      <c r="C761" s="232" t="str">
        <f>IF(D761="","",C760)</f>
        <v/>
      </c>
      <c r="D761" s="6"/>
      <c r="E761" s="5" t="str">
        <f>IF(D761="","",VLOOKUP(D761,Master,3,FALSE))</f>
        <v/>
      </c>
      <c r="F761" s="5" t="str">
        <f>IF(D761="","",VLOOKUP(D761,Master,4,FALSE))</f>
        <v/>
      </c>
      <c r="G761" s="5" t="str">
        <f>IF(D761="","",VLOOKUP(D761,Master,5,FALSE))</f>
        <v/>
      </c>
      <c r="H761" s="5" t="str">
        <f>IF(D761="","",VLOOKUP(D761,Master,2,FALSE))</f>
        <v/>
      </c>
      <c r="I761" s="233"/>
      <c r="J761" s="233"/>
      <c r="K761" s="233"/>
      <c r="L761" s="234" t="str">
        <f>IF(K761="","",IF(I761="",ROUND(HLOOKUP(J761,kgList,K761,FALSE),1),ROUND(HLOOKUP(I761,kgList,K761,FALSE),1)))</f>
        <v/>
      </c>
      <c r="M761" s="234" t="str">
        <f>IF(L761="","",IF(COUNTA(I761:J761)&gt;1,"Edible or Inedible",IF(COUNTA(I761)=1,L761*1,IF(COUNTA(J761)=1,L761*1,"ERROR"))))</f>
        <v/>
      </c>
    </row>
    <row r="762" spans="1:13" x14ac:dyDescent="0.25">
      <c r="A762" s="232" t="str">
        <f>IF(D762="","",A761)</f>
        <v/>
      </c>
      <c r="B762" s="231" t="str">
        <f>IF(D762="","",B761)</f>
        <v/>
      </c>
      <c r="C762" s="232" t="str">
        <f>IF(D762="","",C761)</f>
        <v/>
      </c>
      <c r="D762" s="6"/>
      <c r="E762" s="5" t="str">
        <f>IF(D762="","",VLOOKUP(D762,Master,3,FALSE))</f>
        <v/>
      </c>
      <c r="F762" s="5" t="str">
        <f>IF(D762="","",VLOOKUP(D762,Master,4,FALSE))</f>
        <v/>
      </c>
      <c r="G762" s="5" t="str">
        <f>IF(D762="","",VLOOKUP(D762,Master,5,FALSE))</f>
        <v/>
      </c>
      <c r="H762" s="5" t="str">
        <f>IF(D762="","",VLOOKUP(D762,Master,2,FALSE))</f>
        <v/>
      </c>
      <c r="I762" s="233"/>
      <c r="J762" s="233"/>
      <c r="K762" s="233"/>
      <c r="L762" s="234" t="str">
        <f>IF(K762="","",IF(I762="",ROUND(HLOOKUP(J762,kgList,K762,FALSE),1),ROUND(HLOOKUP(I762,kgList,K762,FALSE),1)))</f>
        <v/>
      </c>
      <c r="M762" s="234" t="str">
        <f>IF(L762="","",IF(COUNTA(I762:J762)&gt;1,"Edible or Inedible",IF(COUNTA(I762)=1,L762*1,IF(COUNTA(J762)=1,L762*1,"ERROR"))))</f>
        <v/>
      </c>
    </row>
    <row r="763" spans="1:13" x14ac:dyDescent="0.25">
      <c r="A763" s="232" t="str">
        <f>IF(D763="","",A762)</f>
        <v/>
      </c>
      <c r="B763" s="231" t="str">
        <f>IF(D763="","",B762)</f>
        <v/>
      </c>
      <c r="C763" s="232" t="str">
        <f>IF(D763="","",C762)</f>
        <v/>
      </c>
      <c r="D763" s="6"/>
      <c r="E763" s="5" t="str">
        <f>IF(D763="","",VLOOKUP(D763,Master,3,FALSE))</f>
        <v/>
      </c>
      <c r="F763" s="5" t="str">
        <f>IF(D763="","",VLOOKUP(D763,Master,4,FALSE))</f>
        <v/>
      </c>
      <c r="G763" s="5" t="str">
        <f>IF(D763="","",VLOOKUP(D763,Master,5,FALSE))</f>
        <v/>
      </c>
      <c r="H763" s="5" t="str">
        <f>IF(D763="","",VLOOKUP(D763,Master,2,FALSE))</f>
        <v/>
      </c>
      <c r="I763" s="233"/>
      <c r="J763" s="233"/>
      <c r="K763" s="233"/>
      <c r="L763" s="234" t="str">
        <f>IF(K763="","",IF(I763="",ROUND(HLOOKUP(J763,kgList,K763,FALSE),1),ROUND(HLOOKUP(I763,kgList,K763,FALSE),1)))</f>
        <v/>
      </c>
      <c r="M763" s="234" t="str">
        <f>IF(L763="","",IF(COUNTA(I763:J763)&gt;1,"Edible or Inedible",IF(COUNTA(I763)=1,L763*1,IF(COUNTA(J763)=1,L763*1,"ERROR"))))</f>
        <v/>
      </c>
    </row>
    <row r="764" spans="1:13" x14ac:dyDescent="0.25">
      <c r="A764" s="232" t="str">
        <f>IF(D764="","",A763)</f>
        <v/>
      </c>
      <c r="B764" s="231" t="str">
        <f>IF(D764="","",B763)</f>
        <v/>
      </c>
      <c r="C764" s="232" t="str">
        <f>IF(D764="","",C763)</f>
        <v/>
      </c>
      <c r="D764" s="6"/>
      <c r="E764" s="5" t="str">
        <f>IF(D764="","",VLOOKUP(D764,Master,3,FALSE))</f>
        <v/>
      </c>
      <c r="F764" s="5" t="str">
        <f>IF(D764="","",VLOOKUP(D764,Master,4,FALSE))</f>
        <v/>
      </c>
      <c r="G764" s="5" t="str">
        <f>IF(D764="","",VLOOKUP(D764,Master,5,FALSE))</f>
        <v/>
      </c>
      <c r="H764" s="5" t="str">
        <f>IF(D764="","",VLOOKUP(D764,Master,2,FALSE))</f>
        <v/>
      </c>
      <c r="I764" s="233"/>
      <c r="J764" s="233"/>
      <c r="K764" s="233"/>
      <c r="L764" s="234" t="str">
        <f>IF(K764="","",IF(I764="",ROUND(HLOOKUP(J764,kgList,K764,FALSE),1),ROUND(HLOOKUP(I764,kgList,K764,FALSE),1)))</f>
        <v/>
      </c>
      <c r="M764" s="234" t="str">
        <f>IF(L764="","",IF(COUNTA(I764:J764)&gt;1,"Edible or Inedible",IF(COUNTA(I764)=1,L764*1,IF(COUNTA(J764)=1,L764*1,"ERROR"))))</f>
        <v/>
      </c>
    </row>
    <row r="765" spans="1:13" x14ac:dyDescent="0.25">
      <c r="A765" s="232" t="str">
        <f>IF(D765="","",A764)</f>
        <v/>
      </c>
      <c r="B765" s="231" t="str">
        <f>IF(D765="","",B764)</f>
        <v/>
      </c>
      <c r="C765" s="232" t="str">
        <f>IF(D765="","",C764)</f>
        <v/>
      </c>
      <c r="D765" s="6"/>
      <c r="E765" s="5" t="str">
        <f>IF(D765="","",VLOOKUP(D765,Master,3,FALSE))</f>
        <v/>
      </c>
      <c r="F765" s="5" t="str">
        <f>IF(D765="","",VLOOKUP(D765,Master,4,FALSE))</f>
        <v/>
      </c>
      <c r="G765" s="5" t="str">
        <f>IF(D765="","",VLOOKUP(D765,Master,5,FALSE))</f>
        <v/>
      </c>
      <c r="H765" s="5" t="str">
        <f>IF(D765="","",VLOOKUP(D765,Master,2,FALSE))</f>
        <v/>
      </c>
      <c r="I765" s="233"/>
      <c r="J765" s="233"/>
      <c r="K765" s="233"/>
      <c r="L765" s="234" t="str">
        <f>IF(K765="","",IF(I765="",ROUND(HLOOKUP(J765,kgList,K765,FALSE),1),ROUND(HLOOKUP(I765,kgList,K765,FALSE),1)))</f>
        <v/>
      </c>
      <c r="M765" s="234" t="str">
        <f>IF(L765="","",IF(COUNTA(I765:J765)&gt;1,"Edible or Inedible",IF(COUNTA(I765)=1,L765*1,IF(COUNTA(J765)=1,L765*1,"ERROR"))))</f>
        <v/>
      </c>
    </row>
    <row r="766" spans="1:13" x14ac:dyDescent="0.25">
      <c r="A766" s="232" t="str">
        <f>IF(D766="","",A765)</f>
        <v/>
      </c>
      <c r="B766" s="231" t="str">
        <f>IF(D766="","",B765)</f>
        <v/>
      </c>
      <c r="C766" s="232" t="str">
        <f>IF(D766="","",C765)</f>
        <v/>
      </c>
      <c r="D766" s="6"/>
      <c r="E766" s="5" t="str">
        <f>IF(D766="","",VLOOKUP(D766,Master,3,FALSE))</f>
        <v/>
      </c>
      <c r="F766" s="5" t="str">
        <f>IF(D766="","",VLOOKUP(D766,Master,4,FALSE))</f>
        <v/>
      </c>
      <c r="G766" s="5" t="str">
        <f>IF(D766="","",VLOOKUP(D766,Master,5,FALSE))</f>
        <v/>
      </c>
      <c r="H766" s="5" t="str">
        <f>IF(D766="","",VLOOKUP(D766,Master,2,FALSE))</f>
        <v/>
      </c>
      <c r="I766" s="233"/>
      <c r="J766" s="233"/>
      <c r="K766" s="233"/>
      <c r="L766" s="234" t="str">
        <f>IF(K766="","",IF(I766="",ROUND(HLOOKUP(J766,kgList,K766,FALSE),1),ROUND(HLOOKUP(I766,kgList,K766,FALSE),1)))</f>
        <v/>
      </c>
      <c r="M766" s="234" t="str">
        <f>IF(L766="","",IF(COUNTA(I766:J766)&gt;1,"Edible or Inedible",IF(COUNTA(I766)=1,L766*1,IF(COUNTA(J766)=1,L766*1,"ERROR"))))</f>
        <v/>
      </c>
    </row>
    <row r="767" spans="1:13" x14ac:dyDescent="0.25">
      <c r="A767" s="232" t="str">
        <f>IF(D767="","",A766)</f>
        <v/>
      </c>
      <c r="B767" s="231" t="str">
        <f>IF(D767="","",B766)</f>
        <v/>
      </c>
      <c r="C767" s="232" t="str">
        <f>IF(D767="","",C766)</f>
        <v/>
      </c>
      <c r="D767" s="6"/>
      <c r="E767" s="5" t="str">
        <f>IF(D767="","",VLOOKUP(D767,Master,3,FALSE))</f>
        <v/>
      </c>
      <c r="F767" s="5" t="str">
        <f>IF(D767="","",VLOOKUP(D767,Master,4,FALSE))</f>
        <v/>
      </c>
      <c r="G767" s="5" t="str">
        <f>IF(D767="","",VLOOKUP(D767,Master,5,FALSE))</f>
        <v/>
      </c>
      <c r="H767" s="5" t="str">
        <f>IF(D767="","",VLOOKUP(D767,Master,2,FALSE))</f>
        <v/>
      </c>
      <c r="I767" s="233"/>
      <c r="J767" s="233"/>
      <c r="K767" s="233"/>
      <c r="L767" s="234" t="str">
        <f>IF(K767="","",IF(I767="",ROUND(HLOOKUP(J767,kgList,K767,FALSE),1),ROUND(HLOOKUP(I767,kgList,K767,FALSE),1)))</f>
        <v/>
      </c>
      <c r="M767" s="234" t="str">
        <f>IF(L767="","",IF(COUNTA(I767:J767)&gt;1,"Edible or Inedible",IF(COUNTA(I767)=1,L767*1,IF(COUNTA(J767)=1,L767*1,"ERROR"))))</f>
        <v/>
      </c>
    </row>
    <row r="768" spans="1:13" x14ac:dyDescent="0.25">
      <c r="A768" s="232" t="str">
        <f>IF(D768="","",A767)</f>
        <v/>
      </c>
      <c r="B768" s="231" t="str">
        <f>IF(D768="","",B767)</f>
        <v/>
      </c>
      <c r="C768" s="232" t="str">
        <f>IF(D768="","",C767)</f>
        <v/>
      </c>
      <c r="D768" s="6"/>
      <c r="E768" s="5" t="str">
        <f>IF(D768="","",VLOOKUP(D768,Master,3,FALSE))</f>
        <v/>
      </c>
      <c r="F768" s="5" t="str">
        <f>IF(D768="","",VLOOKUP(D768,Master,4,FALSE))</f>
        <v/>
      </c>
      <c r="G768" s="5" t="str">
        <f>IF(D768="","",VLOOKUP(D768,Master,5,FALSE))</f>
        <v/>
      </c>
      <c r="H768" s="5" t="str">
        <f>IF(D768="","",VLOOKUP(D768,Master,2,FALSE))</f>
        <v/>
      </c>
      <c r="I768" s="233"/>
      <c r="J768" s="233"/>
      <c r="K768" s="233"/>
      <c r="L768" s="234" t="str">
        <f>IF(K768="","",IF(I768="",ROUND(HLOOKUP(J768,kgList,K768,FALSE),1),ROUND(HLOOKUP(I768,kgList,K768,FALSE),1)))</f>
        <v/>
      </c>
      <c r="M768" s="234" t="str">
        <f>IF(L768="","",IF(COUNTA(I768:J768)&gt;1,"Edible or Inedible",IF(COUNTA(I768)=1,L768*1,IF(COUNTA(J768)=1,L768*1,"ERROR"))))</f>
        <v/>
      </c>
    </row>
    <row r="769" spans="1:13" x14ac:dyDescent="0.25">
      <c r="A769" s="232" t="str">
        <f>IF(D769="","",A768)</f>
        <v/>
      </c>
      <c r="B769" s="231" t="str">
        <f>IF(D769="","",B768)</f>
        <v/>
      </c>
      <c r="C769" s="232" t="str">
        <f>IF(D769="","",C768)</f>
        <v/>
      </c>
      <c r="D769" s="6"/>
      <c r="E769" s="5" t="str">
        <f>IF(D769="","",VLOOKUP(D769,Master,3,FALSE))</f>
        <v/>
      </c>
      <c r="F769" s="5" t="str">
        <f>IF(D769="","",VLOOKUP(D769,Master,4,FALSE))</f>
        <v/>
      </c>
      <c r="G769" s="5" t="str">
        <f>IF(D769="","",VLOOKUP(D769,Master,5,FALSE))</f>
        <v/>
      </c>
      <c r="H769" s="5" t="str">
        <f>IF(D769="","",VLOOKUP(D769,Master,2,FALSE))</f>
        <v/>
      </c>
      <c r="I769" s="233"/>
      <c r="J769" s="233"/>
      <c r="K769" s="233"/>
      <c r="L769" s="234" t="str">
        <f>IF(K769="","",IF(I769="",ROUND(HLOOKUP(J769,kgList,K769,FALSE),1),ROUND(HLOOKUP(I769,kgList,K769,FALSE),1)))</f>
        <v/>
      </c>
      <c r="M769" s="234" t="str">
        <f>IF(L769="","",IF(COUNTA(I769:J769)&gt;1,"Edible or Inedible",IF(COUNTA(I769)=1,L769*1,IF(COUNTA(J769)=1,L769*1,"ERROR"))))</f>
        <v/>
      </c>
    </row>
    <row r="770" spans="1:13" x14ac:dyDescent="0.25">
      <c r="A770" s="232" t="str">
        <f>IF(D770="","",A769)</f>
        <v/>
      </c>
      <c r="B770" s="231" t="str">
        <f>IF(D770="","",B769)</f>
        <v/>
      </c>
      <c r="C770" s="232" t="str">
        <f>IF(D770="","",C769)</f>
        <v/>
      </c>
      <c r="D770" s="6"/>
      <c r="E770" s="5" t="str">
        <f>IF(D770="","",VLOOKUP(D770,Master,3,FALSE))</f>
        <v/>
      </c>
      <c r="F770" s="5" t="str">
        <f>IF(D770="","",VLOOKUP(D770,Master,4,FALSE))</f>
        <v/>
      </c>
      <c r="G770" s="5" t="str">
        <f>IF(D770="","",VLOOKUP(D770,Master,5,FALSE))</f>
        <v/>
      </c>
      <c r="H770" s="5" t="str">
        <f>IF(D770="","",VLOOKUP(D770,Master,2,FALSE))</f>
        <v/>
      </c>
      <c r="I770" s="233"/>
      <c r="J770" s="233"/>
      <c r="K770" s="233"/>
      <c r="L770" s="234" t="str">
        <f>IF(K770="","",IF(I770="",ROUND(HLOOKUP(J770,kgList,K770,FALSE),1),ROUND(HLOOKUP(I770,kgList,K770,FALSE),1)))</f>
        <v/>
      </c>
      <c r="M770" s="234" t="str">
        <f>IF(L770="","",IF(COUNTA(I770:J770)&gt;1,"Edible or Inedible",IF(COUNTA(I770)=1,L770*1,IF(COUNTA(J770)=1,L770*1,"ERROR"))))</f>
        <v/>
      </c>
    </row>
    <row r="771" spans="1:13" x14ac:dyDescent="0.25">
      <c r="A771" s="232" t="str">
        <f>IF(D771="","",A770)</f>
        <v/>
      </c>
      <c r="B771" s="231" t="str">
        <f>IF(D771="","",B770)</f>
        <v/>
      </c>
      <c r="C771" s="232" t="str">
        <f>IF(D771="","",C770)</f>
        <v/>
      </c>
      <c r="D771" s="6"/>
      <c r="E771" s="5" t="str">
        <f>IF(D771="","",VLOOKUP(D771,Master,3,FALSE))</f>
        <v/>
      </c>
      <c r="F771" s="5" t="str">
        <f>IF(D771="","",VLOOKUP(D771,Master,4,FALSE))</f>
        <v/>
      </c>
      <c r="G771" s="5" t="str">
        <f>IF(D771="","",VLOOKUP(D771,Master,5,FALSE))</f>
        <v/>
      </c>
      <c r="H771" s="5" t="str">
        <f>IF(D771="","",VLOOKUP(D771,Master,2,FALSE))</f>
        <v/>
      </c>
      <c r="I771" s="233"/>
      <c r="J771" s="233"/>
      <c r="K771" s="233"/>
      <c r="L771" s="234" t="str">
        <f>IF(K771="","",IF(I771="",ROUND(HLOOKUP(J771,kgList,K771,FALSE),1),ROUND(HLOOKUP(I771,kgList,K771,FALSE),1)))</f>
        <v/>
      </c>
      <c r="M771" s="234" t="str">
        <f>IF(L771="","",IF(COUNTA(I771:J771)&gt;1,"Edible or Inedible",IF(COUNTA(I771)=1,L771*1,IF(COUNTA(J771)=1,L771*1,"ERROR"))))</f>
        <v/>
      </c>
    </row>
    <row r="772" spans="1:13" x14ac:dyDescent="0.25">
      <c r="A772" s="232" t="str">
        <f>IF(D772="","",A771)</f>
        <v/>
      </c>
      <c r="B772" s="231" t="str">
        <f>IF(D772="","",B771)</f>
        <v/>
      </c>
      <c r="C772" s="232" t="str">
        <f>IF(D772="","",C771)</f>
        <v/>
      </c>
      <c r="D772" s="6"/>
      <c r="E772" s="5" t="str">
        <f>IF(D772="","",VLOOKUP(D772,Master,3,FALSE))</f>
        <v/>
      </c>
      <c r="F772" s="5" t="str">
        <f>IF(D772="","",VLOOKUP(D772,Master,4,FALSE))</f>
        <v/>
      </c>
      <c r="G772" s="5" t="str">
        <f>IF(D772="","",VLOOKUP(D772,Master,5,FALSE))</f>
        <v/>
      </c>
      <c r="H772" s="5" t="str">
        <f>IF(D772="","",VLOOKUP(D772,Master,2,FALSE))</f>
        <v/>
      </c>
      <c r="I772" s="233"/>
      <c r="J772" s="233"/>
      <c r="K772" s="233"/>
      <c r="L772" s="234" t="str">
        <f>IF(K772="","",IF(I772="",ROUND(HLOOKUP(J772,kgList,K772,FALSE),1),ROUND(HLOOKUP(I772,kgList,K772,FALSE),1)))</f>
        <v/>
      </c>
      <c r="M772" s="234" t="str">
        <f>IF(L772="","",IF(COUNTA(I772:J772)&gt;1,"Edible or Inedible",IF(COUNTA(I772)=1,L772*1,IF(COUNTA(J772)=1,L772*1,"ERROR"))))</f>
        <v/>
      </c>
    </row>
    <row r="773" spans="1:13" x14ac:dyDescent="0.25">
      <c r="A773" s="232" t="str">
        <f>IF(D773="","",A772)</f>
        <v/>
      </c>
      <c r="B773" s="231" t="str">
        <f>IF(D773="","",B772)</f>
        <v/>
      </c>
      <c r="C773" s="232" t="str">
        <f>IF(D773="","",C772)</f>
        <v/>
      </c>
      <c r="D773" s="6"/>
      <c r="E773" s="5" t="str">
        <f>IF(D773="","",VLOOKUP(D773,Master,3,FALSE))</f>
        <v/>
      </c>
      <c r="F773" s="5" t="str">
        <f>IF(D773="","",VLOOKUP(D773,Master,4,FALSE))</f>
        <v/>
      </c>
      <c r="G773" s="5" t="str">
        <f>IF(D773="","",VLOOKUP(D773,Master,5,FALSE))</f>
        <v/>
      </c>
      <c r="H773" s="5" t="str">
        <f>IF(D773="","",VLOOKUP(D773,Master,2,FALSE))</f>
        <v/>
      </c>
      <c r="I773" s="233"/>
      <c r="J773" s="233"/>
      <c r="K773" s="233"/>
      <c r="L773" s="234" t="str">
        <f>IF(K773="","",IF(I773="",ROUND(HLOOKUP(J773,kgList,K773,FALSE),1),ROUND(HLOOKUP(I773,kgList,K773,FALSE),1)))</f>
        <v/>
      </c>
      <c r="M773" s="234" t="str">
        <f>IF(L773="","",IF(COUNTA(I773:J773)&gt;1,"Edible or Inedible",IF(COUNTA(I773)=1,L773*1,IF(COUNTA(J773)=1,L773*1,"ERROR"))))</f>
        <v/>
      </c>
    </row>
    <row r="774" spans="1:13" x14ac:dyDescent="0.25">
      <c r="A774" s="232" t="str">
        <f>IF(D774="","",A773)</f>
        <v/>
      </c>
      <c r="B774" s="231" t="str">
        <f>IF(D774="","",B773)</f>
        <v/>
      </c>
      <c r="C774" s="232" t="str">
        <f>IF(D774="","",C773)</f>
        <v/>
      </c>
      <c r="D774" s="6"/>
      <c r="E774" s="5" t="str">
        <f>IF(D774="","",VLOOKUP(D774,Master,3,FALSE))</f>
        <v/>
      </c>
      <c r="F774" s="5" t="str">
        <f>IF(D774="","",VLOOKUP(D774,Master,4,FALSE))</f>
        <v/>
      </c>
      <c r="G774" s="5" t="str">
        <f>IF(D774="","",VLOOKUP(D774,Master,5,FALSE))</f>
        <v/>
      </c>
      <c r="H774" s="5" t="str">
        <f>IF(D774="","",VLOOKUP(D774,Master,2,FALSE))</f>
        <v/>
      </c>
      <c r="I774" s="233"/>
      <c r="J774" s="233"/>
      <c r="K774" s="233"/>
      <c r="L774" s="234" t="str">
        <f>IF(K774="","",IF(I774="",ROUND(HLOOKUP(J774,kgList,K774,FALSE),1),ROUND(HLOOKUP(I774,kgList,K774,FALSE),1)))</f>
        <v/>
      </c>
      <c r="M774" s="234" t="str">
        <f>IF(L774="","",IF(COUNTA(I774:J774)&gt;1,"Edible or Inedible",IF(COUNTA(I774)=1,L774*1,IF(COUNTA(J774)=1,L774*1,"ERROR"))))</f>
        <v/>
      </c>
    </row>
    <row r="775" spans="1:13" x14ac:dyDescent="0.25">
      <c r="A775" s="232" t="str">
        <f>IF(D775="","",A774)</f>
        <v/>
      </c>
      <c r="B775" s="231" t="str">
        <f>IF(D775="","",B774)</f>
        <v/>
      </c>
      <c r="C775" s="232" t="str">
        <f>IF(D775="","",C774)</f>
        <v/>
      </c>
      <c r="D775" s="6"/>
      <c r="E775" s="5" t="str">
        <f>IF(D775="","",VLOOKUP(D775,Master,3,FALSE))</f>
        <v/>
      </c>
      <c r="F775" s="5" t="str">
        <f>IF(D775="","",VLOOKUP(D775,Master,4,FALSE))</f>
        <v/>
      </c>
      <c r="G775" s="5" t="str">
        <f>IF(D775="","",VLOOKUP(D775,Master,5,FALSE))</f>
        <v/>
      </c>
      <c r="H775" s="5" t="str">
        <f>IF(D775="","",VLOOKUP(D775,Master,2,FALSE))</f>
        <v/>
      </c>
      <c r="I775" s="233"/>
      <c r="J775" s="233"/>
      <c r="K775" s="233"/>
      <c r="L775" s="234" t="str">
        <f>IF(K775="","",IF(I775="",ROUND(HLOOKUP(J775,kgList,K775,FALSE),1),ROUND(HLOOKUP(I775,kgList,K775,FALSE),1)))</f>
        <v/>
      </c>
      <c r="M775" s="234" t="str">
        <f>IF(L775="","",IF(COUNTA(I775:J775)&gt;1,"Edible or Inedible",IF(COUNTA(I775)=1,L775*1,IF(COUNTA(J775)=1,L775*1,"ERROR"))))</f>
        <v/>
      </c>
    </row>
    <row r="776" spans="1:13" x14ac:dyDescent="0.25">
      <c r="A776" s="232" t="str">
        <f>IF(D776="","",A775)</f>
        <v/>
      </c>
      <c r="B776" s="231" t="str">
        <f>IF(D776="","",B775)</f>
        <v/>
      </c>
      <c r="C776" s="232" t="str">
        <f>IF(D776="","",C775)</f>
        <v/>
      </c>
      <c r="D776" s="6"/>
      <c r="E776" s="5" t="str">
        <f>IF(D776="","",VLOOKUP(D776,Master,3,FALSE))</f>
        <v/>
      </c>
      <c r="F776" s="5" t="str">
        <f>IF(D776="","",VLOOKUP(D776,Master,4,FALSE))</f>
        <v/>
      </c>
      <c r="G776" s="5" t="str">
        <f>IF(D776="","",VLOOKUP(D776,Master,5,FALSE))</f>
        <v/>
      </c>
      <c r="H776" s="5" t="str">
        <f>IF(D776="","",VLOOKUP(D776,Master,2,FALSE))</f>
        <v/>
      </c>
      <c r="I776" s="233"/>
      <c r="J776" s="233"/>
      <c r="K776" s="233"/>
      <c r="L776" s="234" t="str">
        <f>IF(K776="","",IF(I776="",ROUND(HLOOKUP(J776,kgList,K776,FALSE),1),ROUND(HLOOKUP(I776,kgList,K776,FALSE),1)))</f>
        <v/>
      </c>
      <c r="M776" s="234" t="str">
        <f>IF(L776="","",IF(COUNTA(I776:J776)&gt;1,"Edible or Inedible",IF(COUNTA(I776)=1,L776*1,IF(COUNTA(J776)=1,L776*1,"ERROR"))))</f>
        <v/>
      </c>
    </row>
    <row r="777" spans="1:13" x14ac:dyDescent="0.25">
      <c r="A777" s="232" t="str">
        <f>IF(D777="","",A776)</f>
        <v/>
      </c>
      <c r="B777" s="231" t="str">
        <f>IF(D777="","",B776)</f>
        <v/>
      </c>
      <c r="C777" s="232" t="str">
        <f>IF(D777="","",C776)</f>
        <v/>
      </c>
      <c r="D777" s="6"/>
      <c r="E777" s="5" t="str">
        <f>IF(D777="","",VLOOKUP(D777,Master,3,FALSE))</f>
        <v/>
      </c>
      <c r="F777" s="5" t="str">
        <f>IF(D777="","",VLOOKUP(D777,Master,4,FALSE))</f>
        <v/>
      </c>
      <c r="G777" s="5" t="str">
        <f>IF(D777="","",VLOOKUP(D777,Master,5,FALSE))</f>
        <v/>
      </c>
      <c r="H777" s="5" t="str">
        <f>IF(D777="","",VLOOKUP(D777,Master,2,FALSE))</f>
        <v/>
      </c>
      <c r="I777" s="233"/>
      <c r="J777" s="233"/>
      <c r="K777" s="233"/>
      <c r="L777" s="234" t="str">
        <f>IF(K777="","",IF(I777="",ROUND(HLOOKUP(J777,kgList,K777,FALSE),1),ROUND(HLOOKUP(I777,kgList,K777,FALSE),1)))</f>
        <v/>
      </c>
      <c r="M777" s="234" t="str">
        <f>IF(L777="","",IF(COUNTA(I777:J777)&gt;1,"Edible or Inedible",IF(COUNTA(I777)=1,L777*1,IF(COUNTA(J777)=1,L777*1,"ERROR"))))</f>
        <v/>
      </c>
    </row>
    <row r="778" spans="1:13" x14ac:dyDescent="0.25">
      <c r="A778" s="232" t="str">
        <f>IF(D778="","",A777)</f>
        <v/>
      </c>
      <c r="B778" s="231" t="str">
        <f>IF(D778="","",B777)</f>
        <v/>
      </c>
      <c r="C778" s="232" t="str">
        <f>IF(D778="","",C777)</f>
        <v/>
      </c>
      <c r="D778" s="6"/>
      <c r="E778" s="5" t="str">
        <f>IF(D778="","",VLOOKUP(D778,Master,3,FALSE))</f>
        <v/>
      </c>
      <c r="F778" s="5" t="str">
        <f>IF(D778="","",VLOOKUP(D778,Master,4,FALSE))</f>
        <v/>
      </c>
      <c r="G778" s="5" t="str">
        <f>IF(D778="","",VLOOKUP(D778,Master,5,FALSE))</f>
        <v/>
      </c>
      <c r="H778" s="5" t="str">
        <f>IF(D778="","",VLOOKUP(D778,Master,2,FALSE))</f>
        <v/>
      </c>
      <c r="I778" s="233"/>
      <c r="J778" s="233"/>
      <c r="K778" s="233"/>
      <c r="L778" s="234" t="str">
        <f>IF(K778="","",IF(I778="",ROUND(HLOOKUP(J778,kgList,K778,FALSE),1),ROUND(HLOOKUP(I778,kgList,K778,FALSE),1)))</f>
        <v/>
      </c>
      <c r="M778" s="234" t="str">
        <f>IF(L778="","",IF(COUNTA(I778:J778)&gt;1,"Edible or Inedible",IF(COUNTA(I778)=1,L778*1,IF(COUNTA(J778)=1,L778*1,"ERROR"))))</f>
        <v/>
      </c>
    </row>
    <row r="779" spans="1:13" x14ac:dyDescent="0.25">
      <c r="A779" s="232" t="str">
        <f>IF(D779="","",A778)</f>
        <v/>
      </c>
      <c r="B779" s="231" t="str">
        <f>IF(D779="","",B778)</f>
        <v/>
      </c>
      <c r="C779" s="232" t="str">
        <f>IF(D779="","",C778)</f>
        <v/>
      </c>
      <c r="D779" s="6"/>
      <c r="E779" s="5" t="str">
        <f>IF(D779="","",VLOOKUP(D779,Master,3,FALSE))</f>
        <v/>
      </c>
      <c r="F779" s="5" t="str">
        <f>IF(D779="","",VLOOKUP(D779,Master,4,FALSE))</f>
        <v/>
      </c>
      <c r="G779" s="5" t="str">
        <f>IF(D779="","",VLOOKUP(D779,Master,5,FALSE))</f>
        <v/>
      </c>
      <c r="H779" s="5" t="str">
        <f>IF(D779="","",VLOOKUP(D779,Master,2,FALSE))</f>
        <v/>
      </c>
      <c r="I779" s="233"/>
      <c r="J779" s="233"/>
      <c r="K779" s="233"/>
      <c r="L779" s="234" t="str">
        <f>IF(K779="","",IF(I779="",ROUND(HLOOKUP(J779,kgList,K779,FALSE),1),ROUND(HLOOKUP(I779,kgList,K779,FALSE),1)))</f>
        <v/>
      </c>
      <c r="M779" s="234" t="str">
        <f>IF(L779="","",IF(COUNTA(I779:J779)&gt;1,"Edible or Inedible",IF(COUNTA(I779)=1,L779*1,IF(COUNTA(J779)=1,L779*1,"ERROR"))))</f>
        <v/>
      </c>
    </row>
    <row r="780" spans="1:13" x14ac:dyDescent="0.25">
      <c r="A780" s="232" t="str">
        <f>IF(D780="","",A779)</f>
        <v/>
      </c>
      <c r="B780" s="231" t="str">
        <f>IF(D780="","",B779)</f>
        <v/>
      </c>
      <c r="C780" s="232" t="str">
        <f>IF(D780="","",C779)</f>
        <v/>
      </c>
      <c r="D780" s="6"/>
      <c r="E780" s="5" t="str">
        <f>IF(D780="","",VLOOKUP(D780,Master,3,FALSE))</f>
        <v/>
      </c>
      <c r="F780" s="5" t="str">
        <f>IF(D780="","",VLOOKUP(D780,Master,4,FALSE))</f>
        <v/>
      </c>
      <c r="G780" s="5" t="str">
        <f>IF(D780="","",VLOOKUP(D780,Master,5,FALSE))</f>
        <v/>
      </c>
      <c r="H780" s="5" t="str">
        <f>IF(D780="","",VLOOKUP(D780,Master,2,FALSE))</f>
        <v/>
      </c>
      <c r="I780" s="233"/>
      <c r="J780" s="233"/>
      <c r="K780" s="233"/>
      <c r="L780" s="234" t="str">
        <f>IF(K780="","",IF(I780="",ROUND(HLOOKUP(J780,kgList,K780,FALSE),1),ROUND(HLOOKUP(I780,kgList,K780,FALSE),1)))</f>
        <v/>
      </c>
      <c r="M780" s="234" t="str">
        <f>IF(L780="","",IF(COUNTA(I780:J780)&gt;1,"Edible or Inedible",IF(COUNTA(I780)=1,L780*1,IF(COUNTA(J780)=1,L780*1,"ERROR"))))</f>
        <v/>
      </c>
    </row>
    <row r="781" spans="1:13" x14ac:dyDescent="0.25">
      <c r="A781" s="232" t="str">
        <f>IF(D781="","",A780)</f>
        <v/>
      </c>
      <c r="B781" s="231" t="str">
        <f>IF(D781="","",B780)</f>
        <v/>
      </c>
      <c r="C781" s="232" t="str">
        <f>IF(D781="","",C780)</f>
        <v/>
      </c>
      <c r="D781" s="6"/>
      <c r="E781" s="5" t="str">
        <f>IF(D781="","",VLOOKUP(D781,Master,3,FALSE))</f>
        <v/>
      </c>
      <c r="F781" s="5" t="str">
        <f>IF(D781="","",VLOOKUP(D781,Master,4,FALSE))</f>
        <v/>
      </c>
      <c r="G781" s="5" t="str">
        <f>IF(D781="","",VLOOKUP(D781,Master,5,FALSE))</f>
        <v/>
      </c>
      <c r="H781" s="5" t="str">
        <f>IF(D781="","",VLOOKUP(D781,Master,2,FALSE))</f>
        <v/>
      </c>
      <c r="I781" s="233"/>
      <c r="J781" s="233"/>
      <c r="K781" s="233"/>
      <c r="L781" s="234" t="str">
        <f>IF(K781="","",IF(I781="",ROUND(HLOOKUP(J781,kgList,K781,FALSE),1),ROUND(HLOOKUP(I781,kgList,K781,FALSE),1)))</f>
        <v/>
      </c>
      <c r="M781" s="234" t="str">
        <f>IF(L781="","",IF(COUNTA(I781:J781)&gt;1,"Edible or Inedible",IF(COUNTA(I781)=1,L781*1,IF(COUNTA(J781)=1,L781*1,"ERROR"))))</f>
        <v/>
      </c>
    </row>
    <row r="782" spans="1:13" x14ac:dyDescent="0.25">
      <c r="A782" s="232" t="str">
        <f>IF(D782="","",A781)</f>
        <v/>
      </c>
      <c r="B782" s="231" t="str">
        <f>IF(D782="","",B781)</f>
        <v/>
      </c>
      <c r="C782" s="232" t="str">
        <f>IF(D782="","",C781)</f>
        <v/>
      </c>
      <c r="D782" s="6"/>
      <c r="E782" s="5" t="str">
        <f>IF(D782="","",VLOOKUP(D782,Master,3,FALSE))</f>
        <v/>
      </c>
      <c r="F782" s="5" t="str">
        <f>IF(D782="","",VLOOKUP(D782,Master,4,FALSE))</f>
        <v/>
      </c>
      <c r="G782" s="5" t="str">
        <f>IF(D782="","",VLOOKUP(D782,Master,5,FALSE))</f>
        <v/>
      </c>
      <c r="H782" s="5" t="str">
        <f>IF(D782="","",VLOOKUP(D782,Master,2,FALSE))</f>
        <v/>
      </c>
      <c r="I782" s="233"/>
      <c r="J782" s="233"/>
      <c r="K782" s="233"/>
      <c r="L782" s="234" t="str">
        <f>IF(K782="","",IF(I782="",ROUND(HLOOKUP(J782,kgList,K782,FALSE),1),ROUND(HLOOKUP(I782,kgList,K782,FALSE),1)))</f>
        <v/>
      </c>
      <c r="M782" s="234" t="str">
        <f>IF(L782="","",IF(COUNTA(I782:J782)&gt;1,"Edible or Inedible",IF(COUNTA(I782)=1,L782*1,IF(COUNTA(J782)=1,L782*1,"ERROR"))))</f>
        <v/>
      </c>
    </row>
    <row r="783" spans="1:13" x14ac:dyDescent="0.25">
      <c r="A783" s="232" t="str">
        <f>IF(D783="","",A782)</f>
        <v/>
      </c>
      <c r="B783" s="231" t="str">
        <f>IF(D783="","",B782)</f>
        <v/>
      </c>
      <c r="C783" s="232" t="str">
        <f>IF(D783="","",C782)</f>
        <v/>
      </c>
      <c r="D783" s="6"/>
      <c r="E783" s="5" t="str">
        <f>IF(D783="","",VLOOKUP(D783,Master,3,FALSE))</f>
        <v/>
      </c>
      <c r="F783" s="5" t="str">
        <f>IF(D783="","",VLOOKUP(D783,Master,4,FALSE))</f>
        <v/>
      </c>
      <c r="G783" s="5" t="str">
        <f>IF(D783="","",VLOOKUP(D783,Master,5,FALSE))</f>
        <v/>
      </c>
      <c r="H783" s="5" t="str">
        <f>IF(D783="","",VLOOKUP(D783,Master,2,FALSE))</f>
        <v/>
      </c>
      <c r="I783" s="233"/>
      <c r="J783" s="233"/>
      <c r="K783" s="233"/>
      <c r="L783" s="234" t="str">
        <f>IF(K783="","",IF(I783="",ROUND(HLOOKUP(J783,kgList,K783,FALSE),1),ROUND(HLOOKUP(I783,kgList,K783,FALSE),1)))</f>
        <v/>
      </c>
      <c r="M783" s="234" t="str">
        <f>IF(L783="","",IF(COUNTA(I783:J783)&gt;1,"Edible or Inedible",IF(COUNTA(I783)=1,L783*1,IF(COUNTA(J783)=1,L783*1,"ERROR"))))</f>
        <v/>
      </c>
    </row>
    <row r="784" spans="1:13" x14ac:dyDescent="0.25">
      <c r="A784" s="232" t="str">
        <f>IF(D784="","",A783)</f>
        <v/>
      </c>
      <c r="B784" s="231" t="str">
        <f>IF(D784="","",B783)</f>
        <v/>
      </c>
      <c r="C784" s="232" t="str">
        <f>IF(D784="","",C783)</f>
        <v/>
      </c>
      <c r="D784" s="6"/>
      <c r="E784" s="5" t="str">
        <f>IF(D784="","",VLOOKUP(D784,Master,3,FALSE))</f>
        <v/>
      </c>
      <c r="F784" s="5" t="str">
        <f>IF(D784="","",VLOOKUP(D784,Master,4,FALSE))</f>
        <v/>
      </c>
      <c r="G784" s="5" t="str">
        <f>IF(D784="","",VLOOKUP(D784,Master,5,FALSE))</f>
        <v/>
      </c>
      <c r="H784" s="5" t="str">
        <f>IF(D784="","",VLOOKUP(D784,Master,2,FALSE))</f>
        <v/>
      </c>
      <c r="I784" s="233"/>
      <c r="J784" s="233"/>
      <c r="K784" s="233"/>
      <c r="L784" s="234" t="str">
        <f>IF(K784="","",IF(I784="",ROUND(HLOOKUP(J784,kgList,K784,FALSE),1),ROUND(HLOOKUP(I784,kgList,K784,FALSE),1)))</f>
        <v/>
      </c>
      <c r="M784" s="234" t="str">
        <f>IF(L784="","",IF(COUNTA(I784:J784)&gt;1,"Edible or Inedible",IF(COUNTA(I784)=1,L784*1,IF(COUNTA(J784)=1,L784*1,"ERROR"))))</f>
        <v/>
      </c>
    </row>
    <row r="785" spans="1:13" x14ac:dyDescent="0.25">
      <c r="A785" s="232" t="str">
        <f>IF(D785="","",A784)</f>
        <v/>
      </c>
      <c r="B785" s="231" t="str">
        <f>IF(D785="","",B784)</f>
        <v/>
      </c>
      <c r="C785" s="232" t="str">
        <f>IF(D785="","",C784)</f>
        <v/>
      </c>
      <c r="D785" s="6"/>
      <c r="E785" s="5" t="str">
        <f>IF(D785="","",VLOOKUP(D785,Master,3,FALSE))</f>
        <v/>
      </c>
      <c r="F785" s="5" t="str">
        <f>IF(D785="","",VLOOKUP(D785,Master,4,FALSE))</f>
        <v/>
      </c>
      <c r="G785" s="5" t="str">
        <f>IF(D785="","",VLOOKUP(D785,Master,5,FALSE))</f>
        <v/>
      </c>
      <c r="H785" s="5" t="str">
        <f>IF(D785="","",VLOOKUP(D785,Master,2,FALSE))</f>
        <v/>
      </c>
      <c r="I785" s="233"/>
      <c r="J785" s="233"/>
      <c r="K785" s="233"/>
      <c r="L785" s="234" t="str">
        <f>IF(K785="","",IF(I785="",ROUND(HLOOKUP(J785,kgList,K785,FALSE),1),ROUND(HLOOKUP(I785,kgList,K785,FALSE),1)))</f>
        <v/>
      </c>
      <c r="M785" s="234" t="str">
        <f>IF(L785="","",IF(COUNTA(I785:J785)&gt;1,"Edible or Inedible",IF(COUNTA(I785)=1,L785*1,IF(COUNTA(J785)=1,L785*1,"ERROR"))))</f>
        <v/>
      </c>
    </row>
    <row r="786" spans="1:13" x14ac:dyDescent="0.25">
      <c r="A786" s="232" t="str">
        <f>IF(D786="","",A785)</f>
        <v/>
      </c>
      <c r="B786" s="231" t="str">
        <f>IF(D786="","",B785)</f>
        <v/>
      </c>
      <c r="C786" s="232" t="str">
        <f>IF(D786="","",C785)</f>
        <v/>
      </c>
      <c r="D786" s="6"/>
      <c r="E786" s="5" t="str">
        <f>IF(D786="","",VLOOKUP(D786,Master,3,FALSE))</f>
        <v/>
      </c>
      <c r="F786" s="5" t="str">
        <f>IF(D786="","",VLOOKUP(D786,Master,4,FALSE))</f>
        <v/>
      </c>
      <c r="G786" s="5" t="str">
        <f>IF(D786="","",VLOOKUP(D786,Master,5,FALSE))</f>
        <v/>
      </c>
      <c r="H786" s="5" t="str">
        <f>IF(D786="","",VLOOKUP(D786,Master,2,FALSE))</f>
        <v/>
      </c>
      <c r="I786" s="233"/>
      <c r="J786" s="233"/>
      <c r="K786" s="233"/>
      <c r="L786" s="234" t="str">
        <f>IF(K786="","",IF(I786="",ROUND(HLOOKUP(J786,kgList,K786,FALSE),1),ROUND(HLOOKUP(I786,kgList,K786,FALSE),1)))</f>
        <v/>
      </c>
      <c r="M786" s="234" t="str">
        <f>IF(L786="","",IF(COUNTA(I786:J786)&gt;1,"Edible or Inedible",IF(COUNTA(I786)=1,L786*1,IF(COUNTA(J786)=1,L786*1,"ERROR"))))</f>
        <v/>
      </c>
    </row>
    <row r="787" spans="1:13" x14ac:dyDescent="0.25">
      <c r="A787" s="232" t="str">
        <f>IF(D787="","",A786)</f>
        <v/>
      </c>
      <c r="B787" s="231" t="str">
        <f>IF(D787="","",B786)</f>
        <v/>
      </c>
      <c r="C787" s="232" t="str">
        <f>IF(D787="","",C786)</f>
        <v/>
      </c>
      <c r="D787" s="6"/>
      <c r="E787" s="5" t="str">
        <f>IF(D787="","",VLOOKUP(D787,Master,3,FALSE))</f>
        <v/>
      </c>
      <c r="F787" s="5" t="str">
        <f>IF(D787="","",VLOOKUP(D787,Master,4,FALSE))</f>
        <v/>
      </c>
      <c r="G787" s="5" t="str">
        <f>IF(D787="","",VLOOKUP(D787,Master,5,FALSE))</f>
        <v/>
      </c>
      <c r="H787" s="5" t="str">
        <f>IF(D787="","",VLOOKUP(D787,Master,2,FALSE))</f>
        <v/>
      </c>
      <c r="I787" s="233"/>
      <c r="J787" s="233"/>
      <c r="K787" s="233"/>
      <c r="L787" s="234" t="str">
        <f>IF(K787="","",IF(I787="",ROUND(HLOOKUP(J787,kgList,K787,FALSE),1),ROUND(HLOOKUP(I787,kgList,K787,FALSE),1)))</f>
        <v/>
      </c>
      <c r="M787" s="234" t="str">
        <f>IF(L787="","",IF(COUNTA(I787:J787)&gt;1,"Edible or Inedible",IF(COUNTA(I787)=1,L787*1,IF(COUNTA(J787)=1,L787*1,"ERROR"))))</f>
        <v/>
      </c>
    </row>
    <row r="788" spans="1:13" x14ac:dyDescent="0.25">
      <c r="A788" s="232" t="str">
        <f>IF(D788="","",A787)</f>
        <v/>
      </c>
      <c r="B788" s="231" t="str">
        <f>IF(D788="","",B787)</f>
        <v/>
      </c>
      <c r="C788" s="232" t="str">
        <f>IF(D788="","",C787)</f>
        <v/>
      </c>
      <c r="D788" s="6"/>
      <c r="E788" s="5" t="str">
        <f>IF(D788="","",VLOOKUP(D788,Master,3,FALSE))</f>
        <v/>
      </c>
      <c r="F788" s="5" t="str">
        <f>IF(D788="","",VLOOKUP(D788,Master,4,FALSE))</f>
        <v/>
      </c>
      <c r="G788" s="5" t="str">
        <f>IF(D788="","",VLOOKUP(D788,Master,5,FALSE))</f>
        <v/>
      </c>
      <c r="H788" s="5" t="str">
        <f>IF(D788="","",VLOOKUP(D788,Master,2,FALSE))</f>
        <v/>
      </c>
      <c r="I788" s="233"/>
      <c r="J788" s="233"/>
      <c r="K788" s="233"/>
      <c r="L788" s="234" t="str">
        <f>IF(K788="","",IF(I788="",ROUND(HLOOKUP(J788,kgList,K788,FALSE),1),ROUND(HLOOKUP(I788,kgList,K788,FALSE),1)))</f>
        <v/>
      </c>
      <c r="M788" s="234" t="str">
        <f>IF(L788="","",IF(COUNTA(I788:J788)&gt;1,"Edible or Inedible",IF(COUNTA(I788)=1,L788*1,IF(COUNTA(J788)=1,L788*1,"ERROR"))))</f>
        <v/>
      </c>
    </row>
    <row r="789" spans="1:13" x14ac:dyDescent="0.25">
      <c r="A789" s="232" t="str">
        <f>IF(D789="","",A788)</f>
        <v/>
      </c>
      <c r="B789" s="231" t="str">
        <f>IF(D789="","",B788)</f>
        <v/>
      </c>
      <c r="C789" s="232" t="str">
        <f>IF(D789="","",C788)</f>
        <v/>
      </c>
      <c r="D789" s="6"/>
      <c r="E789" s="5" t="str">
        <f>IF(D789="","",VLOOKUP(D789,Master,3,FALSE))</f>
        <v/>
      </c>
      <c r="F789" s="5" t="str">
        <f>IF(D789="","",VLOOKUP(D789,Master,4,FALSE))</f>
        <v/>
      </c>
      <c r="G789" s="5" t="str">
        <f>IF(D789="","",VLOOKUP(D789,Master,5,FALSE))</f>
        <v/>
      </c>
      <c r="H789" s="5" t="str">
        <f>IF(D789="","",VLOOKUP(D789,Master,2,FALSE))</f>
        <v/>
      </c>
      <c r="I789" s="233"/>
      <c r="J789" s="233"/>
      <c r="K789" s="233"/>
      <c r="L789" s="234" t="str">
        <f>IF(K789="","",IF(I789="",ROUND(HLOOKUP(J789,kgList,K789,FALSE),1),ROUND(HLOOKUP(I789,kgList,K789,FALSE),1)))</f>
        <v/>
      </c>
      <c r="M789" s="234" t="str">
        <f>IF(L789="","",IF(COUNTA(I789:J789)&gt;1,"Edible or Inedible",IF(COUNTA(I789)=1,L789*1,IF(COUNTA(J789)=1,L789*1,"ERROR"))))</f>
        <v/>
      </c>
    </row>
    <row r="790" spans="1:13" x14ac:dyDescent="0.25">
      <c r="A790" s="232" t="str">
        <f>IF(D790="","",A789)</f>
        <v/>
      </c>
      <c r="B790" s="231" t="str">
        <f>IF(D790="","",B789)</f>
        <v/>
      </c>
      <c r="C790" s="232" t="str">
        <f>IF(D790="","",C789)</f>
        <v/>
      </c>
      <c r="D790" s="6"/>
      <c r="E790" s="5" t="str">
        <f>IF(D790="","",VLOOKUP(D790,Master,3,FALSE))</f>
        <v/>
      </c>
      <c r="F790" s="5" t="str">
        <f>IF(D790="","",VLOOKUP(D790,Master,4,FALSE))</f>
        <v/>
      </c>
      <c r="G790" s="5" t="str">
        <f>IF(D790="","",VLOOKUP(D790,Master,5,FALSE))</f>
        <v/>
      </c>
      <c r="H790" s="5" t="str">
        <f>IF(D790="","",VLOOKUP(D790,Master,2,FALSE))</f>
        <v/>
      </c>
      <c r="I790" s="233"/>
      <c r="J790" s="233"/>
      <c r="K790" s="233"/>
      <c r="L790" s="234" t="str">
        <f>IF(K790="","",IF(I790="",ROUND(HLOOKUP(J790,kgList,K790,FALSE),1),ROUND(HLOOKUP(I790,kgList,K790,FALSE),1)))</f>
        <v/>
      </c>
      <c r="M790" s="234" t="str">
        <f>IF(L790="","",IF(COUNTA(I790:J790)&gt;1,"Edible or Inedible",IF(COUNTA(I790)=1,L790*1,IF(COUNTA(J790)=1,L790*1,"ERROR"))))</f>
        <v/>
      </c>
    </row>
    <row r="791" spans="1:13" x14ac:dyDescent="0.25">
      <c r="A791" s="232" t="str">
        <f>IF(D791="","",A790)</f>
        <v/>
      </c>
      <c r="B791" s="231" t="str">
        <f>IF(D791="","",B790)</f>
        <v/>
      </c>
      <c r="C791" s="232" t="str">
        <f>IF(D791="","",C790)</f>
        <v/>
      </c>
      <c r="D791" s="6"/>
      <c r="E791" s="5" t="str">
        <f>IF(D791="","",VLOOKUP(D791,Master,3,FALSE))</f>
        <v/>
      </c>
      <c r="F791" s="5" t="str">
        <f>IF(D791="","",VLOOKUP(D791,Master,4,FALSE))</f>
        <v/>
      </c>
      <c r="G791" s="5" t="str">
        <f>IF(D791="","",VLOOKUP(D791,Master,5,FALSE))</f>
        <v/>
      </c>
      <c r="H791" s="5" t="str">
        <f>IF(D791="","",VLOOKUP(D791,Master,2,FALSE))</f>
        <v/>
      </c>
      <c r="I791" s="233"/>
      <c r="J791" s="233"/>
      <c r="K791" s="233"/>
      <c r="L791" s="234" t="str">
        <f>IF(K791="","",IF(I791="",ROUND(HLOOKUP(J791,kgList,K791,FALSE),1),ROUND(HLOOKUP(I791,kgList,K791,FALSE),1)))</f>
        <v/>
      </c>
      <c r="M791" s="234" t="str">
        <f>IF(L791="","",IF(COUNTA(I791:J791)&gt;1,"Edible or Inedible",IF(COUNTA(I791)=1,L791*1,IF(COUNTA(J791)=1,L791*1,"ERROR"))))</f>
        <v/>
      </c>
    </row>
    <row r="792" spans="1:13" x14ac:dyDescent="0.25">
      <c r="A792" s="232" t="str">
        <f>IF(D792="","",A791)</f>
        <v/>
      </c>
      <c r="B792" s="231" t="str">
        <f>IF(D792="","",B791)</f>
        <v/>
      </c>
      <c r="C792" s="232" t="str">
        <f>IF(D792="","",C791)</f>
        <v/>
      </c>
      <c r="D792" s="6"/>
      <c r="E792" s="5" t="str">
        <f>IF(D792="","",VLOOKUP(D792,Master,3,FALSE))</f>
        <v/>
      </c>
      <c r="F792" s="5" t="str">
        <f>IF(D792="","",VLOOKUP(D792,Master,4,FALSE))</f>
        <v/>
      </c>
      <c r="G792" s="5" t="str">
        <f>IF(D792="","",VLOOKUP(D792,Master,5,FALSE))</f>
        <v/>
      </c>
      <c r="H792" s="5" t="str">
        <f>IF(D792="","",VLOOKUP(D792,Master,2,FALSE))</f>
        <v/>
      </c>
      <c r="I792" s="233"/>
      <c r="J792" s="233"/>
      <c r="K792" s="233"/>
      <c r="L792" s="234" t="str">
        <f>IF(K792="","",IF(I792="",ROUND(HLOOKUP(J792,kgList,K792,FALSE),1),ROUND(HLOOKUP(I792,kgList,K792,FALSE),1)))</f>
        <v/>
      </c>
      <c r="M792" s="234" t="str">
        <f>IF(L792="","",IF(COUNTA(I792:J792)&gt;1,"Edible or Inedible",IF(COUNTA(I792)=1,L792*1,IF(COUNTA(J792)=1,L792*1,"ERROR"))))</f>
        <v/>
      </c>
    </row>
    <row r="793" spans="1:13" x14ac:dyDescent="0.25">
      <c r="A793" s="232" t="str">
        <f>IF(D793="","",A792)</f>
        <v/>
      </c>
      <c r="B793" s="231" t="str">
        <f>IF(D793="","",B792)</f>
        <v/>
      </c>
      <c r="C793" s="232" t="str">
        <f>IF(D793="","",C792)</f>
        <v/>
      </c>
      <c r="D793" s="6"/>
      <c r="E793" s="5" t="str">
        <f>IF(D793="","",VLOOKUP(D793,Master,3,FALSE))</f>
        <v/>
      </c>
      <c r="F793" s="5" t="str">
        <f>IF(D793="","",VLOOKUP(D793,Master,4,FALSE))</f>
        <v/>
      </c>
      <c r="G793" s="5" t="str">
        <f>IF(D793="","",VLOOKUP(D793,Master,5,FALSE))</f>
        <v/>
      </c>
      <c r="H793" s="5" t="str">
        <f>IF(D793="","",VLOOKUP(D793,Master,2,FALSE))</f>
        <v/>
      </c>
      <c r="I793" s="233"/>
      <c r="J793" s="233"/>
      <c r="K793" s="233"/>
      <c r="L793" s="234" t="str">
        <f>IF(K793="","",IF(I793="",ROUND(HLOOKUP(J793,kgList,K793,FALSE),1),ROUND(HLOOKUP(I793,kgList,K793,FALSE),1)))</f>
        <v/>
      </c>
      <c r="M793" s="234" t="str">
        <f>IF(L793="","",IF(COUNTA(I793:J793)&gt;1,"Edible or Inedible",IF(COUNTA(I793)=1,L793*1,IF(COUNTA(J793)=1,L793*1,"ERROR"))))</f>
        <v/>
      </c>
    </row>
    <row r="794" spans="1:13" x14ac:dyDescent="0.25">
      <c r="A794" s="232" t="str">
        <f>IF(D794="","",A793)</f>
        <v/>
      </c>
      <c r="B794" s="231" t="str">
        <f>IF(D794="","",B793)</f>
        <v/>
      </c>
      <c r="C794" s="232" t="str">
        <f>IF(D794="","",C793)</f>
        <v/>
      </c>
      <c r="D794" s="6"/>
      <c r="E794" s="5" t="str">
        <f>IF(D794="","",VLOOKUP(D794,Master,3,FALSE))</f>
        <v/>
      </c>
      <c r="F794" s="5" t="str">
        <f>IF(D794="","",VLOOKUP(D794,Master,4,FALSE))</f>
        <v/>
      </c>
      <c r="G794" s="5" t="str">
        <f>IF(D794="","",VLOOKUP(D794,Master,5,FALSE))</f>
        <v/>
      </c>
      <c r="H794" s="5" t="str">
        <f>IF(D794="","",VLOOKUP(D794,Master,2,FALSE))</f>
        <v/>
      </c>
      <c r="I794" s="233"/>
      <c r="J794" s="233"/>
      <c r="K794" s="233"/>
      <c r="L794" s="234" t="str">
        <f>IF(K794="","",IF(I794="",ROUND(HLOOKUP(J794,kgList,K794,FALSE),1),ROUND(HLOOKUP(I794,kgList,K794,FALSE),1)))</f>
        <v/>
      </c>
      <c r="M794" s="234" t="str">
        <f>IF(L794="","",IF(COUNTA(I794:J794)&gt;1,"Edible or Inedible",IF(COUNTA(I794)=1,L794*1,IF(COUNTA(J794)=1,L794*1,"ERROR"))))</f>
        <v/>
      </c>
    </row>
    <row r="795" spans="1:13" x14ac:dyDescent="0.25">
      <c r="A795" s="232" t="str">
        <f>IF(D795="","",A794)</f>
        <v/>
      </c>
      <c r="B795" s="231" t="str">
        <f>IF(D795="","",B794)</f>
        <v/>
      </c>
      <c r="C795" s="232" t="str">
        <f>IF(D795="","",C794)</f>
        <v/>
      </c>
      <c r="D795" s="6"/>
      <c r="E795" s="5" t="str">
        <f>IF(D795="","",VLOOKUP(D795,Master,3,FALSE))</f>
        <v/>
      </c>
      <c r="F795" s="5" t="str">
        <f>IF(D795="","",VLOOKUP(D795,Master,4,FALSE))</f>
        <v/>
      </c>
      <c r="G795" s="5" t="str">
        <f>IF(D795="","",VLOOKUP(D795,Master,5,FALSE))</f>
        <v/>
      </c>
      <c r="H795" s="5" t="str">
        <f>IF(D795="","",VLOOKUP(D795,Master,2,FALSE))</f>
        <v/>
      </c>
      <c r="I795" s="233"/>
      <c r="J795" s="233"/>
      <c r="K795" s="233"/>
      <c r="L795" s="234" t="str">
        <f>IF(K795="","",IF(I795="",ROUND(HLOOKUP(J795,kgList,K795,FALSE),1),ROUND(HLOOKUP(I795,kgList,K795,FALSE),1)))</f>
        <v/>
      </c>
      <c r="M795" s="234" t="str">
        <f>IF(L795="","",IF(COUNTA(I795:J795)&gt;1,"Edible or Inedible",IF(COUNTA(I795)=1,L795*1,IF(COUNTA(J795)=1,L795*1,"ERROR"))))</f>
        <v/>
      </c>
    </row>
    <row r="796" spans="1:13" x14ac:dyDescent="0.25">
      <c r="A796" s="232" t="str">
        <f>IF(D796="","",A795)</f>
        <v/>
      </c>
      <c r="B796" s="231" t="str">
        <f>IF(D796="","",B795)</f>
        <v/>
      </c>
      <c r="C796" s="232" t="str">
        <f>IF(D796="","",C795)</f>
        <v/>
      </c>
      <c r="D796" s="6"/>
      <c r="E796" s="5" t="str">
        <f>IF(D796="","",VLOOKUP(D796,Master,3,FALSE))</f>
        <v/>
      </c>
      <c r="F796" s="5" t="str">
        <f>IF(D796="","",VLOOKUP(D796,Master,4,FALSE))</f>
        <v/>
      </c>
      <c r="G796" s="5" t="str">
        <f>IF(D796="","",VLOOKUP(D796,Master,5,FALSE))</f>
        <v/>
      </c>
      <c r="H796" s="5" t="str">
        <f>IF(D796="","",VLOOKUP(D796,Master,2,FALSE))</f>
        <v/>
      </c>
      <c r="I796" s="233"/>
      <c r="J796" s="233"/>
      <c r="K796" s="233"/>
      <c r="L796" s="234" t="str">
        <f>IF(K796="","",IF(I796="",ROUND(HLOOKUP(J796,kgList,K796,FALSE),1),ROUND(HLOOKUP(I796,kgList,K796,FALSE),1)))</f>
        <v/>
      </c>
      <c r="M796" s="234" t="str">
        <f>IF(L796="","",IF(COUNTA(I796:J796)&gt;1,"Edible or Inedible",IF(COUNTA(I796)=1,L796*1,IF(COUNTA(J796)=1,L796*1,"ERROR"))))</f>
        <v/>
      </c>
    </row>
    <row r="797" spans="1:13" x14ac:dyDescent="0.25">
      <c r="A797" s="232" t="str">
        <f>IF(D797="","",A796)</f>
        <v/>
      </c>
      <c r="B797" s="231" t="str">
        <f>IF(D797="","",B796)</f>
        <v/>
      </c>
      <c r="C797" s="232" t="str">
        <f>IF(D797="","",C796)</f>
        <v/>
      </c>
      <c r="D797" s="6"/>
      <c r="E797" s="5" t="str">
        <f>IF(D797="","",VLOOKUP(D797,Master,3,FALSE))</f>
        <v/>
      </c>
      <c r="F797" s="5" t="str">
        <f>IF(D797="","",VLOOKUP(D797,Master,4,FALSE))</f>
        <v/>
      </c>
      <c r="G797" s="5" t="str">
        <f>IF(D797="","",VLOOKUP(D797,Master,5,FALSE))</f>
        <v/>
      </c>
      <c r="H797" s="5" t="str">
        <f>IF(D797="","",VLOOKUP(D797,Master,2,FALSE))</f>
        <v/>
      </c>
      <c r="I797" s="233"/>
      <c r="J797" s="233"/>
      <c r="K797" s="233"/>
      <c r="L797" s="234" t="str">
        <f>IF(K797="","",IF(I797="",ROUND(HLOOKUP(J797,kgList,K797,FALSE),1),ROUND(HLOOKUP(I797,kgList,K797,FALSE),1)))</f>
        <v/>
      </c>
      <c r="M797" s="234" t="str">
        <f>IF(L797="","",IF(COUNTA(I797:J797)&gt;1,"Edible or Inedible",IF(COUNTA(I797)=1,L797*1,IF(COUNTA(J797)=1,L797*1,"ERROR"))))</f>
        <v/>
      </c>
    </row>
    <row r="798" spans="1:13" x14ac:dyDescent="0.25">
      <c r="A798" s="232" t="str">
        <f>IF(D798="","",A797)</f>
        <v/>
      </c>
      <c r="B798" s="231" t="str">
        <f>IF(D798="","",B797)</f>
        <v/>
      </c>
      <c r="C798" s="232" t="str">
        <f>IF(D798="","",C797)</f>
        <v/>
      </c>
      <c r="D798" s="6"/>
      <c r="E798" s="5" t="str">
        <f>IF(D798="","",VLOOKUP(D798,Master,3,FALSE))</f>
        <v/>
      </c>
      <c r="F798" s="5" t="str">
        <f>IF(D798="","",VLOOKUP(D798,Master,4,FALSE))</f>
        <v/>
      </c>
      <c r="G798" s="5" t="str">
        <f>IF(D798="","",VLOOKUP(D798,Master,5,FALSE))</f>
        <v/>
      </c>
      <c r="H798" s="5" t="str">
        <f>IF(D798="","",VLOOKUP(D798,Master,2,FALSE))</f>
        <v/>
      </c>
      <c r="I798" s="233"/>
      <c r="J798" s="233"/>
      <c r="K798" s="233"/>
      <c r="L798" s="234" t="str">
        <f>IF(K798="","",IF(I798="",ROUND(HLOOKUP(J798,kgList,K798,FALSE),1),ROUND(HLOOKUP(I798,kgList,K798,FALSE),1)))</f>
        <v/>
      </c>
      <c r="M798" s="234" t="str">
        <f>IF(L798="","",IF(COUNTA(I798:J798)&gt;1,"Edible or Inedible",IF(COUNTA(I798)=1,L798*1,IF(COUNTA(J798)=1,L798*1,"ERROR"))))</f>
        <v/>
      </c>
    </row>
    <row r="799" spans="1:13" x14ac:dyDescent="0.25">
      <c r="A799" s="232" t="str">
        <f>IF(D799="","",A798)</f>
        <v/>
      </c>
      <c r="B799" s="231" t="str">
        <f>IF(D799="","",B798)</f>
        <v/>
      </c>
      <c r="C799" s="232" t="str">
        <f>IF(D799="","",C798)</f>
        <v/>
      </c>
      <c r="D799" s="6"/>
      <c r="E799" s="5" t="str">
        <f>IF(D799="","",VLOOKUP(D799,Master,3,FALSE))</f>
        <v/>
      </c>
      <c r="F799" s="5" t="str">
        <f>IF(D799="","",VLOOKUP(D799,Master,4,FALSE))</f>
        <v/>
      </c>
      <c r="G799" s="5" t="str">
        <f>IF(D799="","",VLOOKUP(D799,Master,5,FALSE))</f>
        <v/>
      </c>
      <c r="H799" s="5" t="str">
        <f>IF(D799="","",VLOOKUP(D799,Master,2,FALSE))</f>
        <v/>
      </c>
      <c r="I799" s="233"/>
      <c r="J799" s="233"/>
      <c r="K799" s="233"/>
      <c r="L799" s="234" t="str">
        <f>IF(K799="","",IF(I799="",ROUND(HLOOKUP(J799,kgList,K799,FALSE),1),ROUND(HLOOKUP(I799,kgList,K799,FALSE),1)))</f>
        <v/>
      </c>
      <c r="M799" s="234" t="str">
        <f>IF(L799="","",IF(COUNTA(I799:J799)&gt;1,"Edible or Inedible",IF(COUNTA(I799)=1,L799*1,IF(COUNTA(J799)=1,L799*1,"ERROR"))))</f>
        <v/>
      </c>
    </row>
    <row r="800" spans="1:13" x14ac:dyDescent="0.25">
      <c r="A800" s="232" t="str">
        <f>IF(D800="","",A799)</f>
        <v/>
      </c>
      <c r="B800" s="231" t="str">
        <f>IF(D800="","",B799)</f>
        <v/>
      </c>
      <c r="C800" s="232" t="str">
        <f>IF(D800="","",C799)</f>
        <v/>
      </c>
      <c r="D800" s="6"/>
      <c r="E800" s="5" t="str">
        <f>IF(D800="","",VLOOKUP(D800,Master,3,FALSE))</f>
        <v/>
      </c>
      <c r="F800" s="5" t="str">
        <f>IF(D800="","",VLOOKUP(D800,Master,4,FALSE))</f>
        <v/>
      </c>
      <c r="G800" s="5" t="str">
        <f>IF(D800="","",VLOOKUP(D800,Master,5,FALSE))</f>
        <v/>
      </c>
      <c r="H800" s="5" t="str">
        <f>IF(D800="","",VLOOKUP(D800,Master,2,FALSE))</f>
        <v/>
      </c>
      <c r="I800" s="233"/>
      <c r="J800" s="233"/>
      <c r="K800" s="233"/>
      <c r="L800" s="234" t="str">
        <f>IF(K800="","",IF(I800="",ROUND(HLOOKUP(J800,kgList,K800,FALSE),1),ROUND(HLOOKUP(I800,kgList,K800,FALSE),1)))</f>
        <v/>
      </c>
      <c r="M800" s="234" t="str">
        <f>IF(L800="","",IF(COUNTA(I800:J800)&gt;1,"Edible or Inedible",IF(COUNTA(I800)=1,L800*1,IF(COUNTA(J800)=1,L800*1,"ERROR"))))</f>
        <v/>
      </c>
    </row>
    <row r="801" spans="1:13" x14ac:dyDescent="0.25">
      <c r="A801" s="232" t="str">
        <f>IF(D801="","",A800)</f>
        <v/>
      </c>
      <c r="B801" s="231" t="str">
        <f>IF(D801="","",B800)</f>
        <v/>
      </c>
      <c r="C801" s="232" t="str">
        <f>IF(D801="","",C800)</f>
        <v/>
      </c>
      <c r="D801" s="6"/>
      <c r="E801" s="5" t="str">
        <f>IF(D801="","",VLOOKUP(D801,Master,3,FALSE))</f>
        <v/>
      </c>
      <c r="F801" s="5" t="str">
        <f>IF(D801="","",VLOOKUP(D801,Master,4,FALSE))</f>
        <v/>
      </c>
      <c r="G801" s="5" t="str">
        <f>IF(D801="","",VLOOKUP(D801,Master,5,FALSE))</f>
        <v/>
      </c>
      <c r="H801" s="5" t="str">
        <f>IF(D801="","",VLOOKUP(D801,Master,2,FALSE))</f>
        <v/>
      </c>
      <c r="I801" s="233"/>
      <c r="J801" s="233"/>
      <c r="K801" s="233"/>
      <c r="L801" s="234" t="str">
        <f>IF(K801="","",IF(I801="",ROUND(HLOOKUP(J801,kgList,K801,FALSE),1),ROUND(HLOOKUP(I801,kgList,K801,FALSE),1)))</f>
        <v/>
      </c>
      <c r="M801" s="234" t="str">
        <f>IF(L801="","",IF(COUNTA(I801:J801)&gt;1,"Edible or Inedible",IF(COUNTA(I801)=1,L801*1,IF(COUNTA(J801)=1,L801*1,"ERROR"))))</f>
        <v/>
      </c>
    </row>
    <row r="802" spans="1:13" x14ac:dyDescent="0.25">
      <c r="A802" s="232" t="str">
        <f>IF(D802="","",A801)</f>
        <v/>
      </c>
      <c r="B802" s="231" t="str">
        <f>IF(D802="","",B801)</f>
        <v/>
      </c>
      <c r="C802" s="232" t="str">
        <f>IF(D802="","",C801)</f>
        <v/>
      </c>
      <c r="D802" s="6"/>
      <c r="E802" s="5" t="str">
        <f>IF(D802="","",VLOOKUP(D802,Master,3,FALSE))</f>
        <v/>
      </c>
      <c r="F802" s="5" t="str">
        <f>IF(D802="","",VLOOKUP(D802,Master,4,FALSE))</f>
        <v/>
      </c>
      <c r="G802" s="5" t="str">
        <f>IF(D802="","",VLOOKUP(D802,Master,5,FALSE))</f>
        <v/>
      </c>
      <c r="H802" s="5" t="str">
        <f>IF(D802="","",VLOOKUP(D802,Master,2,FALSE))</f>
        <v/>
      </c>
      <c r="I802" s="233"/>
      <c r="J802" s="233"/>
      <c r="K802" s="233"/>
      <c r="L802" s="234" t="str">
        <f>IF(K802="","",IF(I802="",ROUND(HLOOKUP(J802,kgList,K802,FALSE),1),ROUND(HLOOKUP(I802,kgList,K802,FALSE),1)))</f>
        <v/>
      </c>
      <c r="M802" s="234" t="str">
        <f>IF(L802="","",IF(COUNTA(I802:J802)&gt;1,"Edible or Inedible",IF(COUNTA(I802)=1,L802*1,IF(COUNTA(J802)=1,L802*1,"ERROR"))))</f>
        <v/>
      </c>
    </row>
    <row r="803" spans="1:13" x14ac:dyDescent="0.25">
      <c r="A803" s="232" t="str">
        <f>IF(D803="","",A802)</f>
        <v/>
      </c>
      <c r="B803" s="231" t="str">
        <f>IF(D803="","",B802)</f>
        <v/>
      </c>
      <c r="C803" s="232" t="str">
        <f>IF(D803="","",C802)</f>
        <v/>
      </c>
      <c r="D803" s="6"/>
      <c r="E803" s="5" t="str">
        <f>IF(D803="","",VLOOKUP(D803,Master,3,FALSE))</f>
        <v/>
      </c>
      <c r="F803" s="5" t="str">
        <f>IF(D803="","",VLOOKUP(D803,Master,4,FALSE))</f>
        <v/>
      </c>
      <c r="G803" s="5" t="str">
        <f>IF(D803="","",VLOOKUP(D803,Master,5,FALSE))</f>
        <v/>
      </c>
      <c r="H803" s="5" t="str">
        <f>IF(D803="","",VLOOKUP(D803,Master,2,FALSE))</f>
        <v/>
      </c>
      <c r="I803" s="233"/>
      <c r="J803" s="233"/>
      <c r="K803" s="233"/>
      <c r="L803" s="234" t="str">
        <f>IF(K803="","",IF(I803="",ROUND(HLOOKUP(J803,kgList,K803,FALSE),1),ROUND(HLOOKUP(I803,kgList,K803,FALSE),1)))</f>
        <v/>
      </c>
      <c r="M803" s="234" t="str">
        <f>IF(L803="","",IF(COUNTA(I803:J803)&gt;1,"Edible or Inedible",IF(COUNTA(I803)=1,L803*1,IF(COUNTA(J803)=1,L803*1,"ERROR"))))</f>
        <v/>
      </c>
    </row>
    <row r="804" spans="1:13" x14ac:dyDescent="0.25">
      <c r="A804" s="232" t="str">
        <f>IF(D804="","",A803)</f>
        <v/>
      </c>
      <c r="B804" s="231" t="str">
        <f>IF(D804="","",B803)</f>
        <v/>
      </c>
      <c r="C804" s="232" t="str">
        <f>IF(D804="","",C803)</f>
        <v/>
      </c>
      <c r="D804" s="6"/>
      <c r="E804" s="5" t="str">
        <f>IF(D804="","",VLOOKUP(D804,Master,3,FALSE))</f>
        <v/>
      </c>
      <c r="F804" s="5" t="str">
        <f>IF(D804="","",VLOOKUP(D804,Master,4,FALSE))</f>
        <v/>
      </c>
      <c r="G804" s="5" t="str">
        <f>IF(D804="","",VLOOKUP(D804,Master,5,FALSE))</f>
        <v/>
      </c>
      <c r="H804" s="5" t="str">
        <f>IF(D804="","",VLOOKUP(D804,Master,2,FALSE))</f>
        <v/>
      </c>
      <c r="I804" s="233"/>
      <c r="J804" s="233"/>
      <c r="K804" s="233"/>
      <c r="L804" s="234" t="str">
        <f>IF(K804="","",IF(I804="",ROUND(HLOOKUP(J804,kgList,K804,FALSE),1),ROUND(HLOOKUP(I804,kgList,K804,FALSE),1)))</f>
        <v/>
      </c>
      <c r="M804" s="234" t="str">
        <f>IF(L804="","",IF(COUNTA(I804:J804)&gt;1,"Edible or Inedible",IF(COUNTA(I804)=1,L804*1,IF(COUNTA(J804)=1,L804*1,"ERROR"))))</f>
        <v/>
      </c>
    </row>
    <row r="805" spans="1:13" x14ac:dyDescent="0.25">
      <c r="A805" s="232" t="str">
        <f>IF(D805="","",A804)</f>
        <v/>
      </c>
      <c r="B805" s="231" t="str">
        <f>IF(D805="","",B804)</f>
        <v/>
      </c>
      <c r="C805" s="232" t="str">
        <f>IF(D805="","",C804)</f>
        <v/>
      </c>
      <c r="D805" s="6"/>
      <c r="E805" s="5" t="str">
        <f>IF(D805="","",VLOOKUP(D805,Master,3,FALSE))</f>
        <v/>
      </c>
      <c r="F805" s="5" t="str">
        <f>IF(D805="","",VLOOKUP(D805,Master,4,FALSE))</f>
        <v/>
      </c>
      <c r="G805" s="5" t="str">
        <f>IF(D805="","",VLOOKUP(D805,Master,5,FALSE))</f>
        <v/>
      </c>
      <c r="H805" s="5" t="str">
        <f>IF(D805="","",VLOOKUP(D805,Master,2,FALSE))</f>
        <v/>
      </c>
      <c r="I805" s="233"/>
      <c r="J805" s="233"/>
      <c r="K805" s="233"/>
      <c r="L805" s="234" t="str">
        <f>IF(K805="","",IF(I805="",ROUND(HLOOKUP(J805,kgList,K805,FALSE),1),ROUND(HLOOKUP(I805,kgList,K805,FALSE),1)))</f>
        <v/>
      </c>
      <c r="M805" s="234" t="str">
        <f>IF(L805="","",IF(COUNTA(I805:J805)&gt;1,"Edible or Inedible",IF(COUNTA(I805)=1,L805*1,IF(COUNTA(J805)=1,L805*1,"ERROR"))))</f>
        <v/>
      </c>
    </row>
    <row r="806" spans="1:13" x14ac:dyDescent="0.25">
      <c r="A806" s="232" t="str">
        <f>IF(D806="","",A805)</f>
        <v/>
      </c>
      <c r="B806" s="231" t="str">
        <f>IF(D806="","",B805)</f>
        <v/>
      </c>
      <c r="C806" s="232" t="str">
        <f>IF(D806="","",C805)</f>
        <v/>
      </c>
      <c r="D806" s="6"/>
      <c r="E806" s="5" t="str">
        <f>IF(D806="","",VLOOKUP(D806,Master,3,FALSE))</f>
        <v/>
      </c>
      <c r="F806" s="5" t="str">
        <f>IF(D806="","",VLOOKUP(D806,Master,4,FALSE))</f>
        <v/>
      </c>
      <c r="G806" s="5" t="str">
        <f>IF(D806="","",VLOOKUP(D806,Master,5,FALSE))</f>
        <v/>
      </c>
      <c r="H806" s="5" t="str">
        <f>IF(D806="","",VLOOKUP(D806,Master,2,FALSE))</f>
        <v/>
      </c>
      <c r="I806" s="233"/>
      <c r="J806" s="233"/>
      <c r="K806" s="233"/>
      <c r="L806" s="234" t="str">
        <f>IF(K806="","",IF(I806="",ROUND(HLOOKUP(J806,kgList,K806,FALSE),1),ROUND(HLOOKUP(I806,kgList,K806,FALSE),1)))</f>
        <v/>
      </c>
      <c r="M806" s="234" t="str">
        <f>IF(L806="","",IF(COUNTA(I806:J806)&gt;1,"Edible or Inedible",IF(COUNTA(I806)=1,L806*1,IF(COUNTA(J806)=1,L806*1,"ERROR"))))</f>
        <v/>
      </c>
    </row>
    <row r="807" spans="1:13" x14ac:dyDescent="0.25">
      <c r="A807" s="232" t="str">
        <f>IF(D807="","",A806)</f>
        <v/>
      </c>
      <c r="B807" s="231" t="str">
        <f>IF(D807="","",B806)</f>
        <v/>
      </c>
      <c r="C807" s="232" t="str">
        <f>IF(D807="","",C806)</f>
        <v/>
      </c>
      <c r="D807" s="6"/>
      <c r="E807" s="5" t="str">
        <f>IF(D807="","",VLOOKUP(D807,Master,3,FALSE))</f>
        <v/>
      </c>
      <c r="F807" s="5" t="str">
        <f>IF(D807="","",VLOOKUP(D807,Master,4,FALSE))</f>
        <v/>
      </c>
      <c r="G807" s="5" t="str">
        <f>IF(D807="","",VLOOKUP(D807,Master,5,FALSE))</f>
        <v/>
      </c>
      <c r="H807" s="5" t="str">
        <f>IF(D807="","",VLOOKUP(D807,Master,2,FALSE))</f>
        <v/>
      </c>
      <c r="I807" s="233"/>
      <c r="J807" s="233"/>
      <c r="K807" s="233"/>
      <c r="L807" s="234" t="str">
        <f>IF(K807="","",IF(I807="",ROUND(HLOOKUP(J807,kgList,K807,FALSE),1),ROUND(HLOOKUP(I807,kgList,K807,FALSE),1)))</f>
        <v/>
      </c>
      <c r="M807" s="234" t="str">
        <f>IF(L807="","",IF(COUNTA(I807:J807)&gt;1,"Edible or Inedible",IF(COUNTA(I807)=1,L807*1,IF(COUNTA(J807)=1,L807*1,"ERROR"))))</f>
        <v/>
      </c>
    </row>
    <row r="808" spans="1:13" x14ac:dyDescent="0.25">
      <c r="A808" s="232" t="str">
        <f>IF(D808="","",A807)</f>
        <v/>
      </c>
      <c r="B808" s="231" t="str">
        <f>IF(D808="","",B807)</f>
        <v/>
      </c>
      <c r="C808" s="232" t="str">
        <f>IF(D808="","",C807)</f>
        <v/>
      </c>
      <c r="D808" s="6"/>
      <c r="E808" s="5" t="str">
        <f>IF(D808="","",VLOOKUP(D808,Master,3,FALSE))</f>
        <v/>
      </c>
      <c r="F808" s="5" t="str">
        <f>IF(D808="","",VLOOKUP(D808,Master,4,FALSE))</f>
        <v/>
      </c>
      <c r="G808" s="5" t="str">
        <f>IF(D808="","",VLOOKUP(D808,Master,5,FALSE))</f>
        <v/>
      </c>
      <c r="H808" s="5" t="str">
        <f>IF(D808="","",VLOOKUP(D808,Master,2,FALSE))</f>
        <v/>
      </c>
      <c r="I808" s="233"/>
      <c r="J808" s="233"/>
      <c r="K808" s="233"/>
      <c r="L808" s="234" t="str">
        <f>IF(K808="","",IF(I808="",ROUND(HLOOKUP(J808,kgList,K808,FALSE),1),ROUND(HLOOKUP(I808,kgList,K808,FALSE),1)))</f>
        <v/>
      </c>
      <c r="M808" s="234" t="str">
        <f>IF(L808="","",IF(COUNTA(I808:J808)&gt;1,"Edible or Inedible",IF(COUNTA(I808)=1,L808*1,IF(COUNTA(J808)=1,L808*1,"ERROR"))))</f>
        <v/>
      </c>
    </row>
    <row r="809" spans="1:13" x14ac:dyDescent="0.25">
      <c r="A809" s="232" t="str">
        <f>IF(D809="","",A808)</f>
        <v/>
      </c>
      <c r="B809" s="231" t="str">
        <f>IF(D809="","",B808)</f>
        <v/>
      </c>
      <c r="C809" s="232" t="str">
        <f>IF(D809="","",C808)</f>
        <v/>
      </c>
      <c r="D809" s="6"/>
      <c r="E809" s="5" t="str">
        <f>IF(D809="","",VLOOKUP(D809,Master,3,FALSE))</f>
        <v/>
      </c>
      <c r="F809" s="5" t="str">
        <f>IF(D809="","",VLOOKUP(D809,Master,4,FALSE))</f>
        <v/>
      </c>
      <c r="G809" s="5" t="str">
        <f>IF(D809="","",VLOOKUP(D809,Master,5,FALSE))</f>
        <v/>
      </c>
      <c r="H809" s="5" t="str">
        <f>IF(D809="","",VLOOKUP(D809,Master,2,FALSE))</f>
        <v/>
      </c>
      <c r="I809" s="233"/>
      <c r="J809" s="233"/>
      <c r="K809" s="233"/>
      <c r="L809" s="234" t="str">
        <f>IF(K809="","",IF(I809="",ROUND(HLOOKUP(J809,kgList,K809,FALSE),1),ROUND(HLOOKUP(I809,kgList,K809,FALSE),1)))</f>
        <v/>
      </c>
      <c r="M809" s="234" t="str">
        <f>IF(L809="","",IF(COUNTA(I809:J809)&gt;1,"Edible or Inedible",IF(COUNTA(I809)=1,L809*1,IF(COUNTA(J809)=1,L809*1,"ERROR"))))</f>
        <v/>
      </c>
    </row>
    <row r="810" spans="1:13" x14ac:dyDescent="0.25">
      <c r="A810" s="232" t="str">
        <f>IF(D810="","",A809)</f>
        <v/>
      </c>
      <c r="B810" s="231" t="str">
        <f>IF(D810="","",B809)</f>
        <v/>
      </c>
      <c r="C810" s="232" t="str">
        <f>IF(D810="","",C809)</f>
        <v/>
      </c>
      <c r="D810" s="6"/>
      <c r="E810" s="5" t="str">
        <f>IF(D810="","",VLOOKUP(D810,Master,3,FALSE))</f>
        <v/>
      </c>
      <c r="F810" s="5" t="str">
        <f>IF(D810="","",VLOOKUP(D810,Master,4,FALSE))</f>
        <v/>
      </c>
      <c r="G810" s="5" t="str">
        <f>IF(D810="","",VLOOKUP(D810,Master,5,FALSE))</f>
        <v/>
      </c>
      <c r="H810" s="5" t="str">
        <f>IF(D810="","",VLOOKUP(D810,Master,2,FALSE))</f>
        <v/>
      </c>
      <c r="I810" s="233"/>
      <c r="J810" s="233"/>
      <c r="K810" s="233"/>
      <c r="L810" s="234" t="str">
        <f>IF(K810="","",IF(I810="",ROUND(HLOOKUP(J810,kgList,K810,FALSE),1),ROUND(HLOOKUP(I810,kgList,K810,FALSE),1)))</f>
        <v/>
      </c>
      <c r="M810" s="234" t="str">
        <f>IF(L810="","",IF(COUNTA(I810:J810)&gt;1,"Edible or Inedible",IF(COUNTA(I810)=1,L810*1,IF(COUNTA(J810)=1,L810*1,"ERROR"))))</f>
        <v/>
      </c>
    </row>
    <row r="811" spans="1:13" x14ac:dyDescent="0.25">
      <c r="A811" s="232" t="str">
        <f>IF(D811="","",A810)</f>
        <v/>
      </c>
      <c r="B811" s="231" t="str">
        <f>IF(D811="","",B810)</f>
        <v/>
      </c>
      <c r="C811" s="232" t="str">
        <f>IF(D811="","",C810)</f>
        <v/>
      </c>
      <c r="D811" s="6"/>
      <c r="E811" s="5" t="str">
        <f>IF(D811="","",VLOOKUP(D811,Master,3,FALSE))</f>
        <v/>
      </c>
      <c r="F811" s="5" t="str">
        <f>IF(D811="","",VLOOKUP(D811,Master,4,FALSE))</f>
        <v/>
      </c>
      <c r="G811" s="5" t="str">
        <f>IF(D811="","",VLOOKUP(D811,Master,5,FALSE))</f>
        <v/>
      </c>
      <c r="H811" s="5" t="str">
        <f>IF(D811="","",VLOOKUP(D811,Master,2,FALSE))</f>
        <v/>
      </c>
      <c r="I811" s="233"/>
      <c r="J811" s="233"/>
      <c r="K811" s="233"/>
      <c r="L811" s="234" t="str">
        <f>IF(K811="","",IF(I811="",ROUND(HLOOKUP(J811,kgList,K811,FALSE),1),ROUND(HLOOKUP(I811,kgList,K811,FALSE),1)))</f>
        <v/>
      </c>
      <c r="M811" s="234" t="str">
        <f>IF(L811="","",IF(COUNTA(I811:J811)&gt;1,"Edible or Inedible",IF(COUNTA(I811)=1,L811*1,IF(COUNTA(J811)=1,L811*1,"ERROR"))))</f>
        <v/>
      </c>
    </row>
    <row r="812" spans="1:13" x14ac:dyDescent="0.25">
      <c r="A812" s="232" t="str">
        <f>IF(D812="","",A811)</f>
        <v/>
      </c>
      <c r="B812" s="231" t="str">
        <f>IF(D812="","",B811)</f>
        <v/>
      </c>
      <c r="C812" s="232" t="str">
        <f>IF(D812="","",C811)</f>
        <v/>
      </c>
      <c r="D812" s="6"/>
      <c r="E812" s="5" t="str">
        <f>IF(D812="","",VLOOKUP(D812,Master,3,FALSE))</f>
        <v/>
      </c>
      <c r="F812" s="5" t="str">
        <f>IF(D812="","",VLOOKUP(D812,Master,4,FALSE))</f>
        <v/>
      </c>
      <c r="G812" s="5" t="str">
        <f>IF(D812="","",VLOOKUP(D812,Master,5,FALSE))</f>
        <v/>
      </c>
      <c r="H812" s="5" t="str">
        <f>IF(D812="","",VLOOKUP(D812,Master,2,FALSE))</f>
        <v/>
      </c>
      <c r="I812" s="233"/>
      <c r="J812" s="233"/>
      <c r="K812" s="233"/>
      <c r="L812" s="234" t="str">
        <f>IF(K812="","",IF(I812="",ROUND(HLOOKUP(J812,kgList,K812,FALSE),1),ROUND(HLOOKUP(I812,kgList,K812,FALSE),1)))</f>
        <v/>
      </c>
      <c r="M812" s="234" t="str">
        <f>IF(L812="","",IF(COUNTA(I812:J812)&gt;1,"Edible or Inedible",IF(COUNTA(I812)=1,L812*1,IF(COUNTA(J812)=1,L812*1,"ERROR"))))</f>
        <v/>
      </c>
    </row>
    <row r="813" spans="1:13" x14ac:dyDescent="0.25">
      <c r="A813" s="232" t="str">
        <f>IF(D813="","",A812)</f>
        <v/>
      </c>
      <c r="B813" s="231" t="str">
        <f>IF(D813="","",B812)</f>
        <v/>
      </c>
      <c r="C813" s="232" t="str">
        <f>IF(D813="","",C812)</f>
        <v/>
      </c>
      <c r="D813" s="6"/>
      <c r="E813" s="5" t="str">
        <f>IF(D813="","",VLOOKUP(D813,Master,3,FALSE))</f>
        <v/>
      </c>
      <c r="F813" s="5" t="str">
        <f>IF(D813="","",VLOOKUP(D813,Master,4,FALSE))</f>
        <v/>
      </c>
      <c r="G813" s="5" t="str">
        <f>IF(D813="","",VLOOKUP(D813,Master,5,FALSE))</f>
        <v/>
      </c>
      <c r="H813" s="5" t="str">
        <f>IF(D813="","",VLOOKUP(D813,Master,2,FALSE))</f>
        <v/>
      </c>
      <c r="I813" s="233"/>
      <c r="J813" s="233"/>
      <c r="K813" s="233"/>
      <c r="L813" s="234" t="str">
        <f>IF(K813="","",IF(I813="",ROUND(HLOOKUP(J813,kgList,K813,FALSE),1),ROUND(HLOOKUP(I813,kgList,K813,FALSE),1)))</f>
        <v/>
      </c>
      <c r="M813" s="234" t="str">
        <f>IF(L813="","",IF(COUNTA(I813:J813)&gt;1,"Edible or Inedible",IF(COUNTA(I813)=1,L813*1,IF(COUNTA(J813)=1,L813*1,"ERROR"))))</f>
        <v/>
      </c>
    </row>
    <row r="814" spans="1:13" x14ac:dyDescent="0.25">
      <c r="A814" s="232" t="str">
        <f>IF(D814="","",A813)</f>
        <v/>
      </c>
      <c r="B814" s="231" t="str">
        <f>IF(D814="","",B813)</f>
        <v/>
      </c>
      <c r="C814" s="232" t="str">
        <f>IF(D814="","",C813)</f>
        <v/>
      </c>
      <c r="D814" s="6"/>
      <c r="E814" s="5" t="str">
        <f>IF(D814="","",VLOOKUP(D814,Master,3,FALSE))</f>
        <v/>
      </c>
      <c r="F814" s="5" t="str">
        <f>IF(D814="","",VLOOKUP(D814,Master,4,FALSE))</f>
        <v/>
      </c>
      <c r="G814" s="5" t="str">
        <f>IF(D814="","",VLOOKUP(D814,Master,5,FALSE))</f>
        <v/>
      </c>
      <c r="H814" s="5" t="str">
        <f>IF(D814="","",VLOOKUP(D814,Master,2,FALSE))</f>
        <v/>
      </c>
      <c r="I814" s="233"/>
      <c r="J814" s="233"/>
      <c r="K814" s="233"/>
      <c r="L814" s="234" t="str">
        <f>IF(K814="","",IF(I814="",ROUND(HLOOKUP(J814,kgList,K814,FALSE),1),ROUND(HLOOKUP(I814,kgList,K814,FALSE),1)))</f>
        <v/>
      </c>
      <c r="M814" s="234" t="str">
        <f>IF(L814="","",IF(COUNTA(I814:J814)&gt;1,"Edible or Inedible",IF(COUNTA(I814)=1,L814*1,IF(COUNTA(J814)=1,L814*1,"ERROR"))))</f>
        <v/>
      </c>
    </row>
    <row r="815" spans="1:13" x14ac:dyDescent="0.25">
      <c r="A815" s="232" t="str">
        <f>IF(D815="","",A814)</f>
        <v/>
      </c>
      <c r="B815" s="231" t="str">
        <f>IF(D815="","",B814)</f>
        <v/>
      </c>
      <c r="C815" s="232" t="str">
        <f>IF(D815="","",C814)</f>
        <v/>
      </c>
      <c r="D815" s="6"/>
      <c r="E815" s="5" t="str">
        <f>IF(D815="","",VLOOKUP(D815,Master,3,FALSE))</f>
        <v/>
      </c>
      <c r="F815" s="5" t="str">
        <f>IF(D815="","",VLOOKUP(D815,Master,4,FALSE))</f>
        <v/>
      </c>
      <c r="G815" s="5" t="str">
        <f>IF(D815="","",VLOOKUP(D815,Master,5,FALSE))</f>
        <v/>
      </c>
      <c r="H815" s="5" t="str">
        <f>IF(D815="","",VLOOKUP(D815,Master,2,FALSE))</f>
        <v/>
      </c>
      <c r="I815" s="233"/>
      <c r="J815" s="233"/>
      <c r="K815" s="233"/>
      <c r="L815" s="234" t="str">
        <f>IF(K815="","",IF(I815="",ROUND(HLOOKUP(J815,kgList,K815,FALSE),1),ROUND(HLOOKUP(I815,kgList,K815,FALSE),1)))</f>
        <v/>
      </c>
      <c r="M815" s="234" t="str">
        <f>IF(L815="","",IF(COUNTA(I815:J815)&gt;1,"Edible or Inedible",IF(COUNTA(I815)=1,L815*1,IF(COUNTA(J815)=1,L815*1,"ERROR"))))</f>
        <v/>
      </c>
    </row>
    <row r="816" spans="1:13" x14ac:dyDescent="0.25">
      <c r="A816" s="232" t="str">
        <f>IF(D816="","",A815)</f>
        <v/>
      </c>
      <c r="B816" s="231" t="str">
        <f>IF(D816="","",B815)</f>
        <v/>
      </c>
      <c r="C816" s="232" t="str">
        <f>IF(D816="","",C815)</f>
        <v/>
      </c>
      <c r="D816" s="6"/>
      <c r="E816" s="5" t="str">
        <f>IF(D816="","",VLOOKUP(D816,Master,3,FALSE))</f>
        <v/>
      </c>
      <c r="F816" s="5" t="str">
        <f>IF(D816="","",VLOOKUP(D816,Master,4,FALSE))</f>
        <v/>
      </c>
      <c r="G816" s="5" t="str">
        <f>IF(D816="","",VLOOKUP(D816,Master,5,FALSE))</f>
        <v/>
      </c>
      <c r="H816" s="5" t="str">
        <f>IF(D816="","",VLOOKUP(D816,Master,2,FALSE))</f>
        <v/>
      </c>
      <c r="I816" s="233"/>
      <c r="J816" s="233"/>
      <c r="K816" s="233"/>
      <c r="L816" s="234" t="str">
        <f>IF(K816="","",IF(I816="",ROUND(HLOOKUP(J816,kgList,K816,FALSE),1),ROUND(HLOOKUP(I816,kgList,K816,FALSE),1)))</f>
        <v/>
      </c>
      <c r="M816" s="234" t="str">
        <f>IF(L816="","",IF(COUNTA(I816:J816)&gt;1,"Edible or Inedible",IF(COUNTA(I816)=1,L816*1,IF(COUNTA(J816)=1,L816*1,"ERROR"))))</f>
        <v/>
      </c>
    </row>
    <row r="817" spans="1:13" x14ac:dyDescent="0.25">
      <c r="A817" s="232" t="str">
        <f>IF(D817="","",A816)</f>
        <v/>
      </c>
      <c r="B817" s="231" t="str">
        <f>IF(D817="","",B816)</f>
        <v/>
      </c>
      <c r="C817" s="232" t="str">
        <f>IF(D817="","",C816)</f>
        <v/>
      </c>
      <c r="D817" s="6"/>
      <c r="E817" s="5" t="str">
        <f>IF(D817="","",VLOOKUP(D817,Master,3,FALSE))</f>
        <v/>
      </c>
      <c r="F817" s="5" t="str">
        <f>IF(D817="","",VLOOKUP(D817,Master,4,FALSE))</f>
        <v/>
      </c>
      <c r="G817" s="5" t="str">
        <f>IF(D817="","",VLOOKUP(D817,Master,5,FALSE))</f>
        <v/>
      </c>
      <c r="H817" s="5" t="str">
        <f>IF(D817="","",VLOOKUP(D817,Master,2,FALSE))</f>
        <v/>
      </c>
      <c r="I817" s="233"/>
      <c r="J817" s="233"/>
      <c r="K817" s="233"/>
      <c r="L817" s="234" t="str">
        <f>IF(K817="","",IF(I817="",ROUND(HLOOKUP(J817,kgList,K817,FALSE),1),ROUND(HLOOKUP(I817,kgList,K817,FALSE),1)))</f>
        <v/>
      </c>
      <c r="M817" s="234" t="str">
        <f>IF(L817="","",IF(COUNTA(I817:J817)&gt;1,"Edible or Inedible",IF(COUNTA(I817)=1,L817*1,IF(COUNTA(J817)=1,L817*1,"ERROR"))))</f>
        <v/>
      </c>
    </row>
    <row r="818" spans="1:13" x14ac:dyDescent="0.25">
      <c r="A818" s="232" t="str">
        <f>IF(D818="","",A817)</f>
        <v/>
      </c>
      <c r="B818" s="231" t="str">
        <f>IF(D818="","",B817)</f>
        <v/>
      </c>
      <c r="C818" s="232" t="str">
        <f>IF(D818="","",C817)</f>
        <v/>
      </c>
      <c r="D818" s="6"/>
      <c r="E818" s="5" t="str">
        <f>IF(D818="","",VLOOKUP(D818,Master,3,FALSE))</f>
        <v/>
      </c>
      <c r="F818" s="5" t="str">
        <f>IF(D818="","",VLOOKUP(D818,Master,4,FALSE))</f>
        <v/>
      </c>
      <c r="G818" s="5" t="str">
        <f>IF(D818="","",VLOOKUP(D818,Master,5,FALSE))</f>
        <v/>
      </c>
      <c r="H818" s="5" t="str">
        <f>IF(D818="","",VLOOKUP(D818,Master,2,FALSE))</f>
        <v/>
      </c>
      <c r="I818" s="233"/>
      <c r="J818" s="233"/>
      <c r="K818" s="233"/>
      <c r="L818" s="234" t="str">
        <f>IF(K818="","",IF(I818="",ROUND(HLOOKUP(J818,kgList,K818,FALSE),1),ROUND(HLOOKUP(I818,kgList,K818,FALSE),1)))</f>
        <v/>
      </c>
      <c r="M818" s="234" t="str">
        <f>IF(L818="","",IF(COUNTA(I818:J818)&gt;1,"Edible or Inedible",IF(COUNTA(I818)=1,L818*1,IF(COUNTA(J818)=1,L818*1,"ERROR"))))</f>
        <v/>
      </c>
    </row>
    <row r="819" spans="1:13" x14ac:dyDescent="0.25">
      <c r="A819" s="232" t="str">
        <f>IF(D819="","",A818)</f>
        <v/>
      </c>
      <c r="B819" s="231" t="str">
        <f>IF(D819="","",B818)</f>
        <v/>
      </c>
      <c r="C819" s="232" t="str">
        <f>IF(D819="","",C818)</f>
        <v/>
      </c>
      <c r="D819" s="6"/>
      <c r="E819" s="5" t="str">
        <f>IF(D819="","",VLOOKUP(D819,Master,3,FALSE))</f>
        <v/>
      </c>
      <c r="F819" s="5" t="str">
        <f>IF(D819="","",VLOOKUP(D819,Master,4,FALSE))</f>
        <v/>
      </c>
      <c r="G819" s="5" t="str">
        <f>IF(D819="","",VLOOKUP(D819,Master,5,FALSE))</f>
        <v/>
      </c>
      <c r="H819" s="5" t="str">
        <f>IF(D819="","",VLOOKUP(D819,Master,2,FALSE))</f>
        <v/>
      </c>
      <c r="I819" s="233"/>
      <c r="J819" s="233"/>
      <c r="K819" s="233"/>
      <c r="L819" s="234" t="str">
        <f>IF(K819="","",IF(I819="",ROUND(HLOOKUP(J819,kgList,K819,FALSE),1),ROUND(HLOOKUP(I819,kgList,K819,FALSE),1)))</f>
        <v/>
      </c>
      <c r="M819" s="234" t="str">
        <f>IF(L819="","",IF(COUNTA(I819:J819)&gt;1,"Edible or Inedible",IF(COUNTA(I819)=1,L819*1,IF(COUNTA(J819)=1,L819*1,"ERROR"))))</f>
        <v/>
      </c>
    </row>
    <row r="820" spans="1:13" x14ac:dyDescent="0.25">
      <c r="A820" s="232" t="str">
        <f>IF(D820="","",A819)</f>
        <v/>
      </c>
      <c r="B820" s="231" t="str">
        <f>IF(D820="","",B819)</f>
        <v/>
      </c>
      <c r="C820" s="232" t="str">
        <f>IF(D820="","",C819)</f>
        <v/>
      </c>
      <c r="D820" s="6"/>
      <c r="E820" s="5" t="str">
        <f>IF(D820="","",VLOOKUP(D820,Master,3,FALSE))</f>
        <v/>
      </c>
      <c r="F820" s="5" t="str">
        <f>IF(D820="","",VLOOKUP(D820,Master,4,FALSE))</f>
        <v/>
      </c>
      <c r="G820" s="5" t="str">
        <f>IF(D820="","",VLOOKUP(D820,Master,5,FALSE))</f>
        <v/>
      </c>
      <c r="H820" s="5" t="str">
        <f>IF(D820="","",VLOOKUP(D820,Master,2,FALSE))</f>
        <v/>
      </c>
      <c r="I820" s="233"/>
      <c r="J820" s="233"/>
      <c r="K820" s="233"/>
      <c r="L820" s="234" t="str">
        <f>IF(K820="","",IF(I820="",ROUND(HLOOKUP(J820,kgList,K820,FALSE),1),ROUND(HLOOKUP(I820,kgList,K820,FALSE),1)))</f>
        <v/>
      </c>
      <c r="M820" s="234" t="str">
        <f>IF(L820="","",IF(COUNTA(I820:J820)&gt;1,"Edible or Inedible",IF(COUNTA(I820)=1,L820*1,IF(COUNTA(J820)=1,L820*1,"ERROR"))))</f>
        <v/>
      </c>
    </row>
    <row r="821" spans="1:13" x14ac:dyDescent="0.25">
      <c r="A821" s="232" t="str">
        <f>IF(D821="","",A820)</f>
        <v/>
      </c>
      <c r="B821" s="231" t="str">
        <f>IF(D821="","",B820)</f>
        <v/>
      </c>
      <c r="C821" s="232" t="str">
        <f>IF(D821="","",C820)</f>
        <v/>
      </c>
      <c r="D821" s="6"/>
      <c r="E821" s="5" t="str">
        <f>IF(D821="","",VLOOKUP(D821,Master,3,FALSE))</f>
        <v/>
      </c>
      <c r="F821" s="5" t="str">
        <f>IF(D821="","",VLOOKUP(D821,Master,4,FALSE))</f>
        <v/>
      </c>
      <c r="G821" s="5" t="str">
        <f>IF(D821="","",VLOOKUP(D821,Master,5,FALSE))</f>
        <v/>
      </c>
      <c r="H821" s="5" t="str">
        <f>IF(D821="","",VLOOKUP(D821,Master,2,FALSE))</f>
        <v/>
      </c>
      <c r="I821" s="233"/>
      <c r="J821" s="233"/>
      <c r="K821" s="233"/>
      <c r="L821" s="234" t="str">
        <f>IF(K821="","",IF(I821="",ROUND(HLOOKUP(J821,kgList,K821,FALSE),1),ROUND(HLOOKUP(I821,kgList,K821,FALSE),1)))</f>
        <v/>
      </c>
      <c r="M821" s="234" t="str">
        <f>IF(L821="","",IF(COUNTA(I821:J821)&gt;1,"Edible or Inedible",IF(COUNTA(I821)=1,L821*1,IF(COUNTA(J821)=1,L821*1,"ERROR"))))</f>
        <v/>
      </c>
    </row>
    <row r="822" spans="1:13" x14ac:dyDescent="0.25">
      <c r="A822" s="232" t="str">
        <f>IF(D822="","",A821)</f>
        <v/>
      </c>
      <c r="B822" s="231" t="str">
        <f>IF(D822="","",B821)</f>
        <v/>
      </c>
      <c r="C822" s="232" t="str">
        <f>IF(D822="","",C821)</f>
        <v/>
      </c>
      <c r="D822" s="6"/>
      <c r="E822" s="5" t="str">
        <f>IF(D822="","",VLOOKUP(D822,Master,3,FALSE))</f>
        <v/>
      </c>
      <c r="F822" s="5" t="str">
        <f>IF(D822="","",VLOOKUP(D822,Master,4,FALSE))</f>
        <v/>
      </c>
      <c r="G822" s="5" t="str">
        <f>IF(D822="","",VLOOKUP(D822,Master,5,FALSE))</f>
        <v/>
      </c>
      <c r="H822" s="5" t="str">
        <f>IF(D822="","",VLOOKUP(D822,Master,2,FALSE))</f>
        <v/>
      </c>
      <c r="I822" s="233"/>
      <c r="J822" s="233"/>
      <c r="K822" s="233"/>
      <c r="L822" s="234" t="str">
        <f>IF(K822="","",IF(I822="",ROUND(HLOOKUP(J822,kgList,K822,FALSE),1),ROUND(HLOOKUP(I822,kgList,K822,FALSE),1)))</f>
        <v/>
      </c>
      <c r="M822" s="234" t="str">
        <f>IF(L822="","",IF(COUNTA(I822:J822)&gt;1,"Edible or Inedible",IF(COUNTA(I822)=1,L822*1,IF(COUNTA(J822)=1,L822*1,"ERROR"))))</f>
        <v/>
      </c>
    </row>
    <row r="823" spans="1:13" x14ac:dyDescent="0.25">
      <c r="A823" s="232" t="str">
        <f>IF(D823="","",A822)</f>
        <v/>
      </c>
      <c r="B823" s="231" t="str">
        <f>IF(D823="","",B822)</f>
        <v/>
      </c>
      <c r="C823" s="232" t="str">
        <f>IF(D823="","",C822)</f>
        <v/>
      </c>
      <c r="D823" s="6"/>
      <c r="E823" s="5" t="str">
        <f>IF(D823="","",VLOOKUP(D823,Master,3,FALSE))</f>
        <v/>
      </c>
      <c r="F823" s="5" t="str">
        <f>IF(D823="","",VLOOKUP(D823,Master,4,FALSE))</f>
        <v/>
      </c>
      <c r="G823" s="5" t="str">
        <f>IF(D823="","",VLOOKUP(D823,Master,5,FALSE))</f>
        <v/>
      </c>
      <c r="H823" s="5" t="str">
        <f>IF(D823="","",VLOOKUP(D823,Master,2,FALSE))</f>
        <v/>
      </c>
      <c r="I823" s="233"/>
      <c r="J823" s="233"/>
      <c r="K823" s="233"/>
      <c r="L823" s="234" t="str">
        <f>IF(K823="","",IF(I823="",ROUND(HLOOKUP(J823,kgList,K823,FALSE),1),ROUND(HLOOKUP(I823,kgList,K823,FALSE),1)))</f>
        <v/>
      </c>
      <c r="M823" s="234" t="str">
        <f>IF(L823="","",IF(COUNTA(I823:J823)&gt;1,"Edible or Inedible",IF(COUNTA(I823)=1,L823*1,IF(COUNTA(J823)=1,L823*1,"ERROR"))))</f>
        <v/>
      </c>
    </row>
    <row r="824" spans="1:13" x14ac:dyDescent="0.25">
      <c r="A824" s="232" t="str">
        <f>IF(D824="","",A823)</f>
        <v/>
      </c>
      <c r="B824" s="231" t="str">
        <f>IF(D824="","",B823)</f>
        <v/>
      </c>
      <c r="C824" s="232" t="str">
        <f>IF(D824="","",C823)</f>
        <v/>
      </c>
      <c r="D824" s="6"/>
      <c r="E824" s="5" t="str">
        <f>IF(D824="","",VLOOKUP(D824,Master,3,FALSE))</f>
        <v/>
      </c>
      <c r="F824" s="5" t="str">
        <f>IF(D824="","",VLOOKUP(D824,Master,4,FALSE))</f>
        <v/>
      </c>
      <c r="G824" s="5" t="str">
        <f>IF(D824="","",VLOOKUP(D824,Master,5,FALSE))</f>
        <v/>
      </c>
      <c r="H824" s="5" t="str">
        <f>IF(D824="","",VLOOKUP(D824,Master,2,FALSE))</f>
        <v/>
      </c>
      <c r="I824" s="233"/>
      <c r="J824" s="233"/>
      <c r="K824" s="233"/>
      <c r="L824" s="234" t="str">
        <f>IF(K824="","",IF(I824="",ROUND(HLOOKUP(J824,kgList,K824,FALSE),1),ROUND(HLOOKUP(I824,kgList,K824,FALSE),1)))</f>
        <v/>
      </c>
      <c r="M824" s="234" t="str">
        <f>IF(L824="","",IF(COUNTA(I824:J824)&gt;1,"Edible or Inedible",IF(COUNTA(I824)=1,L824*1,IF(COUNTA(J824)=1,L824*1,"ERROR"))))</f>
        <v/>
      </c>
    </row>
    <row r="825" spans="1:13" x14ac:dyDescent="0.25">
      <c r="A825" s="232" t="str">
        <f>IF(D825="","",A824)</f>
        <v/>
      </c>
      <c r="B825" s="231" t="str">
        <f>IF(D825="","",B824)</f>
        <v/>
      </c>
      <c r="C825" s="232" t="str">
        <f>IF(D825="","",C824)</f>
        <v/>
      </c>
      <c r="D825" s="6"/>
      <c r="E825" s="5" t="str">
        <f>IF(D825="","",VLOOKUP(D825,Master,3,FALSE))</f>
        <v/>
      </c>
      <c r="F825" s="5" t="str">
        <f>IF(D825="","",VLOOKUP(D825,Master,4,FALSE))</f>
        <v/>
      </c>
      <c r="G825" s="5" t="str">
        <f>IF(D825="","",VLOOKUP(D825,Master,5,FALSE))</f>
        <v/>
      </c>
      <c r="H825" s="5" t="str">
        <f>IF(D825="","",VLOOKUP(D825,Master,2,FALSE))</f>
        <v/>
      </c>
      <c r="I825" s="233"/>
      <c r="J825" s="233"/>
      <c r="K825" s="233"/>
      <c r="L825" s="234" t="str">
        <f>IF(K825="","",IF(I825="",ROUND(HLOOKUP(J825,kgList,K825,FALSE),1),ROUND(HLOOKUP(I825,kgList,K825,FALSE),1)))</f>
        <v/>
      </c>
      <c r="M825" s="234" t="str">
        <f>IF(L825="","",IF(COUNTA(I825:J825)&gt;1,"Edible or Inedible",IF(COUNTA(I825)=1,L825*1,IF(COUNTA(J825)=1,L825*1,"ERROR"))))</f>
        <v/>
      </c>
    </row>
    <row r="826" spans="1:13" x14ac:dyDescent="0.25">
      <c r="A826" s="232" t="str">
        <f>IF(D826="","",A825)</f>
        <v/>
      </c>
      <c r="B826" s="231" t="str">
        <f>IF(D826="","",B825)</f>
        <v/>
      </c>
      <c r="C826" s="232" t="str">
        <f>IF(D826="","",C825)</f>
        <v/>
      </c>
      <c r="D826" s="6"/>
      <c r="E826" s="5" t="str">
        <f>IF(D826="","",VLOOKUP(D826,Master,3,FALSE))</f>
        <v/>
      </c>
      <c r="F826" s="5" t="str">
        <f>IF(D826="","",VLOOKUP(D826,Master,4,FALSE))</f>
        <v/>
      </c>
      <c r="G826" s="5" t="str">
        <f>IF(D826="","",VLOOKUP(D826,Master,5,FALSE))</f>
        <v/>
      </c>
      <c r="H826" s="5" t="str">
        <f>IF(D826="","",VLOOKUP(D826,Master,2,FALSE))</f>
        <v/>
      </c>
      <c r="I826" s="233"/>
      <c r="J826" s="233"/>
      <c r="K826" s="233"/>
      <c r="L826" s="234" t="str">
        <f>IF(K826="","",IF(I826="",ROUND(HLOOKUP(J826,kgList,K826,FALSE),1),ROUND(HLOOKUP(I826,kgList,K826,FALSE),1)))</f>
        <v/>
      </c>
      <c r="M826" s="234" t="str">
        <f>IF(L826="","",IF(COUNTA(I826:J826)&gt;1,"Edible or Inedible",IF(COUNTA(I826)=1,L826*1,IF(COUNTA(J826)=1,L826*1,"ERROR"))))</f>
        <v/>
      </c>
    </row>
    <row r="827" spans="1:13" x14ac:dyDescent="0.25">
      <c r="A827" s="232" t="str">
        <f>IF(D827="","",A826)</f>
        <v/>
      </c>
      <c r="B827" s="231" t="str">
        <f>IF(D827="","",B826)</f>
        <v/>
      </c>
      <c r="C827" s="232" t="str">
        <f>IF(D827="","",C826)</f>
        <v/>
      </c>
      <c r="D827" s="6"/>
      <c r="E827" s="5" t="str">
        <f>IF(D827="","",VLOOKUP(D827,Master,3,FALSE))</f>
        <v/>
      </c>
      <c r="F827" s="5" t="str">
        <f>IF(D827="","",VLOOKUP(D827,Master,4,FALSE))</f>
        <v/>
      </c>
      <c r="G827" s="5" t="str">
        <f>IF(D827="","",VLOOKUP(D827,Master,5,FALSE))</f>
        <v/>
      </c>
      <c r="H827" s="5" t="str">
        <f>IF(D827="","",VLOOKUP(D827,Master,2,FALSE))</f>
        <v/>
      </c>
      <c r="I827" s="233"/>
      <c r="J827" s="233"/>
      <c r="K827" s="233"/>
      <c r="L827" s="234" t="str">
        <f>IF(K827="","",IF(I827="",ROUND(HLOOKUP(J827,kgList,K827,FALSE),1),ROUND(HLOOKUP(I827,kgList,K827,FALSE),1)))</f>
        <v/>
      </c>
      <c r="M827" s="234" t="str">
        <f>IF(L827="","",IF(COUNTA(I827:J827)&gt;1,"Edible or Inedible",IF(COUNTA(I827)=1,L827*1,IF(COUNTA(J827)=1,L827*1,"ERROR"))))</f>
        <v/>
      </c>
    </row>
    <row r="828" spans="1:13" x14ac:dyDescent="0.25">
      <c r="A828" s="232" t="str">
        <f>IF(D828="","",A827)</f>
        <v/>
      </c>
      <c r="B828" s="231" t="str">
        <f>IF(D828="","",B827)</f>
        <v/>
      </c>
      <c r="C828" s="232" t="str">
        <f>IF(D828="","",C827)</f>
        <v/>
      </c>
      <c r="D828" s="6"/>
      <c r="E828" s="5" t="str">
        <f>IF(D828="","",VLOOKUP(D828,Master,3,FALSE))</f>
        <v/>
      </c>
      <c r="F828" s="5" t="str">
        <f>IF(D828="","",VLOOKUP(D828,Master,4,FALSE))</f>
        <v/>
      </c>
      <c r="G828" s="5" t="str">
        <f>IF(D828="","",VLOOKUP(D828,Master,5,FALSE))</f>
        <v/>
      </c>
      <c r="H828" s="5" t="str">
        <f>IF(D828="","",VLOOKUP(D828,Master,2,FALSE))</f>
        <v/>
      </c>
      <c r="I828" s="233"/>
      <c r="J828" s="233"/>
      <c r="K828" s="233"/>
      <c r="L828" s="234" t="str">
        <f>IF(K828="","",IF(I828="",ROUND(HLOOKUP(J828,kgList,K828,FALSE),1),ROUND(HLOOKUP(I828,kgList,K828,FALSE),1)))</f>
        <v/>
      </c>
      <c r="M828" s="234" t="str">
        <f>IF(L828="","",IF(COUNTA(I828:J828)&gt;1,"Edible or Inedible",IF(COUNTA(I828)=1,L828*1,IF(COUNTA(J828)=1,L828*1,"ERROR"))))</f>
        <v/>
      </c>
    </row>
    <row r="829" spans="1:13" x14ac:dyDescent="0.25">
      <c r="A829" s="232" t="str">
        <f>IF(D829="","",A828)</f>
        <v/>
      </c>
      <c r="B829" s="231" t="str">
        <f>IF(D829="","",B828)</f>
        <v/>
      </c>
      <c r="C829" s="232" t="str">
        <f>IF(D829="","",C828)</f>
        <v/>
      </c>
      <c r="D829" s="6"/>
      <c r="E829" s="5" t="str">
        <f>IF(D829="","",VLOOKUP(D829,Master,3,FALSE))</f>
        <v/>
      </c>
      <c r="F829" s="5" t="str">
        <f>IF(D829="","",VLOOKUP(D829,Master,4,FALSE))</f>
        <v/>
      </c>
      <c r="G829" s="5" t="str">
        <f>IF(D829="","",VLOOKUP(D829,Master,5,FALSE))</f>
        <v/>
      </c>
      <c r="H829" s="5" t="str">
        <f>IF(D829="","",VLOOKUP(D829,Master,2,FALSE))</f>
        <v/>
      </c>
      <c r="I829" s="233"/>
      <c r="J829" s="233"/>
      <c r="K829" s="233"/>
      <c r="L829" s="234" t="str">
        <f>IF(K829="","",IF(I829="",ROUND(HLOOKUP(J829,kgList,K829,FALSE),1),ROUND(HLOOKUP(I829,kgList,K829,FALSE),1)))</f>
        <v/>
      </c>
      <c r="M829" s="234" t="str">
        <f>IF(L829="","",IF(COUNTA(I829:J829)&gt;1,"Edible or Inedible",IF(COUNTA(I829)=1,L829*1,IF(COUNTA(J829)=1,L829*1,"ERROR"))))</f>
        <v/>
      </c>
    </row>
    <row r="830" spans="1:13" x14ac:dyDescent="0.25">
      <c r="A830" s="232" t="str">
        <f>IF(D830="","",A829)</f>
        <v/>
      </c>
      <c r="B830" s="231" t="str">
        <f>IF(D830="","",B829)</f>
        <v/>
      </c>
      <c r="C830" s="232" t="str">
        <f>IF(D830="","",C829)</f>
        <v/>
      </c>
      <c r="D830" s="6"/>
      <c r="E830" s="5" t="str">
        <f>IF(D830="","",VLOOKUP(D830,Master,3,FALSE))</f>
        <v/>
      </c>
      <c r="F830" s="5" t="str">
        <f>IF(D830="","",VLOOKUP(D830,Master,4,FALSE))</f>
        <v/>
      </c>
      <c r="G830" s="5" t="str">
        <f>IF(D830="","",VLOOKUP(D830,Master,5,FALSE))</f>
        <v/>
      </c>
      <c r="H830" s="5" t="str">
        <f>IF(D830="","",VLOOKUP(D830,Master,2,FALSE))</f>
        <v/>
      </c>
      <c r="I830" s="233"/>
      <c r="J830" s="233"/>
      <c r="K830" s="233"/>
      <c r="L830" s="234" t="str">
        <f>IF(K830="","",IF(I830="",ROUND(HLOOKUP(J830,kgList,K830,FALSE),1),ROUND(HLOOKUP(I830,kgList,K830,FALSE),1)))</f>
        <v/>
      </c>
      <c r="M830" s="234" t="str">
        <f>IF(L830="","",IF(COUNTA(I830:J830)&gt;1,"Edible or Inedible",IF(COUNTA(I830)=1,L830*1,IF(COUNTA(J830)=1,L830*1,"ERROR"))))</f>
        <v/>
      </c>
    </row>
    <row r="831" spans="1:13" x14ac:dyDescent="0.25">
      <c r="A831" s="232" t="str">
        <f>IF(D831="","",A830)</f>
        <v/>
      </c>
      <c r="B831" s="231" t="str">
        <f>IF(D831="","",B830)</f>
        <v/>
      </c>
      <c r="C831" s="232" t="str">
        <f>IF(D831="","",C830)</f>
        <v/>
      </c>
      <c r="D831" s="6"/>
      <c r="E831" s="5" t="str">
        <f>IF(D831="","",VLOOKUP(D831,Master,3,FALSE))</f>
        <v/>
      </c>
      <c r="F831" s="5" t="str">
        <f>IF(D831="","",VLOOKUP(D831,Master,4,FALSE))</f>
        <v/>
      </c>
      <c r="G831" s="5" t="str">
        <f>IF(D831="","",VLOOKUP(D831,Master,5,FALSE))</f>
        <v/>
      </c>
      <c r="H831" s="5" t="str">
        <f>IF(D831="","",VLOOKUP(D831,Master,2,FALSE))</f>
        <v/>
      </c>
      <c r="I831" s="233"/>
      <c r="J831" s="233"/>
      <c r="K831" s="233"/>
      <c r="L831" s="234" t="str">
        <f>IF(K831="","",IF(I831="",ROUND(HLOOKUP(J831,kgList,K831,FALSE),1),ROUND(HLOOKUP(I831,kgList,K831,FALSE),1)))</f>
        <v/>
      </c>
      <c r="M831" s="234" t="str">
        <f>IF(L831="","",IF(COUNTA(I831:J831)&gt;1,"Edible or Inedible",IF(COUNTA(I831)=1,L831*1,IF(COUNTA(J831)=1,L831*1,"ERROR"))))</f>
        <v/>
      </c>
    </row>
    <row r="832" spans="1:13" x14ac:dyDescent="0.25">
      <c r="A832" s="232" t="str">
        <f>IF(D832="","",A831)</f>
        <v/>
      </c>
      <c r="B832" s="231" t="str">
        <f>IF(D832="","",B831)</f>
        <v/>
      </c>
      <c r="C832" s="232" t="str">
        <f>IF(D832="","",C831)</f>
        <v/>
      </c>
      <c r="D832" s="6"/>
      <c r="E832" s="5" t="str">
        <f>IF(D832="","",VLOOKUP(D832,Master,3,FALSE))</f>
        <v/>
      </c>
      <c r="F832" s="5" t="str">
        <f>IF(D832="","",VLOOKUP(D832,Master,4,FALSE))</f>
        <v/>
      </c>
      <c r="G832" s="5" t="str">
        <f>IF(D832="","",VLOOKUP(D832,Master,5,FALSE))</f>
        <v/>
      </c>
      <c r="H832" s="5" t="str">
        <f>IF(D832="","",VLOOKUP(D832,Master,2,FALSE))</f>
        <v/>
      </c>
      <c r="I832" s="233"/>
      <c r="J832" s="233"/>
      <c r="K832" s="233"/>
      <c r="L832" s="234" t="str">
        <f>IF(K832="","",IF(I832="",ROUND(HLOOKUP(J832,kgList,K832,FALSE),1),ROUND(HLOOKUP(I832,kgList,K832,FALSE),1)))</f>
        <v/>
      </c>
      <c r="M832" s="234" t="str">
        <f>IF(L832="","",IF(COUNTA(I832:J832)&gt;1,"Edible or Inedible",IF(COUNTA(I832)=1,L832*1,IF(COUNTA(J832)=1,L832*1,"ERROR"))))</f>
        <v/>
      </c>
    </row>
    <row r="833" spans="1:13" x14ac:dyDescent="0.25">
      <c r="A833" s="232" t="str">
        <f>IF(D833="","",A832)</f>
        <v/>
      </c>
      <c r="B833" s="231" t="str">
        <f>IF(D833="","",B832)</f>
        <v/>
      </c>
      <c r="C833" s="232" t="str">
        <f>IF(D833="","",C832)</f>
        <v/>
      </c>
      <c r="D833" s="6"/>
      <c r="E833" s="5" t="str">
        <f>IF(D833="","",VLOOKUP(D833,Master,3,FALSE))</f>
        <v/>
      </c>
      <c r="F833" s="5" t="str">
        <f>IF(D833="","",VLOOKUP(D833,Master,4,FALSE))</f>
        <v/>
      </c>
      <c r="G833" s="5" t="str">
        <f>IF(D833="","",VLOOKUP(D833,Master,5,FALSE))</f>
        <v/>
      </c>
      <c r="H833" s="5" t="str">
        <f>IF(D833="","",VLOOKUP(D833,Master,2,FALSE))</f>
        <v/>
      </c>
      <c r="I833" s="233"/>
      <c r="J833" s="233"/>
      <c r="K833" s="233"/>
      <c r="L833" s="234" t="str">
        <f>IF(K833="","",IF(I833="",ROUND(HLOOKUP(J833,kgList,K833,FALSE),1),ROUND(HLOOKUP(I833,kgList,K833,FALSE),1)))</f>
        <v/>
      </c>
      <c r="M833" s="234" t="str">
        <f>IF(L833="","",IF(COUNTA(I833:J833)&gt;1,"Edible or Inedible",IF(COUNTA(I833)=1,L833*1,IF(COUNTA(J833)=1,L833*1,"ERROR"))))</f>
        <v/>
      </c>
    </row>
    <row r="834" spans="1:13" x14ac:dyDescent="0.25">
      <c r="A834" s="232" t="str">
        <f>IF(D834="","",A833)</f>
        <v/>
      </c>
      <c r="B834" s="231" t="str">
        <f>IF(D834="","",B833)</f>
        <v/>
      </c>
      <c r="C834" s="232" t="str">
        <f>IF(D834="","",C833)</f>
        <v/>
      </c>
      <c r="D834" s="6"/>
      <c r="E834" s="5" t="str">
        <f>IF(D834="","",VLOOKUP(D834,Master,3,FALSE))</f>
        <v/>
      </c>
      <c r="F834" s="5" t="str">
        <f>IF(D834="","",VLOOKUP(D834,Master,4,FALSE))</f>
        <v/>
      </c>
      <c r="G834" s="5" t="str">
        <f>IF(D834="","",VLOOKUP(D834,Master,5,FALSE))</f>
        <v/>
      </c>
      <c r="H834" s="5" t="str">
        <f>IF(D834="","",VLOOKUP(D834,Master,2,FALSE))</f>
        <v/>
      </c>
      <c r="I834" s="233"/>
      <c r="J834" s="233"/>
      <c r="K834" s="233"/>
      <c r="L834" s="234" t="str">
        <f>IF(K834="","",IF(I834="",ROUND(HLOOKUP(J834,kgList,K834,FALSE),1),ROUND(HLOOKUP(I834,kgList,K834,FALSE),1)))</f>
        <v/>
      </c>
      <c r="M834" s="234" t="str">
        <f>IF(L834="","",IF(COUNTA(I834:J834)&gt;1,"Edible or Inedible",IF(COUNTA(I834)=1,L834*1,IF(COUNTA(J834)=1,L834*1,"ERROR"))))</f>
        <v/>
      </c>
    </row>
    <row r="835" spans="1:13" x14ac:dyDescent="0.25">
      <c r="A835" s="232" t="str">
        <f>IF(D835="","",A834)</f>
        <v/>
      </c>
      <c r="B835" s="231" t="str">
        <f>IF(D835="","",B834)</f>
        <v/>
      </c>
      <c r="C835" s="232" t="str">
        <f>IF(D835="","",C834)</f>
        <v/>
      </c>
      <c r="D835" s="6"/>
      <c r="E835" s="5" t="str">
        <f>IF(D835="","",VLOOKUP(D835,Master,3,FALSE))</f>
        <v/>
      </c>
      <c r="F835" s="5" t="str">
        <f>IF(D835="","",VLOOKUP(D835,Master,4,FALSE))</f>
        <v/>
      </c>
      <c r="G835" s="5" t="str">
        <f>IF(D835="","",VLOOKUP(D835,Master,5,FALSE))</f>
        <v/>
      </c>
      <c r="H835" s="5" t="str">
        <f>IF(D835="","",VLOOKUP(D835,Master,2,FALSE))</f>
        <v/>
      </c>
      <c r="I835" s="233"/>
      <c r="J835" s="233"/>
      <c r="K835" s="233"/>
      <c r="L835" s="234" t="str">
        <f>IF(K835="","",IF(I835="",ROUND(HLOOKUP(J835,kgList,K835,FALSE),1),ROUND(HLOOKUP(I835,kgList,K835,FALSE),1)))</f>
        <v/>
      </c>
      <c r="M835" s="234" t="str">
        <f>IF(L835="","",IF(COUNTA(I835:J835)&gt;1,"Edible or Inedible",IF(COUNTA(I835)=1,L835*1,IF(COUNTA(J835)=1,L835*1,"ERROR"))))</f>
        <v/>
      </c>
    </row>
    <row r="836" spans="1:13" x14ac:dyDescent="0.25">
      <c r="A836" s="232" t="str">
        <f>IF(D836="","",A835)</f>
        <v/>
      </c>
      <c r="B836" s="231" t="str">
        <f>IF(D836="","",B835)</f>
        <v/>
      </c>
      <c r="C836" s="232" t="str">
        <f>IF(D836="","",C835)</f>
        <v/>
      </c>
      <c r="D836" s="6"/>
      <c r="E836" s="5" t="str">
        <f>IF(D836="","",VLOOKUP(D836,Master,3,FALSE))</f>
        <v/>
      </c>
      <c r="F836" s="5" t="str">
        <f>IF(D836="","",VLOOKUP(D836,Master,4,FALSE))</f>
        <v/>
      </c>
      <c r="G836" s="5" t="str">
        <f>IF(D836="","",VLOOKUP(D836,Master,5,FALSE))</f>
        <v/>
      </c>
      <c r="H836" s="5" t="str">
        <f>IF(D836="","",VLOOKUP(D836,Master,2,FALSE))</f>
        <v/>
      </c>
      <c r="I836" s="233"/>
      <c r="J836" s="233"/>
      <c r="K836" s="233"/>
      <c r="L836" s="234" t="str">
        <f>IF(K836="","",IF(I836="",ROUND(HLOOKUP(J836,kgList,K836,FALSE),1),ROUND(HLOOKUP(I836,kgList,K836,FALSE),1)))</f>
        <v/>
      </c>
      <c r="M836" s="234" t="str">
        <f>IF(L836="","",IF(COUNTA(I836:J836)&gt;1,"Edible or Inedible",IF(COUNTA(I836)=1,L836*1,IF(COUNTA(J836)=1,L836*1,"ERROR"))))</f>
        <v/>
      </c>
    </row>
    <row r="837" spans="1:13" x14ac:dyDescent="0.25">
      <c r="A837" s="232" t="str">
        <f>IF(D837="","",A836)</f>
        <v/>
      </c>
      <c r="B837" s="231" t="str">
        <f>IF(D837="","",B836)</f>
        <v/>
      </c>
      <c r="C837" s="232" t="str">
        <f>IF(D837="","",C836)</f>
        <v/>
      </c>
      <c r="D837" s="6"/>
      <c r="E837" s="5" t="str">
        <f>IF(D837="","",VLOOKUP(D837,Master,3,FALSE))</f>
        <v/>
      </c>
      <c r="F837" s="5" t="str">
        <f>IF(D837="","",VLOOKUP(D837,Master,4,FALSE))</f>
        <v/>
      </c>
      <c r="G837" s="5" t="str">
        <f>IF(D837="","",VLOOKUP(D837,Master,5,FALSE))</f>
        <v/>
      </c>
      <c r="H837" s="5" t="str">
        <f>IF(D837="","",VLOOKUP(D837,Master,2,FALSE))</f>
        <v/>
      </c>
      <c r="I837" s="233"/>
      <c r="J837" s="233"/>
      <c r="K837" s="233"/>
      <c r="L837" s="234" t="str">
        <f>IF(K837="","",IF(I837="",ROUND(HLOOKUP(J837,kgList,K837,FALSE),1),ROUND(HLOOKUP(I837,kgList,K837,FALSE),1)))</f>
        <v/>
      </c>
      <c r="M837" s="234" t="str">
        <f>IF(L837="","",IF(COUNTA(I837:J837)&gt;1,"Edible or Inedible",IF(COUNTA(I837)=1,L837*1,IF(COUNTA(J837)=1,L837*1,"ERROR"))))</f>
        <v/>
      </c>
    </row>
    <row r="838" spans="1:13" x14ac:dyDescent="0.25">
      <c r="A838" s="232" t="str">
        <f>IF(D838="","",A837)</f>
        <v/>
      </c>
      <c r="B838" s="231" t="str">
        <f>IF(D838="","",B837)</f>
        <v/>
      </c>
      <c r="C838" s="232" t="str">
        <f>IF(D838="","",C837)</f>
        <v/>
      </c>
      <c r="D838" s="6"/>
      <c r="E838" s="5" t="str">
        <f>IF(D838="","",VLOOKUP(D838,Master,3,FALSE))</f>
        <v/>
      </c>
      <c r="F838" s="5" t="str">
        <f>IF(D838="","",VLOOKUP(D838,Master,4,FALSE))</f>
        <v/>
      </c>
      <c r="G838" s="5" t="str">
        <f>IF(D838="","",VLOOKUP(D838,Master,5,FALSE))</f>
        <v/>
      </c>
      <c r="H838" s="5" t="str">
        <f>IF(D838="","",VLOOKUP(D838,Master,2,FALSE))</f>
        <v/>
      </c>
      <c r="I838" s="233"/>
      <c r="J838" s="233"/>
      <c r="K838" s="233"/>
      <c r="L838" s="234" t="str">
        <f>IF(K838="","",IF(I838="",ROUND(HLOOKUP(J838,kgList,K838,FALSE),1),ROUND(HLOOKUP(I838,kgList,K838,FALSE),1)))</f>
        <v/>
      </c>
      <c r="M838" s="234" t="str">
        <f>IF(L838="","",IF(COUNTA(I838:J838)&gt;1,"Edible or Inedible",IF(COUNTA(I838)=1,L838*1,IF(COUNTA(J838)=1,L838*1,"ERROR"))))</f>
        <v/>
      </c>
    </row>
    <row r="839" spans="1:13" x14ac:dyDescent="0.25">
      <c r="A839" s="232" t="str">
        <f>IF(D839="","",A838)</f>
        <v/>
      </c>
      <c r="B839" s="231" t="str">
        <f>IF(D839="","",B838)</f>
        <v/>
      </c>
      <c r="C839" s="232" t="str">
        <f>IF(D839="","",C838)</f>
        <v/>
      </c>
      <c r="D839" s="6"/>
      <c r="E839" s="5" t="str">
        <f>IF(D839="","",VLOOKUP(D839,Master,3,FALSE))</f>
        <v/>
      </c>
      <c r="F839" s="5" t="str">
        <f>IF(D839="","",VLOOKUP(D839,Master,4,FALSE))</f>
        <v/>
      </c>
      <c r="G839" s="5" t="str">
        <f>IF(D839="","",VLOOKUP(D839,Master,5,FALSE))</f>
        <v/>
      </c>
      <c r="H839" s="5" t="str">
        <f>IF(D839="","",VLOOKUP(D839,Master,2,FALSE))</f>
        <v/>
      </c>
      <c r="I839" s="233"/>
      <c r="J839" s="233"/>
      <c r="K839" s="233"/>
      <c r="L839" s="234" t="str">
        <f>IF(K839="","",IF(I839="",ROUND(HLOOKUP(J839,kgList,K839,FALSE),1),ROUND(HLOOKUP(I839,kgList,K839,FALSE),1)))</f>
        <v/>
      </c>
      <c r="M839" s="234" t="str">
        <f>IF(L839="","",IF(COUNTA(I839:J839)&gt;1,"Edible or Inedible",IF(COUNTA(I839)=1,L839*1,IF(COUNTA(J839)=1,L839*1,"ERROR"))))</f>
        <v/>
      </c>
    </row>
    <row r="840" spans="1:13" x14ac:dyDescent="0.25">
      <c r="A840" s="232" t="str">
        <f>IF(D840="","",A839)</f>
        <v/>
      </c>
      <c r="B840" s="231" t="str">
        <f>IF(D840="","",B839)</f>
        <v/>
      </c>
      <c r="C840" s="232" t="str">
        <f>IF(D840="","",C839)</f>
        <v/>
      </c>
      <c r="D840" s="6"/>
      <c r="E840" s="5" t="str">
        <f>IF(D840="","",VLOOKUP(D840,Master,3,FALSE))</f>
        <v/>
      </c>
      <c r="F840" s="5" t="str">
        <f>IF(D840="","",VLOOKUP(D840,Master,4,FALSE))</f>
        <v/>
      </c>
      <c r="G840" s="5" t="str">
        <f>IF(D840="","",VLOOKUP(D840,Master,5,FALSE))</f>
        <v/>
      </c>
      <c r="H840" s="5" t="str">
        <f>IF(D840="","",VLOOKUP(D840,Master,2,FALSE))</f>
        <v/>
      </c>
      <c r="I840" s="233"/>
      <c r="J840" s="233"/>
      <c r="K840" s="233"/>
      <c r="L840" s="234" t="str">
        <f>IF(K840="","",IF(I840="",ROUND(HLOOKUP(J840,kgList,K840,FALSE),1),ROUND(HLOOKUP(I840,kgList,K840,FALSE),1)))</f>
        <v/>
      </c>
      <c r="M840" s="234" t="str">
        <f>IF(L840="","",IF(COUNTA(I840:J840)&gt;1,"Edible or Inedible",IF(COUNTA(I840)=1,L840*1,IF(COUNTA(J840)=1,L840*1,"ERROR"))))</f>
        <v/>
      </c>
    </row>
    <row r="841" spans="1:13" x14ac:dyDescent="0.25">
      <c r="A841" s="232" t="str">
        <f>IF(D841="","",A840)</f>
        <v/>
      </c>
      <c r="B841" s="231" t="str">
        <f>IF(D841="","",B840)</f>
        <v/>
      </c>
      <c r="C841" s="232" t="str">
        <f>IF(D841="","",C840)</f>
        <v/>
      </c>
      <c r="D841" s="6"/>
      <c r="E841" s="5" t="str">
        <f>IF(D841="","",VLOOKUP(D841,Master,3,FALSE))</f>
        <v/>
      </c>
      <c r="F841" s="5" t="str">
        <f>IF(D841="","",VLOOKUP(D841,Master,4,FALSE))</f>
        <v/>
      </c>
      <c r="G841" s="5" t="str">
        <f>IF(D841="","",VLOOKUP(D841,Master,5,FALSE))</f>
        <v/>
      </c>
      <c r="H841" s="5" t="str">
        <f>IF(D841="","",VLOOKUP(D841,Master,2,FALSE))</f>
        <v/>
      </c>
      <c r="I841" s="233"/>
      <c r="J841" s="233"/>
      <c r="K841" s="233"/>
      <c r="L841" s="234" t="str">
        <f>IF(K841="","",IF(I841="",ROUND(HLOOKUP(J841,kgList,K841,FALSE),1),ROUND(HLOOKUP(I841,kgList,K841,FALSE),1)))</f>
        <v/>
      </c>
      <c r="M841" s="234" t="str">
        <f>IF(L841="","",IF(COUNTA(I841:J841)&gt;1,"Edible or Inedible",IF(COUNTA(I841)=1,L841*1,IF(COUNTA(J841)=1,L841*1,"ERROR"))))</f>
        <v/>
      </c>
    </row>
    <row r="842" spans="1:13" x14ac:dyDescent="0.25">
      <c r="A842" s="232" t="str">
        <f>IF(D842="","",A841)</f>
        <v/>
      </c>
      <c r="B842" s="231" t="str">
        <f>IF(D842="","",B841)</f>
        <v/>
      </c>
      <c r="C842" s="232" t="str">
        <f>IF(D842="","",C841)</f>
        <v/>
      </c>
      <c r="D842" s="6"/>
      <c r="E842" s="5" t="str">
        <f>IF(D842="","",VLOOKUP(D842,Master,3,FALSE))</f>
        <v/>
      </c>
      <c r="F842" s="5" t="str">
        <f>IF(D842="","",VLOOKUP(D842,Master,4,FALSE))</f>
        <v/>
      </c>
      <c r="G842" s="5" t="str">
        <f>IF(D842="","",VLOOKUP(D842,Master,5,FALSE))</f>
        <v/>
      </c>
      <c r="H842" s="5" t="str">
        <f>IF(D842="","",VLOOKUP(D842,Master,2,FALSE))</f>
        <v/>
      </c>
      <c r="I842" s="233"/>
      <c r="J842" s="233"/>
      <c r="K842" s="233"/>
      <c r="L842" s="234" t="str">
        <f>IF(K842="","",IF(I842="",ROUND(HLOOKUP(J842,kgList,K842,FALSE),1),ROUND(HLOOKUP(I842,kgList,K842,FALSE),1)))</f>
        <v/>
      </c>
      <c r="M842" s="234" t="str">
        <f>IF(L842="","",IF(COUNTA(I842:J842)&gt;1,"Edible or Inedible",IF(COUNTA(I842)=1,L842*1,IF(COUNTA(J842)=1,L842*1,"ERROR"))))</f>
        <v/>
      </c>
    </row>
    <row r="843" spans="1:13" x14ac:dyDescent="0.25">
      <c r="A843" s="232" t="str">
        <f>IF(D843="","",A842)</f>
        <v/>
      </c>
      <c r="B843" s="231" t="str">
        <f>IF(D843="","",B842)</f>
        <v/>
      </c>
      <c r="C843" s="232" t="str">
        <f>IF(D843="","",C842)</f>
        <v/>
      </c>
      <c r="D843" s="6"/>
      <c r="E843" s="5" t="str">
        <f>IF(D843="","",VLOOKUP(D843,Master,3,FALSE))</f>
        <v/>
      </c>
      <c r="F843" s="5" t="str">
        <f>IF(D843="","",VLOOKUP(D843,Master,4,FALSE))</f>
        <v/>
      </c>
      <c r="G843" s="5" t="str">
        <f>IF(D843="","",VLOOKUP(D843,Master,5,FALSE))</f>
        <v/>
      </c>
      <c r="H843" s="5" t="str">
        <f>IF(D843="","",VLOOKUP(D843,Master,2,FALSE))</f>
        <v/>
      </c>
      <c r="I843" s="233"/>
      <c r="J843" s="233"/>
      <c r="K843" s="233"/>
      <c r="L843" s="234" t="str">
        <f>IF(K843="","",IF(I843="",ROUND(HLOOKUP(J843,kgList,K843,FALSE),1),ROUND(HLOOKUP(I843,kgList,K843,FALSE),1)))</f>
        <v/>
      </c>
      <c r="M843" s="234" t="str">
        <f>IF(L843="","",IF(COUNTA(I843:J843)&gt;1,"Edible or Inedible",IF(COUNTA(I843)=1,L843*1,IF(COUNTA(J843)=1,L843*1,"ERROR"))))</f>
        <v/>
      </c>
    </row>
    <row r="844" spans="1:13" x14ac:dyDescent="0.25">
      <c r="A844" s="232" t="str">
        <f>IF(D844="","",A843)</f>
        <v/>
      </c>
      <c r="B844" s="231" t="str">
        <f>IF(D844="","",B843)</f>
        <v/>
      </c>
      <c r="C844" s="232" t="str">
        <f>IF(D844="","",C843)</f>
        <v/>
      </c>
      <c r="D844" s="6"/>
      <c r="E844" s="5" t="str">
        <f>IF(D844="","",VLOOKUP(D844,Master,3,FALSE))</f>
        <v/>
      </c>
      <c r="F844" s="5" t="str">
        <f>IF(D844="","",VLOOKUP(D844,Master,4,FALSE))</f>
        <v/>
      </c>
      <c r="G844" s="5" t="str">
        <f>IF(D844="","",VLOOKUP(D844,Master,5,FALSE))</f>
        <v/>
      </c>
      <c r="H844" s="5" t="str">
        <f>IF(D844="","",VLOOKUP(D844,Master,2,FALSE))</f>
        <v/>
      </c>
      <c r="I844" s="233"/>
      <c r="J844" s="233"/>
      <c r="K844" s="233"/>
      <c r="L844" s="234" t="str">
        <f>IF(K844="","",IF(I844="",ROUND(HLOOKUP(J844,kgList,K844,FALSE),1),ROUND(HLOOKUP(I844,kgList,K844,FALSE),1)))</f>
        <v/>
      </c>
      <c r="M844" s="234" t="str">
        <f>IF(L844="","",IF(COUNTA(I844:J844)&gt;1,"Edible or Inedible",IF(COUNTA(I844)=1,L844*1,IF(COUNTA(J844)=1,L844*1,"ERROR"))))</f>
        <v/>
      </c>
    </row>
    <row r="845" spans="1:13" x14ac:dyDescent="0.25">
      <c r="A845" s="232" t="str">
        <f>IF(D845="","",A844)</f>
        <v/>
      </c>
      <c r="B845" s="231" t="str">
        <f>IF(D845="","",B844)</f>
        <v/>
      </c>
      <c r="C845" s="232" t="str">
        <f>IF(D845="","",C844)</f>
        <v/>
      </c>
      <c r="D845" s="6"/>
      <c r="E845" s="5" t="str">
        <f>IF(D845="","",VLOOKUP(D845,Master,3,FALSE))</f>
        <v/>
      </c>
      <c r="F845" s="5" t="str">
        <f>IF(D845="","",VLOOKUP(D845,Master,4,FALSE))</f>
        <v/>
      </c>
      <c r="G845" s="5" t="str">
        <f>IF(D845="","",VLOOKUP(D845,Master,5,FALSE))</f>
        <v/>
      </c>
      <c r="H845" s="5" t="str">
        <f>IF(D845="","",VLOOKUP(D845,Master,2,FALSE))</f>
        <v/>
      </c>
      <c r="I845" s="233"/>
      <c r="J845" s="233"/>
      <c r="K845" s="233"/>
      <c r="L845" s="234" t="str">
        <f>IF(K845="","",IF(I845="",ROUND(HLOOKUP(J845,kgList,K845,FALSE),1),ROUND(HLOOKUP(I845,kgList,K845,FALSE),1)))</f>
        <v/>
      </c>
      <c r="M845" s="234" t="str">
        <f>IF(L845="","",IF(COUNTA(I845:J845)&gt;1,"Edible or Inedible",IF(COUNTA(I845)=1,L845*1,IF(COUNTA(J845)=1,L845*1,"ERROR"))))</f>
        <v/>
      </c>
    </row>
    <row r="846" spans="1:13" x14ac:dyDescent="0.25">
      <c r="A846" s="232" t="str">
        <f>IF(D846="","",A845)</f>
        <v/>
      </c>
      <c r="B846" s="231" t="str">
        <f>IF(D846="","",B845)</f>
        <v/>
      </c>
      <c r="C846" s="232" t="str">
        <f>IF(D846="","",C845)</f>
        <v/>
      </c>
      <c r="D846" s="6"/>
      <c r="E846" s="5" t="str">
        <f>IF(D846="","",VLOOKUP(D846,Master,3,FALSE))</f>
        <v/>
      </c>
      <c r="F846" s="5" t="str">
        <f>IF(D846="","",VLOOKUP(D846,Master,4,FALSE))</f>
        <v/>
      </c>
      <c r="G846" s="5" t="str">
        <f>IF(D846="","",VLOOKUP(D846,Master,5,FALSE))</f>
        <v/>
      </c>
      <c r="H846" s="5" t="str">
        <f>IF(D846="","",VLOOKUP(D846,Master,2,FALSE))</f>
        <v/>
      </c>
      <c r="I846" s="233"/>
      <c r="J846" s="233"/>
      <c r="K846" s="233"/>
      <c r="L846" s="234" t="str">
        <f>IF(K846="","",IF(I846="",ROUND(HLOOKUP(J846,kgList,K846,FALSE),1),ROUND(HLOOKUP(I846,kgList,K846,FALSE),1)))</f>
        <v/>
      </c>
      <c r="M846" s="234" t="str">
        <f>IF(L846="","",IF(COUNTA(I846:J846)&gt;1,"Edible or Inedible",IF(COUNTA(I846)=1,L846*1,IF(COUNTA(J846)=1,L846*1,"ERROR"))))</f>
        <v/>
      </c>
    </row>
    <row r="847" spans="1:13" x14ac:dyDescent="0.25">
      <c r="A847" s="232" t="str">
        <f>IF(D847="","",A846)</f>
        <v/>
      </c>
      <c r="B847" s="231" t="str">
        <f>IF(D847="","",B846)</f>
        <v/>
      </c>
      <c r="C847" s="232" t="str">
        <f>IF(D847="","",C846)</f>
        <v/>
      </c>
      <c r="D847" s="6"/>
      <c r="E847" s="5" t="str">
        <f>IF(D847="","",VLOOKUP(D847,Master,3,FALSE))</f>
        <v/>
      </c>
      <c r="F847" s="5" t="str">
        <f>IF(D847="","",VLOOKUP(D847,Master,4,FALSE))</f>
        <v/>
      </c>
      <c r="G847" s="5" t="str">
        <f>IF(D847="","",VLOOKUP(D847,Master,5,FALSE))</f>
        <v/>
      </c>
      <c r="H847" s="5" t="str">
        <f>IF(D847="","",VLOOKUP(D847,Master,2,FALSE))</f>
        <v/>
      </c>
      <c r="I847" s="233"/>
      <c r="J847" s="233"/>
      <c r="K847" s="233"/>
      <c r="L847" s="234" t="str">
        <f>IF(K847="","",IF(I847="",ROUND(HLOOKUP(J847,kgList,K847,FALSE),1),ROUND(HLOOKUP(I847,kgList,K847,FALSE),1)))</f>
        <v/>
      </c>
      <c r="M847" s="234" t="str">
        <f>IF(L847="","",IF(COUNTA(I847:J847)&gt;1,"Edible or Inedible",IF(COUNTA(I847)=1,L847*1,IF(COUNTA(J847)=1,L847*1,"ERROR"))))</f>
        <v/>
      </c>
    </row>
    <row r="848" spans="1:13" x14ac:dyDescent="0.25">
      <c r="A848" s="232" t="str">
        <f>IF(D848="","",A847)</f>
        <v/>
      </c>
      <c r="B848" s="231" t="str">
        <f>IF(D848="","",B847)</f>
        <v/>
      </c>
      <c r="C848" s="232" t="str">
        <f>IF(D848="","",C847)</f>
        <v/>
      </c>
      <c r="D848" s="6"/>
      <c r="E848" s="5" t="str">
        <f>IF(D848="","",VLOOKUP(D848,Master,3,FALSE))</f>
        <v/>
      </c>
      <c r="F848" s="5" t="str">
        <f>IF(D848="","",VLOOKUP(D848,Master,4,FALSE))</f>
        <v/>
      </c>
      <c r="G848" s="5" t="str">
        <f>IF(D848="","",VLOOKUP(D848,Master,5,FALSE))</f>
        <v/>
      </c>
      <c r="H848" s="5" t="str">
        <f>IF(D848="","",VLOOKUP(D848,Master,2,FALSE))</f>
        <v/>
      </c>
      <c r="I848" s="233"/>
      <c r="J848" s="233"/>
      <c r="K848" s="233"/>
      <c r="L848" s="234" t="str">
        <f>IF(K848="","",IF(I848="",ROUND(HLOOKUP(J848,kgList,K848,FALSE),1),ROUND(HLOOKUP(I848,kgList,K848,FALSE),1)))</f>
        <v/>
      </c>
      <c r="M848" s="234" t="str">
        <f>IF(L848="","",IF(COUNTA(I848:J848)&gt;1,"Edible or Inedible",IF(COUNTA(I848)=1,L848*1,IF(COUNTA(J848)=1,L848*1,"ERROR"))))</f>
        <v/>
      </c>
    </row>
    <row r="849" spans="1:13" x14ac:dyDescent="0.25">
      <c r="A849" s="232" t="str">
        <f>IF(D849="","",A848)</f>
        <v/>
      </c>
      <c r="B849" s="231" t="str">
        <f>IF(D849="","",B848)</f>
        <v/>
      </c>
      <c r="C849" s="232" t="str">
        <f>IF(D849="","",C848)</f>
        <v/>
      </c>
      <c r="D849" s="6"/>
      <c r="E849" s="5" t="str">
        <f>IF(D849="","",VLOOKUP(D849,Master,3,FALSE))</f>
        <v/>
      </c>
      <c r="F849" s="5" t="str">
        <f>IF(D849="","",VLOOKUP(D849,Master,4,FALSE))</f>
        <v/>
      </c>
      <c r="G849" s="5" t="str">
        <f>IF(D849="","",VLOOKUP(D849,Master,5,FALSE))</f>
        <v/>
      </c>
      <c r="H849" s="5" t="str">
        <f>IF(D849="","",VLOOKUP(D849,Master,2,FALSE))</f>
        <v/>
      </c>
      <c r="I849" s="233"/>
      <c r="J849" s="233"/>
      <c r="K849" s="233"/>
      <c r="L849" s="234" t="str">
        <f>IF(K849="","",IF(I849="",ROUND(HLOOKUP(J849,kgList,K849,FALSE),1),ROUND(HLOOKUP(I849,kgList,K849,FALSE),1)))</f>
        <v/>
      </c>
      <c r="M849" s="234" t="str">
        <f>IF(L849="","",IF(COUNTA(I849:J849)&gt;1,"Edible or Inedible",IF(COUNTA(I849)=1,L849*1,IF(COUNTA(J849)=1,L849*1,"ERROR"))))</f>
        <v/>
      </c>
    </row>
    <row r="850" spans="1:13" x14ac:dyDescent="0.25">
      <c r="A850" s="232" t="str">
        <f>IF(D850="","",A849)</f>
        <v/>
      </c>
      <c r="B850" s="231" t="str">
        <f>IF(D850="","",B849)</f>
        <v/>
      </c>
      <c r="C850" s="232" t="str">
        <f>IF(D850="","",C849)</f>
        <v/>
      </c>
      <c r="D850" s="6"/>
      <c r="E850" s="5" t="str">
        <f>IF(D850="","",VLOOKUP(D850,Master,3,FALSE))</f>
        <v/>
      </c>
      <c r="F850" s="5" t="str">
        <f>IF(D850="","",VLOOKUP(D850,Master,4,FALSE))</f>
        <v/>
      </c>
      <c r="G850" s="5" t="str">
        <f>IF(D850="","",VLOOKUP(D850,Master,5,FALSE))</f>
        <v/>
      </c>
      <c r="H850" s="5" t="str">
        <f>IF(D850="","",VLOOKUP(D850,Master,2,FALSE))</f>
        <v/>
      </c>
      <c r="I850" s="233"/>
      <c r="J850" s="233"/>
      <c r="K850" s="233"/>
      <c r="L850" s="234" t="str">
        <f>IF(K850="","",IF(I850="",ROUND(HLOOKUP(J850,kgList,K850,FALSE),1),ROUND(HLOOKUP(I850,kgList,K850,FALSE),1)))</f>
        <v/>
      </c>
      <c r="M850" s="234" t="str">
        <f>IF(L850="","",IF(COUNTA(I850:J850)&gt;1,"Edible or Inedible",IF(COUNTA(I850)=1,L850*1,IF(COUNTA(J850)=1,L850*1,"ERROR"))))</f>
        <v/>
      </c>
    </row>
    <row r="851" spans="1:13" x14ac:dyDescent="0.25">
      <c r="A851" s="232" t="str">
        <f>IF(D851="","",A850)</f>
        <v/>
      </c>
      <c r="B851" s="231" t="str">
        <f>IF(D851="","",B850)</f>
        <v/>
      </c>
      <c r="C851" s="232" t="str">
        <f>IF(D851="","",C850)</f>
        <v/>
      </c>
      <c r="D851" s="6"/>
      <c r="E851" s="5" t="str">
        <f>IF(D851="","",VLOOKUP(D851,Master,3,FALSE))</f>
        <v/>
      </c>
      <c r="F851" s="5" t="str">
        <f>IF(D851="","",VLOOKUP(D851,Master,4,FALSE))</f>
        <v/>
      </c>
      <c r="G851" s="5" t="str">
        <f>IF(D851="","",VLOOKUP(D851,Master,5,FALSE))</f>
        <v/>
      </c>
      <c r="H851" s="5" t="str">
        <f>IF(D851="","",VLOOKUP(D851,Master,2,FALSE))</f>
        <v/>
      </c>
      <c r="I851" s="233"/>
      <c r="J851" s="233"/>
      <c r="K851" s="233"/>
      <c r="L851" s="234" t="str">
        <f>IF(K851="","",IF(I851="",ROUND(HLOOKUP(J851,kgList,K851,FALSE),1),ROUND(HLOOKUP(I851,kgList,K851,FALSE),1)))</f>
        <v/>
      </c>
      <c r="M851" s="234" t="str">
        <f>IF(L851="","",IF(COUNTA(I851:J851)&gt;1,"Edible or Inedible",IF(COUNTA(I851)=1,L851*1,IF(COUNTA(J851)=1,L851*1,"ERROR"))))</f>
        <v/>
      </c>
    </row>
    <row r="852" spans="1:13" x14ac:dyDescent="0.25">
      <c r="A852" s="232" t="str">
        <f>IF(D852="","",A851)</f>
        <v/>
      </c>
      <c r="B852" s="231" t="str">
        <f>IF(D852="","",B851)</f>
        <v/>
      </c>
      <c r="C852" s="232" t="str">
        <f>IF(D852="","",C851)</f>
        <v/>
      </c>
      <c r="D852" s="6"/>
      <c r="E852" s="5" t="str">
        <f>IF(D852="","",VLOOKUP(D852,Master,3,FALSE))</f>
        <v/>
      </c>
      <c r="F852" s="5" t="str">
        <f>IF(D852="","",VLOOKUP(D852,Master,4,FALSE))</f>
        <v/>
      </c>
      <c r="G852" s="5" t="str">
        <f>IF(D852="","",VLOOKUP(D852,Master,5,FALSE))</f>
        <v/>
      </c>
      <c r="H852" s="5" t="str">
        <f>IF(D852="","",VLOOKUP(D852,Master,2,FALSE))</f>
        <v/>
      </c>
      <c r="I852" s="233"/>
      <c r="J852" s="233"/>
      <c r="K852" s="233"/>
      <c r="L852" s="234" t="str">
        <f>IF(K852="","",IF(I852="",ROUND(HLOOKUP(J852,kgList,K852,FALSE),1),ROUND(HLOOKUP(I852,kgList,K852,FALSE),1)))</f>
        <v/>
      </c>
      <c r="M852" s="234" t="str">
        <f>IF(L852="","",IF(COUNTA(I852:J852)&gt;1,"Edible or Inedible",IF(COUNTA(I852)=1,L852*1,IF(COUNTA(J852)=1,L852*1,"ERROR"))))</f>
        <v/>
      </c>
    </row>
    <row r="853" spans="1:13" x14ac:dyDescent="0.25">
      <c r="A853" s="232" t="str">
        <f>IF(D853="","",A852)</f>
        <v/>
      </c>
      <c r="B853" s="231" t="str">
        <f>IF(D853="","",B852)</f>
        <v/>
      </c>
      <c r="C853" s="232" t="str">
        <f>IF(D853="","",C852)</f>
        <v/>
      </c>
      <c r="D853" s="6"/>
      <c r="E853" s="5" t="str">
        <f>IF(D853="","",VLOOKUP(D853,Master,3,FALSE))</f>
        <v/>
      </c>
      <c r="F853" s="5" t="str">
        <f>IF(D853="","",VLOOKUP(D853,Master,4,FALSE))</f>
        <v/>
      </c>
      <c r="G853" s="5" t="str">
        <f>IF(D853="","",VLOOKUP(D853,Master,5,FALSE))</f>
        <v/>
      </c>
      <c r="H853" s="5" t="str">
        <f>IF(D853="","",VLOOKUP(D853,Master,2,FALSE))</f>
        <v/>
      </c>
      <c r="I853" s="233"/>
      <c r="J853" s="233"/>
      <c r="K853" s="233"/>
      <c r="L853" s="234" t="str">
        <f>IF(K853="","",IF(I853="",ROUND(HLOOKUP(J853,kgList,K853,FALSE),1),ROUND(HLOOKUP(I853,kgList,K853,FALSE),1)))</f>
        <v/>
      </c>
      <c r="M853" s="234" t="str">
        <f>IF(L853="","",IF(COUNTA(I853:J853)&gt;1,"Edible or Inedible",IF(COUNTA(I853)=1,L853*1,IF(COUNTA(J853)=1,L853*1,"ERROR"))))</f>
        <v/>
      </c>
    </row>
    <row r="854" spans="1:13" x14ac:dyDescent="0.25">
      <c r="A854" s="232" t="str">
        <f>IF(D854="","",A853)</f>
        <v/>
      </c>
      <c r="B854" s="231" t="str">
        <f>IF(D854="","",B853)</f>
        <v/>
      </c>
      <c r="C854" s="232" t="str">
        <f>IF(D854="","",C853)</f>
        <v/>
      </c>
      <c r="D854" s="6"/>
      <c r="E854" s="5" t="str">
        <f>IF(D854="","",VLOOKUP(D854,Master,3,FALSE))</f>
        <v/>
      </c>
      <c r="F854" s="5" t="str">
        <f>IF(D854="","",VLOOKUP(D854,Master,4,FALSE))</f>
        <v/>
      </c>
      <c r="G854" s="5" t="str">
        <f>IF(D854="","",VLOOKUP(D854,Master,5,FALSE))</f>
        <v/>
      </c>
      <c r="H854" s="5" t="str">
        <f>IF(D854="","",VLOOKUP(D854,Master,2,FALSE))</f>
        <v/>
      </c>
      <c r="I854" s="233"/>
      <c r="J854" s="233"/>
      <c r="K854" s="233"/>
      <c r="L854" s="234" t="str">
        <f>IF(K854="","",IF(I854="",ROUND(HLOOKUP(J854,kgList,K854,FALSE),1),ROUND(HLOOKUP(I854,kgList,K854,FALSE),1)))</f>
        <v/>
      </c>
      <c r="M854" s="234" t="str">
        <f>IF(L854="","",IF(COUNTA(I854:J854)&gt;1,"Edible or Inedible",IF(COUNTA(I854)=1,L854*1,IF(COUNTA(J854)=1,L854*1,"ERROR"))))</f>
        <v/>
      </c>
    </row>
    <row r="855" spans="1:13" x14ac:dyDescent="0.25">
      <c r="A855" s="232" t="str">
        <f>IF(D855="","",A854)</f>
        <v/>
      </c>
      <c r="B855" s="231" t="str">
        <f>IF(D855="","",B854)</f>
        <v/>
      </c>
      <c r="C855" s="232" t="str">
        <f>IF(D855="","",C854)</f>
        <v/>
      </c>
      <c r="D855" s="6"/>
      <c r="E855" s="5" t="str">
        <f>IF(D855="","",VLOOKUP(D855,Master,3,FALSE))</f>
        <v/>
      </c>
      <c r="F855" s="5" t="str">
        <f>IF(D855="","",VLOOKUP(D855,Master,4,FALSE))</f>
        <v/>
      </c>
      <c r="G855" s="5" t="str">
        <f>IF(D855="","",VLOOKUP(D855,Master,5,FALSE))</f>
        <v/>
      </c>
      <c r="H855" s="5" t="str">
        <f>IF(D855="","",VLOOKUP(D855,Master,2,FALSE))</f>
        <v/>
      </c>
      <c r="I855" s="233"/>
      <c r="J855" s="233"/>
      <c r="K855" s="233"/>
      <c r="L855" s="234" t="str">
        <f>IF(K855="","",IF(I855="",ROUND(HLOOKUP(J855,kgList,K855,FALSE),1),ROUND(HLOOKUP(I855,kgList,K855,FALSE),1)))</f>
        <v/>
      </c>
      <c r="M855" s="234" t="str">
        <f>IF(L855="","",IF(COUNTA(I855:J855)&gt;1,"Edible or Inedible",IF(COUNTA(I855)=1,L855*1,IF(COUNTA(J855)=1,L855*1,"ERROR"))))</f>
        <v/>
      </c>
    </row>
    <row r="856" spans="1:13" x14ac:dyDescent="0.25">
      <c r="A856" s="232" t="str">
        <f>IF(D856="","",A855)</f>
        <v/>
      </c>
      <c r="B856" s="231" t="str">
        <f>IF(D856="","",B855)</f>
        <v/>
      </c>
      <c r="C856" s="232" t="str">
        <f>IF(D856="","",C855)</f>
        <v/>
      </c>
      <c r="D856" s="6"/>
      <c r="E856" s="5" t="str">
        <f>IF(D856="","",VLOOKUP(D856,Master,3,FALSE))</f>
        <v/>
      </c>
      <c r="F856" s="5" t="str">
        <f>IF(D856="","",VLOOKUP(D856,Master,4,FALSE))</f>
        <v/>
      </c>
      <c r="G856" s="5" t="str">
        <f>IF(D856="","",VLOOKUP(D856,Master,5,FALSE))</f>
        <v/>
      </c>
      <c r="H856" s="5" t="str">
        <f>IF(D856="","",VLOOKUP(D856,Master,2,FALSE))</f>
        <v/>
      </c>
      <c r="I856" s="233"/>
      <c r="J856" s="233"/>
      <c r="K856" s="233"/>
      <c r="L856" s="234" t="str">
        <f>IF(K856="","",IF(I856="",ROUND(HLOOKUP(J856,kgList,K856,FALSE),1),ROUND(HLOOKUP(I856,kgList,K856,FALSE),1)))</f>
        <v/>
      </c>
      <c r="M856" s="234" t="str">
        <f>IF(L856="","",IF(COUNTA(I856:J856)&gt;1,"Edible or Inedible",IF(COUNTA(I856)=1,L856*1,IF(COUNTA(J856)=1,L856*1,"ERROR"))))</f>
        <v/>
      </c>
    </row>
    <row r="857" spans="1:13" x14ac:dyDescent="0.25">
      <c r="A857" s="232" t="str">
        <f>IF(D857="","",A856)</f>
        <v/>
      </c>
      <c r="B857" s="231" t="str">
        <f>IF(D857="","",B856)</f>
        <v/>
      </c>
      <c r="C857" s="232" t="str">
        <f>IF(D857="","",C856)</f>
        <v/>
      </c>
      <c r="D857" s="6"/>
      <c r="E857" s="5" t="str">
        <f>IF(D857="","",VLOOKUP(D857,Master,3,FALSE))</f>
        <v/>
      </c>
      <c r="F857" s="5" t="str">
        <f>IF(D857="","",VLOOKUP(D857,Master,4,FALSE))</f>
        <v/>
      </c>
      <c r="G857" s="5" t="str">
        <f>IF(D857="","",VLOOKUP(D857,Master,5,FALSE))</f>
        <v/>
      </c>
      <c r="H857" s="5" t="str">
        <f>IF(D857="","",VLOOKUP(D857,Master,2,FALSE))</f>
        <v/>
      </c>
      <c r="I857" s="233"/>
      <c r="J857" s="233"/>
      <c r="K857" s="233"/>
      <c r="L857" s="234" t="str">
        <f>IF(K857="","",IF(I857="",ROUND(HLOOKUP(J857,kgList,K857,FALSE),1),ROUND(HLOOKUP(I857,kgList,K857,FALSE),1)))</f>
        <v/>
      </c>
      <c r="M857" s="234" t="str">
        <f>IF(L857="","",IF(COUNTA(I857:J857)&gt;1,"Edible or Inedible",IF(COUNTA(I857)=1,L857*1,IF(COUNTA(J857)=1,L857*1,"ERROR"))))</f>
        <v/>
      </c>
    </row>
    <row r="858" spans="1:13" x14ac:dyDescent="0.25">
      <c r="A858" s="232" t="str">
        <f>IF(D858="","",A857)</f>
        <v/>
      </c>
      <c r="B858" s="231" t="str">
        <f>IF(D858="","",B857)</f>
        <v/>
      </c>
      <c r="C858" s="232" t="str">
        <f>IF(D858="","",C857)</f>
        <v/>
      </c>
      <c r="D858" s="6"/>
      <c r="E858" s="5" t="str">
        <f>IF(D858="","",VLOOKUP(D858,Master,3,FALSE))</f>
        <v/>
      </c>
      <c r="F858" s="5" t="str">
        <f>IF(D858="","",VLOOKUP(D858,Master,4,FALSE))</f>
        <v/>
      </c>
      <c r="G858" s="5" t="str">
        <f>IF(D858="","",VLOOKUP(D858,Master,5,FALSE))</f>
        <v/>
      </c>
      <c r="H858" s="5" t="str">
        <f>IF(D858="","",VLOOKUP(D858,Master,2,FALSE))</f>
        <v/>
      </c>
      <c r="I858" s="233"/>
      <c r="J858" s="233"/>
      <c r="K858" s="233"/>
      <c r="L858" s="234" t="str">
        <f>IF(K858="","",IF(I858="",ROUND(HLOOKUP(J858,kgList,K858,FALSE),1),ROUND(HLOOKUP(I858,kgList,K858,FALSE),1)))</f>
        <v/>
      </c>
      <c r="M858" s="234" t="str">
        <f>IF(L858="","",IF(COUNTA(I858:J858)&gt;1,"Edible or Inedible",IF(COUNTA(I858)=1,L858*1,IF(COUNTA(J858)=1,L858*1,"ERROR"))))</f>
        <v/>
      </c>
    </row>
    <row r="859" spans="1:13" x14ac:dyDescent="0.25">
      <c r="A859" s="232" t="str">
        <f>IF(D859="","",A858)</f>
        <v/>
      </c>
      <c r="B859" s="231" t="str">
        <f>IF(D859="","",B858)</f>
        <v/>
      </c>
      <c r="C859" s="232" t="str">
        <f>IF(D859="","",C858)</f>
        <v/>
      </c>
      <c r="D859" s="6"/>
      <c r="E859" s="5" t="str">
        <f>IF(D859="","",VLOOKUP(D859,Master,3,FALSE))</f>
        <v/>
      </c>
      <c r="F859" s="5" t="str">
        <f>IF(D859="","",VLOOKUP(D859,Master,4,FALSE))</f>
        <v/>
      </c>
      <c r="G859" s="5" t="str">
        <f>IF(D859="","",VLOOKUP(D859,Master,5,FALSE))</f>
        <v/>
      </c>
      <c r="H859" s="5" t="str">
        <f>IF(D859="","",VLOOKUP(D859,Master,2,FALSE))</f>
        <v/>
      </c>
      <c r="I859" s="233"/>
      <c r="J859" s="233"/>
      <c r="K859" s="233"/>
      <c r="L859" s="234" t="str">
        <f>IF(K859="","",IF(I859="",ROUND(HLOOKUP(J859,kgList,K859,FALSE),1),ROUND(HLOOKUP(I859,kgList,K859,FALSE),1)))</f>
        <v/>
      </c>
      <c r="M859" s="234" t="str">
        <f>IF(L859="","",IF(COUNTA(I859:J859)&gt;1,"Edible or Inedible",IF(COUNTA(I859)=1,L859*1,IF(COUNTA(J859)=1,L859*1,"ERROR"))))</f>
        <v/>
      </c>
    </row>
    <row r="860" spans="1:13" x14ac:dyDescent="0.25">
      <c r="A860" s="232" t="str">
        <f>IF(D860="","",A859)</f>
        <v/>
      </c>
      <c r="B860" s="231" t="str">
        <f>IF(D860="","",B859)</f>
        <v/>
      </c>
      <c r="C860" s="232" t="str">
        <f>IF(D860="","",C859)</f>
        <v/>
      </c>
      <c r="D860" s="6"/>
      <c r="E860" s="5" t="str">
        <f>IF(D860="","",VLOOKUP(D860,Master,3,FALSE))</f>
        <v/>
      </c>
      <c r="F860" s="5" t="str">
        <f>IF(D860="","",VLOOKUP(D860,Master,4,FALSE))</f>
        <v/>
      </c>
      <c r="G860" s="5" t="str">
        <f>IF(D860="","",VLOOKUP(D860,Master,5,FALSE))</f>
        <v/>
      </c>
      <c r="H860" s="5" t="str">
        <f>IF(D860="","",VLOOKUP(D860,Master,2,FALSE))</f>
        <v/>
      </c>
      <c r="I860" s="233"/>
      <c r="J860" s="233"/>
      <c r="K860" s="233"/>
      <c r="L860" s="234" t="str">
        <f>IF(K860="","",IF(I860="",ROUND(HLOOKUP(J860,kgList,K860,FALSE),1),ROUND(HLOOKUP(I860,kgList,K860,FALSE),1)))</f>
        <v/>
      </c>
      <c r="M860" s="234" t="str">
        <f>IF(L860="","",IF(COUNTA(I860:J860)&gt;1,"Edible or Inedible",IF(COUNTA(I860)=1,L860*1,IF(COUNTA(J860)=1,L860*1,"ERROR"))))</f>
        <v/>
      </c>
    </row>
    <row r="861" spans="1:13" x14ac:dyDescent="0.25">
      <c r="A861" s="232" t="str">
        <f>IF(D861="","",A860)</f>
        <v/>
      </c>
      <c r="B861" s="231" t="str">
        <f>IF(D861="","",B860)</f>
        <v/>
      </c>
      <c r="C861" s="232" t="str">
        <f>IF(D861="","",C860)</f>
        <v/>
      </c>
      <c r="D861" s="6"/>
      <c r="E861" s="5" t="str">
        <f>IF(D861="","",VLOOKUP(D861,Master,3,FALSE))</f>
        <v/>
      </c>
      <c r="F861" s="5" t="str">
        <f>IF(D861="","",VLOOKUP(D861,Master,4,FALSE))</f>
        <v/>
      </c>
      <c r="G861" s="5" t="str">
        <f>IF(D861="","",VLOOKUP(D861,Master,5,FALSE))</f>
        <v/>
      </c>
      <c r="H861" s="5" t="str">
        <f>IF(D861="","",VLOOKUP(D861,Master,2,FALSE))</f>
        <v/>
      </c>
      <c r="I861" s="233"/>
      <c r="J861" s="233"/>
      <c r="K861" s="233"/>
      <c r="L861" s="234" t="str">
        <f>IF(K861="","",IF(I861="",ROUND(HLOOKUP(J861,kgList,K861,FALSE),1),ROUND(HLOOKUP(I861,kgList,K861,FALSE),1)))</f>
        <v/>
      </c>
      <c r="M861" s="234" t="str">
        <f>IF(L861="","",IF(COUNTA(I861:J861)&gt;1,"Edible or Inedible",IF(COUNTA(I861)=1,L861*1,IF(COUNTA(J861)=1,L861*1,"ERROR"))))</f>
        <v/>
      </c>
    </row>
    <row r="862" spans="1:13" x14ac:dyDescent="0.25">
      <c r="A862" s="232" t="str">
        <f>IF(D862="","",A861)</f>
        <v/>
      </c>
      <c r="B862" s="231" t="str">
        <f>IF(D862="","",B861)</f>
        <v/>
      </c>
      <c r="C862" s="232" t="str">
        <f>IF(D862="","",C861)</f>
        <v/>
      </c>
      <c r="D862" s="6"/>
      <c r="E862" s="5" t="str">
        <f>IF(D862="","",VLOOKUP(D862,Master,3,FALSE))</f>
        <v/>
      </c>
      <c r="F862" s="5" t="str">
        <f>IF(D862="","",VLOOKUP(D862,Master,4,FALSE))</f>
        <v/>
      </c>
      <c r="G862" s="5" t="str">
        <f>IF(D862="","",VLOOKUP(D862,Master,5,FALSE))</f>
        <v/>
      </c>
      <c r="H862" s="5" t="str">
        <f>IF(D862="","",VLOOKUP(D862,Master,2,FALSE))</f>
        <v/>
      </c>
      <c r="I862" s="233"/>
      <c r="J862" s="233"/>
      <c r="K862" s="233"/>
      <c r="L862" s="234" t="str">
        <f>IF(K862="","",IF(I862="",ROUND(HLOOKUP(J862,kgList,K862,FALSE),1),ROUND(HLOOKUP(I862,kgList,K862,FALSE),1)))</f>
        <v/>
      </c>
      <c r="M862" s="234" t="str">
        <f>IF(L862="","",IF(COUNTA(I862:J862)&gt;1,"Edible or Inedible",IF(COUNTA(I862)=1,L862*1,IF(COUNTA(J862)=1,L862*1,"ERROR"))))</f>
        <v/>
      </c>
    </row>
    <row r="863" spans="1:13" x14ac:dyDescent="0.25">
      <c r="A863" s="232" t="str">
        <f>IF(D863="","",A862)</f>
        <v/>
      </c>
      <c r="B863" s="231" t="str">
        <f>IF(D863="","",B862)</f>
        <v/>
      </c>
      <c r="C863" s="232" t="str">
        <f>IF(D863="","",C862)</f>
        <v/>
      </c>
      <c r="D863" s="6"/>
      <c r="E863" s="5" t="str">
        <f>IF(D863="","",VLOOKUP(D863,Master,3,FALSE))</f>
        <v/>
      </c>
      <c r="F863" s="5" t="str">
        <f>IF(D863="","",VLOOKUP(D863,Master,4,FALSE))</f>
        <v/>
      </c>
      <c r="G863" s="5" t="str">
        <f>IF(D863="","",VLOOKUP(D863,Master,5,FALSE))</f>
        <v/>
      </c>
      <c r="H863" s="5" t="str">
        <f>IF(D863="","",VLOOKUP(D863,Master,2,FALSE))</f>
        <v/>
      </c>
      <c r="I863" s="233"/>
      <c r="J863" s="233"/>
      <c r="K863" s="233"/>
      <c r="L863" s="234" t="str">
        <f>IF(K863="","",IF(I863="",ROUND(HLOOKUP(J863,kgList,K863,FALSE),1),ROUND(HLOOKUP(I863,kgList,K863,FALSE),1)))</f>
        <v/>
      </c>
      <c r="M863" s="234" t="str">
        <f>IF(L863="","",IF(COUNTA(I863:J863)&gt;1,"Edible or Inedible",IF(COUNTA(I863)=1,L863*1,IF(COUNTA(J863)=1,L863*1,"ERROR"))))</f>
        <v/>
      </c>
    </row>
    <row r="864" spans="1:13" x14ac:dyDescent="0.25">
      <c r="A864" s="232" t="str">
        <f>IF(D864="","",A863)</f>
        <v/>
      </c>
      <c r="B864" s="231" t="str">
        <f>IF(D864="","",B863)</f>
        <v/>
      </c>
      <c r="C864" s="232" t="str">
        <f>IF(D864="","",C863)</f>
        <v/>
      </c>
      <c r="D864" s="6"/>
      <c r="E864" s="5" t="str">
        <f>IF(D864="","",VLOOKUP(D864,Master,3,FALSE))</f>
        <v/>
      </c>
      <c r="F864" s="5" t="str">
        <f>IF(D864="","",VLOOKUP(D864,Master,4,FALSE))</f>
        <v/>
      </c>
      <c r="G864" s="5" t="str">
        <f>IF(D864="","",VLOOKUP(D864,Master,5,FALSE))</f>
        <v/>
      </c>
      <c r="H864" s="5" t="str">
        <f>IF(D864="","",VLOOKUP(D864,Master,2,FALSE))</f>
        <v/>
      </c>
      <c r="I864" s="233"/>
      <c r="J864" s="233"/>
      <c r="K864" s="233"/>
      <c r="L864" s="234" t="str">
        <f>IF(K864="","",IF(I864="",ROUND(HLOOKUP(J864,kgList,K864,FALSE),1),ROUND(HLOOKUP(I864,kgList,K864,FALSE),1)))</f>
        <v/>
      </c>
      <c r="M864" s="234" t="str">
        <f>IF(L864="","",IF(COUNTA(I864:J864)&gt;1,"Edible or Inedible",IF(COUNTA(I864)=1,L864*1,IF(COUNTA(J864)=1,L864*1,"ERROR"))))</f>
        <v/>
      </c>
    </row>
    <row r="865" spans="1:13" x14ac:dyDescent="0.25">
      <c r="A865" s="232" t="str">
        <f>IF(D865="","",A864)</f>
        <v/>
      </c>
      <c r="B865" s="231" t="str">
        <f>IF(D865="","",B864)</f>
        <v/>
      </c>
      <c r="C865" s="232" t="str">
        <f>IF(D865="","",C864)</f>
        <v/>
      </c>
      <c r="D865" s="6"/>
      <c r="E865" s="5" t="str">
        <f>IF(D865="","",VLOOKUP(D865,Master,3,FALSE))</f>
        <v/>
      </c>
      <c r="F865" s="5" t="str">
        <f>IF(D865="","",VLOOKUP(D865,Master,4,FALSE))</f>
        <v/>
      </c>
      <c r="G865" s="5" t="str">
        <f>IF(D865="","",VLOOKUP(D865,Master,5,FALSE))</f>
        <v/>
      </c>
      <c r="H865" s="5" t="str">
        <f>IF(D865="","",VLOOKUP(D865,Master,2,FALSE))</f>
        <v/>
      </c>
      <c r="I865" s="233"/>
      <c r="J865" s="233"/>
      <c r="K865" s="233"/>
      <c r="L865" s="234" t="str">
        <f>IF(K865="","",IF(I865="",ROUND(HLOOKUP(J865,kgList,K865,FALSE),1),ROUND(HLOOKUP(I865,kgList,K865,FALSE),1)))</f>
        <v/>
      </c>
      <c r="M865" s="234" t="str">
        <f>IF(L865="","",IF(COUNTA(I865:J865)&gt;1,"Edible or Inedible",IF(COUNTA(I865)=1,L865*1,IF(COUNTA(J865)=1,L865*1,"ERROR"))))</f>
        <v/>
      </c>
    </row>
    <row r="866" spans="1:13" x14ac:dyDescent="0.25">
      <c r="A866" s="232" t="str">
        <f>IF(D866="","",A865)</f>
        <v/>
      </c>
      <c r="B866" s="231" t="str">
        <f>IF(D866="","",B865)</f>
        <v/>
      </c>
      <c r="C866" s="232" t="str">
        <f>IF(D866="","",C865)</f>
        <v/>
      </c>
      <c r="D866" s="6"/>
      <c r="E866" s="5" t="str">
        <f>IF(D866="","",VLOOKUP(D866,Master,3,FALSE))</f>
        <v/>
      </c>
      <c r="F866" s="5" t="str">
        <f>IF(D866="","",VLOOKUP(D866,Master,4,FALSE))</f>
        <v/>
      </c>
      <c r="G866" s="5" t="str">
        <f>IF(D866="","",VLOOKUP(D866,Master,5,FALSE))</f>
        <v/>
      </c>
      <c r="H866" s="5" t="str">
        <f>IF(D866="","",VLOOKUP(D866,Master,2,FALSE))</f>
        <v/>
      </c>
      <c r="I866" s="233"/>
      <c r="J866" s="233"/>
      <c r="K866" s="233"/>
      <c r="L866" s="234" t="str">
        <f>IF(K866="","",IF(I866="",ROUND(HLOOKUP(J866,kgList,K866,FALSE),1),ROUND(HLOOKUP(I866,kgList,K866,FALSE),1)))</f>
        <v/>
      </c>
      <c r="M866" s="234" t="str">
        <f>IF(L866="","",IF(COUNTA(I866:J866)&gt;1,"Edible or Inedible",IF(COUNTA(I866)=1,L866*1,IF(COUNTA(J866)=1,L866*1,"ERROR"))))</f>
        <v/>
      </c>
    </row>
    <row r="867" spans="1:13" x14ac:dyDescent="0.25">
      <c r="A867" s="232" t="str">
        <f>IF(D867="","",A866)</f>
        <v/>
      </c>
      <c r="B867" s="231" t="str">
        <f>IF(D867="","",B866)</f>
        <v/>
      </c>
      <c r="C867" s="232" t="str">
        <f>IF(D867="","",C866)</f>
        <v/>
      </c>
      <c r="D867" s="6"/>
      <c r="E867" s="5" t="str">
        <f>IF(D867="","",VLOOKUP(D867,Master,3,FALSE))</f>
        <v/>
      </c>
      <c r="F867" s="5" t="str">
        <f>IF(D867="","",VLOOKUP(D867,Master,4,FALSE))</f>
        <v/>
      </c>
      <c r="G867" s="5" t="str">
        <f>IF(D867="","",VLOOKUP(D867,Master,5,FALSE))</f>
        <v/>
      </c>
      <c r="H867" s="5" t="str">
        <f>IF(D867="","",VLOOKUP(D867,Master,2,FALSE))</f>
        <v/>
      </c>
      <c r="I867" s="233"/>
      <c r="J867" s="233"/>
      <c r="K867" s="233"/>
      <c r="L867" s="234" t="str">
        <f>IF(K867="","",IF(I867="",ROUND(HLOOKUP(J867,kgList,K867,FALSE),1),ROUND(HLOOKUP(I867,kgList,K867,FALSE),1)))</f>
        <v/>
      </c>
      <c r="M867" s="234" t="str">
        <f>IF(L867="","",IF(COUNTA(I867:J867)&gt;1,"Edible or Inedible",IF(COUNTA(I867)=1,L867*1,IF(COUNTA(J867)=1,L867*1,"ERROR"))))</f>
        <v/>
      </c>
    </row>
    <row r="868" spans="1:13" x14ac:dyDescent="0.25">
      <c r="A868" s="232" t="str">
        <f>IF(D868="","",A867)</f>
        <v/>
      </c>
      <c r="B868" s="231" t="str">
        <f>IF(D868="","",B867)</f>
        <v/>
      </c>
      <c r="C868" s="232" t="str">
        <f>IF(D868="","",C867)</f>
        <v/>
      </c>
      <c r="D868" s="6"/>
      <c r="E868" s="5" t="str">
        <f>IF(D868="","",VLOOKUP(D868,Master,3,FALSE))</f>
        <v/>
      </c>
      <c r="F868" s="5" t="str">
        <f>IF(D868="","",VLOOKUP(D868,Master,4,FALSE))</f>
        <v/>
      </c>
      <c r="G868" s="5" t="str">
        <f>IF(D868="","",VLOOKUP(D868,Master,5,FALSE))</f>
        <v/>
      </c>
      <c r="H868" s="5" t="str">
        <f>IF(D868="","",VLOOKUP(D868,Master,2,FALSE))</f>
        <v/>
      </c>
      <c r="I868" s="233"/>
      <c r="J868" s="233"/>
      <c r="K868" s="233"/>
      <c r="L868" s="234" t="str">
        <f>IF(K868="","",IF(I868="",ROUND(HLOOKUP(J868,kgList,K868,FALSE),1),ROUND(HLOOKUP(I868,kgList,K868,FALSE),1)))</f>
        <v/>
      </c>
      <c r="M868" s="234" t="str">
        <f>IF(L868="","",IF(COUNTA(I868:J868)&gt;1,"Edible or Inedible",IF(COUNTA(I868)=1,L868*1,IF(COUNTA(J868)=1,L868*1,"ERROR"))))</f>
        <v/>
      </c>
    </row>
    <row r="869" spans="1:13" x14ac:dyDescent="0.25">
      <c r="A869" s="232" t="str">
        <f>IF(D869="","",A868)</f>
        <v/>
      </c>
      <c r="B869" s="231" t="str">
        <f>IF(D869="","",B868)</f>
        <v/>
      </c>
      <c r="C869" s="232" t="str">
        <f>IF(D869="","",C868)</f>
        <v/>
      </c>
      <c r="D869" s="6"/>
      <c r="E869" s="5" t="str">
        <f>IF(D869="","",VLOOKUP(D869,Master,3,FALSE))</f>
        <v/>
      </c>
      <c r="F869" s="5" t="str">
        <f>IF(D869="","",VLOOKUP(D869,Master,4,FALSE))</f>
        <v/>
      </c>
      <c r="G869" s="5" t="str">
        <f>IF(D869="","",VLOOKUP(D869,Master,5,FALSE))</f>
        <v/>
      </c>
      <c r="H869" s="5" t="str">
        <f>IF(D869="","",VLOOKUP(D869,Master,2,FALSE))</f>
        <v/>
      </c>
      <c r="I869" s="233"/>
      <c r="J869" s="233"/>
      <c r="K869" s="233"/>
      <c r="L869" s="234" t="str">
        <f>IF(K869="","",IF(I869="",ROUND(HLOOKUP(J869,kgList,K869,FALSE),1),ROUND(HLOOKUP(I869,kgList,K869,FALSE),1)))</f>
        <v/>
      </c>
      <c r="M869" s="234" t="str">
        <f>IF(L869="","",IF(COUNTA(I869:J869)&gt;1,"Edible or Inedible",IF(COUNTA(I869)=1,L869*1,IF(COUNTA(J869)=1,L869*1,"ERROR"))))</f>
        <v/>
      </c>
    </row>
    <row r="870" spans="1:13" x14ac:dyDescent="0.25">
      <c r="A870" s="232" t="str">
        <f>IF(D870="","",A869)</f>
        <v/>
      </c>
      <c r="B870" s="231" t="str">
        <f>IF(D870="","",B869)</f>
        <v/>
      </c>
      <c r="C870" s="232" t="str">
        <f>IF(D870="","",C869)</f>
        <v/>
      </c>
      <c r="D870" s="6"/>
      <c r="E870" s="5" t="str">
        <f>IF(D870="","",VLOOKUP(D870,Master,3,FALSE))</f>
        <v/>
      </c>
      <c r="F870" s="5" t="str">
        <f>IF(D870="","",VLOOKUP(D870,Master,4,FALSE))</f>
        <v/>
      </c>
      <c r="G870" s="5" t="str">
        <f>IF(D870="","",VLOOKUP(D870,Master,5,FALSE))</f>
        <v/>
      </c>
      <c r="H870" s="5" t="str">
        <f>IF(D870="","",VLOOKUP(D870,Master,2,FALSE))</f>
        <v/>
      </c>
      <c r="I870" s="233"/>
      <c r="J870" s="233"/>
      <c r="K870" s="233"/>
      <c r="L870" s="234" t="str">
        <f>IF(K870="","",IF(I870="",ROUND(HLOOKUP(J870,kgList,K870,FALSE),1),ROUND(HLOOKUP(I870,kgList,K870,FALSE),1)))</f>
        <v/>
      </c>
      <c r="M870" s="234" t="str">
        <f>IF(L870="","",IF(COUNTA(I870:J870)&gt;1,"Edible or Inedible",IF(COUNTA(I870)=1,L870*1,IF(COUNTA(J870)=1,L870*1,"ERROR"))))</f>
        <v/>
      </c>
    </row>
    <row r="871" spans="1:13" x14ac:dyDescent="0.25">
      <c r="A871" s="232" t="str">
        <f>IF(D871="","",A870)</f>
        <v/>
      </c>
      <c r="B871" s="231" t="str">
        <f>IF(D871="","",B870)</f>
        <v/>
      </c>
      <c r="C871" s="232" t="str">
        <f>IF(D871="","",C870)</f>
        <v/>
      </c>
      <c r="D871" s="6"/>
      <c r="E871" s="5" t="str">
        <f>IF(D871="","",VLOOKUP(D871,Master,3,FALSE))</f>
        <v/>
      </c>
      <c r="F871" s="5" t="str">
        <f>IF(D871="","",VLOOKUP(D871,Master,4,FALSE))</f>
        <v/>
      </c>
      <c r="G871" s="5" t="str">
        <f>IF(D871="","",VLOOKUP(D871,Master,5,FALSE))</f>
        <v/>
      </c>
      <c r="H871" s="5" t="str">
        <f>IF(D871="","",VLOOKUP(D871,Master,2,FALSE))</f>
        <v/>
      </c>
      <c r="I871" s="233"/>
      <c r="J871" s="233"/>
      <c r="K871" s="233"/>
      <c r="L871" s="234" t="str">
        <f>IF(K871="","",IF(I871="",ROUND(HLOOKUP(J871,kgList,K871,FALSE),1),ROUND(HLOOKUP(I871,kgList,K871,FALSE),1)))</f>
        <v/>
      </c>
      <c r="M871" s="234" t="str">
        <f>IF(L871="","",IF(COUNTA(I871:J871)&gt;1,"Edible or Inedible",IF(COUNTA(I871)=1,L871*1,IF(COUNTA(J871)=1,L871*1,"ERROR"))))</f>
        <v/>
      </c>
    </row>
    <row r="872" spans="1:13" x14ac:dyDescent="0.25">
      <c r="A872" s="232" t="str">
        <f>IF(D872="","",A871)</f>
        <v/>
      </c>
      <c r="B872" s="231" t="str">
        <f>IF(D872="","",B871)</f>
        <v/>
      </c>
      <c r="C872" s="232" t="str">
        <f>IF(D872="","",C871)</f>
        <v/>
      </c>
      <c r="D872" s="6"/>
      <c r="E872" s="5" t="str">
        <f>IF(D872="","",VLOOKUP(D872,Master,3,FALSE))</f>
        <v/>
      </c>
      <c r="F872" s="5" t="str">
        <f>IF(D872="","",VLOOKUP(D872,Master,4,FALSE))</f>
        <v/>
      </c>
      <c r="G872" s="5" t="str">
        <f>IF(D872="","",VLOOKUP(D872,Master,5,FALSE))</f>
        <v/>
      </c>
      <c r="H872" s="5" t="str">
        <f>IF(D872="","",VLOOKUP(D872,Master,2,FALSE))</f>
        <v/>
      </c>
      <c r="I872" s="233"/>
      <c r="J872" s="233"/>
      <c r="K872" s="233"/>
      <c r="L872" s="234" t="str">
        <f>IF(K872="","",IF(I872="",ROUND(HLOOKUP(J872,kgList,K872,FALSE),1),ROUND(HLOOKUP(I872,kgList,K872,FALSE),1)))</f>
        <v/>
      </c>
      <c r="M872" s="234" t="str">
        <f>IF(L872="","",IF(COUNTA(I872:J872)&gt;1,"Edible or Inedible",IF(COUNTA(I872)=1,L872*1,IF(COUNTA(J872)=1,L872*1,"ERROR"))))</f>
        <v/>
      </c>
    </row>
    <row r="873" spans="1:13" x14ac:dyDescent="0.25">
      <c r="A873" s="232" t="str">
        <f>IF(D873="","",A872)</f>
        <v/>
      </c>
      <c r="B873" s="231" t="str">
        <f>IF(D873="","",B872)</f>
        <v/>
      </c>
      <c r="C873" s="232" t="str">
        <f>IF(D873="","",C872)</f>
        <v/>
      </c>
      <c r="D873" s="6"/>
      <c r="E873" s="5" t="str">
        <f>IF(D873="","",VLOOKUP(D873,Master,3,FALSE))</f>
        <v/>
      </c>
      <c r="F873" s="5" t="str">
        <f>IF(D873="","",VLOOKUP(D873,Master,4,FALSE))</f>
        <v/>
      </c>
      <c r="G873" s="5" t="str">
        <f>IF(D873="","",VLOOKUP(D873,Master,5,FALSE))</f>
        <v/>
      </c>
      <c r="H873" s="5" t="str">
        <f>IF(D873="","",VLOOKUP(D873,Master,2,FALSE))</f>
        <v/>
      </c>
      <c r="I873" s="233"/>
      <c r="J873" s="233"/>
      <c r="K873" s="233"/>
      <c r="L873" s="234" t="str">
        <f>IF(K873="","",IF(I873="",ROUND(HLOOKUP(J873,kgList,K873,FALSE),1),ROUND(HLOOKUP(I873,kgList,K873,FALSE),1)))</f>
        <v/>
      </c>
      <c r="M873" s="234" t="str">
        <f>IF(L873="","",IF(COUNTA(I873:J873)&gt;1,"Edible or Inedible",IF(COUNTA(I873)=1,L873*1,IF(COUNTA(J873)=1,L873*1,"ERROR"))))</f>
        <v/>
      </c>
    </row>
    <row r="874" spans="1:13" x14ac:dyDescent="0.25">
      <c r="A874" s="232" t="str">
        <f>IF(D874="","",A873)</f>
        <v/>
      </c>
      <c r="B874" s="231" t="str">
        <f>IF(D874="","",B873)</f>
        <v/>
      </c>
      <c r="C874" s="232" t="str">
        <f>IF(D874="","",C873)</f>
        <v/>
      </c>
      <c r="D874" s="6"/>
      <c r="E874" s="5" t="str">
        <f>IF(D874="","",VLOOKUP(D874,Master,3,FALSE))</f>
        <v/>
      </c>
      <c r="F874" s="5" t="str">
        <f>IF(D874="","",VLOOKUP(D874,Master,4,FALSE))</f>
        <v/>
      </c>
      <c r="G874" s="5" t="str">
        <f>IF(D874="","",VLOOKUP(D874,Master,5,FALSE))</f>
        <v/>
      </c>
      <c r="H874" s="5" t="str">
        <f>IF(D874="","",VLOOKUP(D874,Master,2,FALSE))</f>
        <v/>
      </c>
      <c r="I874" s="233"/>
      <c r="J874" s="233"/>
      <c r="K874" s="233"/>
      <c r="L874" s="234" t="str">
        <f>IF(K874="","",IF(I874="",ROUND(HLOOKUP(J874,kgList,K874,FALSE),1),ROUND(HLOOKUP(I874,kgList,K874,FALSE),1)))</f>
        <v/>
      </c>
      <c r="M874" s="234" t="str">
        <f>IF(L874="","",IF(COUNTA(I874:J874)&gt;1,"Edible or Inedible",IF(COUNTA(I874)=1,L874*1,IF(COUNTA(J874)=1,L874*1,"ERROR"))))</f>
        <v/>
      </c>
    </row>
    <row r="875" spans="1:13" x14ac:dyDescent="0.25">
      <c r="A875" s="232" t="str">
        <f>IF(D875="","",A874)</f>
        <v/>
      </c>
      <c r="B875" s="231" t="str">
        <f>IF(D875="","",B874)</f>
        <v/>
      </c>
      <c r="C875" s="232" t="str">
        <f>IF(D875="","",C874)</f>
        <v/>
      </c>
      <c r="D875" s="6"/>
      <c r="E875" s="5" t="str">
        <f>IF(D875="","",VLOOKUP(D875,Master,3,FALSE))</f>
        <v/>
      </c>
      <c r="F875" s="5" t="str">
        <f>IF(D875="","",VLOOKUP(D875,Master,4,FALSE))</f>
        <v/>
      </c>
      <c r="G875" s="5" t="str">
        <f>IF(D875="","",VLOOKUP(D875,Master,5,FALSE))</f>
        <v/>
      </c>
      <c r="H875" s="5" t="str">
        <f>IF(D875="","",VLOOKUP(D875,Master,2,FALSE))</f>
        <v/>
      </c>
      <c r="I875" s="233"/>
      <c r="J875" s="233"/>
      <c r="K875" s="233"/>
      <c r="L875" s="234" t="str">
        <f>IF(K875="","",IF(I875="",ROUND(HLOOKUP(J875,kgList,K875,FALSE),1),ROUND(HLOOKUP(I875,kgList,K875,FALSE),1)))</f>
        <v/>
      </c>
      <c r="M875" s="234" t="str">
        <f>IF(L875="","",IF(COUNTA(I875:J875)&gt;1,"Edible or Inedible",IF(COUNTA(I875)=1,L875*1,IF(COUNTA(J875)=1,L875*1,"ERROR"))))</f>
        <v/>
      </c>
    </row>
    <row r="876" spans="1:13" x14ac:dyDescent="0.25">
      <c r="A876" s="232" t="str">
        <f>IF(D876="","",A875)</f>
        <v/>
      </c>
      <c r="B876" s="231" t="str">
        <f>IF(D876="","",B875)</f>
        <v/>
      </c>
      <c r="C876" s="232" t="str">
        <f>IF(D876="","",C875)</f>
        <v/>
      </c>
      <c r="D876" s="6"/>
      <c r="E876" s="5" t="str">
        <f>IF(D876="","",VLOOKUP(D876,Master,3,FALSE))</f>
        <v/>
      </c>
      <c r="F876" s="5" t="str">
        <f>IF(D876="","",VLOOKUP(D876,Master,4,FALSE))</f>
        <v/>
      </c>
      <c r="G876" s="5" t="str">
        <f>IF(D876="","",VLOOKUP(D876,Master,5,FALSE))</f>
        <v/>
      </c>
      <c r="H876" s="5" t="str">
        <f>IF(D876="","",VLOOKUP(D876,Master,2,FALSE))</f>
        <v/>
      </c>
      <c r="I876" s="233"/>
      <c r="J876" s="233"/>
      <c r="K876" s="233"/>
      <c r="L876" s="234" t="str">
        <f>IF(K876="","",IF(I876="",ROUND(HLOOKUP(J876,kgList,K876,FALSE),1),ROUND(HLOOKUP(I876,kgList,K876,FALSE),1)))</f>
        <v/>
      </c>
      <c r="M876" s="234" t="str">
        <f>IF(L876="","",IF(COUNTA(I876:J876)&gt;1,"Edible or Inedible",IF(COUNTA(I876)=1,L876*1,IF(COUNTA(J876)=1,L876*1,"ERROR"))))</f>
        <v/>
      </c>
    </row>
    <row r="877" spans="1:13" x14ac:dyDescent="0.25">
      <c r="A877" s="232" t="str">
        <f>IF(D877="","",A876)</f>
        <v/>
      </c>
      <c r="B877" s="231" t="str">
        <f>IF(D877="","",B876)</f>
        <v/>
      </c>
      <c r="C877" s="232" t="str">
        <f>IF(D877="","",C876)</f>
        <v/>
      </c>
      <c r="D877" s="6"/>
      <c r="E877" s="5" t="str">
        <f>IF(D877="","",VLOOKUP(D877,Master,3,FALSE))</f>
        <v/>
      </c>
      <c r="F877" s="5" t="str">
        <f>IF(D877="","",VLOOKUP(D877,Master,4,FALSE))</f>
        <v/>
      </c>
      <c r="G877" s="5" t="str">
        <f>IF(D877="","",VLOOKUP(D877,Master,5,FALSE))</f>
        <v/>
      </c>
      <c r="H877" s="5" t="str">
        <f>IF(D877="","",VLOOKUP(D877,Master,2,FALSE))</f>
        <v/>
      </c>
      <c r="I877" s="233"/>
      <c r="J877" s="233"/>
      <c r="K877" s="233"/>
      <c r="L877" s="234" t="str">
        <f>IF(K877="","",IF(I877="",ROUND(HLOOKUP(J877,kgList,K877,FALSE),1),ROUND(HLOOKUP(I877,kgList,K877,FALSE),1)))</f>
        <v/>
      </c>
      <c r="M877" s="234" t="str">
        <f>IF(L877="","",IF(COUNTA(I877:J877)&gt;1,"Edible or Inedible",IF(COUNTA(I877)=1,L877*1,IF(COUNTA(J877)=1,L877*1,"ERROR"))))</f>
        <v/>
      </c>
    </row>
    <row r="878" spans="1:13" x14ac:dyDescent="0.25">
      <c r="A878" s="232" t="str">
        <f>IF(D878="","",A877)</f>
        <v/>
      </c>
      <c r="B878" s="231" t="str">
        <f>IF(D878="","",B877)</f>
        <v/>
      </c>
      <c r="C878" s="232" t="str">
        <f>IF(D878="","",C877)</f>
        <v/>
      </c>
      <c r="D878" s="6"/>
      <c r="E878" s="5" t="str">
        <f>IF(D878="","",VLOOKUP(D878,Master,3,FALSE))</f>
        <v/>
      </c>
      <c r="F878" s="5" t="str">
        <f>IF(D878="","",VLOOKUP(D878,Master,4,FALSE))</f>
        <v/>
      </c>
      <c r="G878" s="5" t="str">
        <f>IF(D878="","",VLOOKUP(D878,Master,5,FALSE))</f>
        <v/>
      </c>
      <c r="H878" s="5" t="str">
        <f>IF(D878="","",VLOOKUP(D878,Master,2,FALSE))</f>
        <v/>
      </c>
      <c r="I878" s="233"/>
      <c r="J878" s="233"/>
      <c r="K878" s="233"/>
      <c r="L878" s="234" t="str">
        <f>IF(K878="","",IF(I878="",ROUND(HLOOKUP(J878,kgList,K878,FALSE),1),ROUND(HLOOKUP(I878,kgList,K878,FALSE),1)))</f>
        <v/>
      </c>
      <c r="M878" s="234" t="str">
        <f>IF(L878="","",IF(COUNTA(I878:J878)&gt;1,"Edible or Inedible",IF(COUNTA(I878)=1,L878*1,IF(COUNTA(J878)=1,L878*1,"ERROR"))))</f>
        <v/>
      </c>
    </row>
    <row r="879" spans="1:13" x14ac:dyDescent="0.25">
      <c r="A879" s="232" t="str">
        <f>IF(D879="","",A878)</f>
        <v/>
      </c>
      <c r="B879" s="231" t="str">
        <f>IF(D879="","",B878)</f>
        <v/>
      </c>
      <c r="C879" s="232" t="str">
        <f>IF(D879="","",C878)</f>
        <v/>
      </c>
      <c r="D879" s="6"/>
      <c r="E879" s="5" t="str">
        <f>IF(D879="","",VLOOKUP(D879,Master,3,FALSE))</f>
        <v/>
      </c>
      <c r="F879" s="5" t="str">
        <f>IF(D879="","",VLOOKUP(D879,Master,4,FALSE))</f>
        <v/>
      </c>
      <c r="G879" s="5" t="str">
        <f>IF(D879="","",VLOOKUP(D879,Master,5,FALSE))</f>
        <v/>
      </c>
      <c r="H879" s="5" t="str">
        <f>IF(D879="","",VLOOKUP(D879,Master,2,FALSE))</f>
        <v/>
      </c>
      <c r="I879" s="233"/>
      <c r="J879" s="233"/>
      <c r="K879" s="233"/>
      <c r="L879" s="234" t="str">
        <f>IF(K879="","",IF(I879="",ROUND(HLOOKUP(J879,kgList,K879,FALSE),1),ROUND(HLOOKUP(I879,kgList,K879,FALSE),1)))</f>
        <v/>
      </c>
      <c r="M879" s="234" t="str">
        <f>IF(L879="","",IF(COUNTA(I879:J879)&gt;1,"Edible or Inedible",IF(COUNTA(I879)=1,L879*1,IF(COUNTA(J879)=1,L879*1,"ERROR"))))</f>
        <v/>
      </c>
    </row>
    <row r="880" spans="1:13" x14ac:dyDescent="0.25">
      <c r="A880" s="232" t="str">
        <f>IF(D880="","",A879)</f>
        <v/>
      </c>
      <c r="B880" s="231" t="str">
        <f>IF(D880="","",B879)</f>
        <v/>
      </c>
      <c r="C880" s="232" t="str">
        <f>IF(D880="","",C879)</f>
        <v/>
      </c>
      <c r="D880" s="6"/>
      <c r="E880" s="5" t="str">
        <f>IF(D880="","",VLOOKUP(D880,Master,3,FALSE))</f>
        <v/>
      </c>
      <c r="F880" s="5" t="str">
        <f>IF(D880="","",VLOOKUP(D880,Master,4,FALSE))</f>
        <v/>
      </c>
      <c r="G880" s="5" t="str">
        <f>IF(D880="","",VLOOKUP(D880,Master,5,FALSE))</f>
        <v/>
      </c>
      <c r="H880" s="5" t="str">
        <f>IF(D880="","",VLOOKUP(D880,Master,2,FALSE))</f>
        <v/>
      </c>
      <c r="I880" s="233"/>
      <c r="J880" s="233"/>
      <c r="K880" s="233"/>
      <c r="L880" s="234" t="str">
        <f>IF(K880="","",IF(I880="",ROUND(HLOOKUP(J880,kgList,K880,FALSE),1),ROUND(HLOOKUP(I880,kgList,K880,FALSE),1)))</f>
        <v/>
      </c>
      <c r="M880" s="234" t="str">
        <f>IF(L880="","",IF(COUNTA(I880:J880)&gt;1,"Edible or Inedible",IF(COUNTA(I880)=1,L880*1,IF(COUNTA(J880)=1,L880*1,"ERROR"))))</f>
        <v/>
      </c>
    </row>
    <row r="881" spans="1:13" x14ac:dyDescent="0.25">
      <c r="A881" s="232" t="str">
        <f>IF(D881="","",A880)</f>
        <v/>
      </c>
      <c r="B881" s="231" t="str">
        <f>IF(D881="","",B880)</f>
        <v/>
      </c>
      <c r="C881" s="232" t="str">
        <f>IF(D881="","",C880)</f>
        <v/>
      </c>
      <c r="D881" s="6"/>
      <c r="E881" s="5" t="str">
        <f>IF(D881="","",VLOOKUP(D881,Master,3,FALSE))</f>
        <v/>
      </c>
      <c r="F881" s="5" t="str">
        <f>IF(D881="","",VLOOKUP(D881,Master,4,FALSE))</f>
        <v/>
      </c>
      <c r="G881" s="5" t="str">
        <f>IF(D881="","",VLOOKUP(D881,Master,5,FALSE))</f>
        <v/>
      </c>
      <c r="H881" s="5" t="str">
        <f>IF(D881="","",VLOOKUP(D881,Master,2,FALSE))</f>
        <v/>
      </c>
      <c r="I881" s="233"/>
      <c r="J881" s="233"/>
      <c r="K881" s="233"/>
      <c r="L881" s="234" t="str">
        <f>IF(K881="","",IF(I881="",ROUND(HLOOKUP(J881,kgList,K881,FALSE),1),ROUND(HLOOKUP(I881,kgList,K881,FALSE),1)))</f>
        <v/>
      </c>
      <c r="M881" s="234" t="str">
        <f>IF(L881="","",IF(COUNTA(I881:J881)&gt;1,"Edible or Inedible",IF(COUNTA(I881)=1,L881*1,IF(COUNTA(J881)=1,L881*1,"ERROR"))))</f>
        <v/>
      </c>
    </row>
    <row r="882" spans="1:13" x14ac:dyDescent="0.25">
      <c r="A882" s="232" t="str">
        <f>IF(D882="","",A881)</f>
        <v/>
      </c>
      <c r="B882" s="231" t="str">
        <f>IF(D882="","",B881)</f>
        <v/>
      </c>
      <c r="C882" s="232" t="str">
        <f>IF(D882="","",C881)</f>
        <v/>
      </c>
      <c r="D882" s="6"/>
      <c r="E882" s="5" t="str">
        <f>IF(D882="","",VLOOKUP(D882,Master,3,FALSE))</f>
        <v/>
      </c>
      <c r="F882" s="5" t="str">
        <f>IF(D882="","",VLOOKUP(D882,Master,4,FALSE))</f>
        <v/>
      </c>
      <c r="G882" s="5" t="str">
        <f>IF(D882="","",VLOOKUP(D882,Master,5,FALSE))</f>
        <v/>
      </c>
      <c r="H882" s="5" t="str">
        <f>IF(D882="","",VLOOKUP(D882,Master,2,FALSE))</f>
        <v/>
      </c>
      <c r="I882" s="233"/>
      <c r="J882" s="233"/>
      <c r="K882" s="233"/>
      <c r="L882" s="234" t="str">
        <f>IF(K882="","",IF(I882="",ROUND(HLOOKUP(J882,kgList,K882,FALSE),1),ROUND(HLOOKUP(I882,kgList,K882,FALSE),1)))</f>
        <v/>
      </c>
      <c r="M882" s="234" t="str">
        <f>IF(L882="","",IF(COUNTA(I882:J882)&gt;1,"Edible or Inedible",IF(COUNTA(I882)=1,L882*1,IF(COUNTA(J882)=1,L882*1,"ERROR"))))</f>
        <v/>
      </c>
    </row>
    <row r="883" spans="1:13" x14ac:dyDescent="0.25">
      <c r="A883" s="232" t="str">
        <f>IF(D883="","",A882)</f>
        <v/>
      </c>
      <c r="B883" s="231" t="str">
        <f>IF(D883="","",B882)</f>
        <v/>
      </c>
      <c r="C883" s="232" t="str">
        <f>IF(D883="","",C882)</f>
        <v/>
      </c>
      <c r="D883" s="6"/>
      <c r="E883" s="5" t="str">
        <f>IF(D883="","",VLOOKUP(D883,Master,3,FALSE))</f>
        <v/>
      </c>
      <c r="F883" s="5" t="str">
        <f>IF(D883="","",VLOOKUP(D883,Master,4,FALSE))</f>
        <v/>
      </c>
      <c r="G883" s="5" t="str">
        <f>IF(D883="","",VLOOKUP(D883,Master,5,FALSE))</f>
        <v/>
      </c>
      <c r="H883" s="5" t="str">
        <f>IF(D883="","",VLOOKUP(D883,Master,2,FALSE))</f>
        <v/>
      </c>
      <c r="I883" s="233"/>
      <c r="J883" s="233"/>
      <c r="K883" s="233"/>
      <c r="L883" s="234" t="str">
        <f>IF(K883="","",IF(I883="",ROUND(HLOOKUP(J883,kgList,K883,FALSE),1),ROUND(HLOOKUP(I883,kgList,K883,FALSE),1)))</f>
        <v/>
      </c>
      <c r="M883" s="234" t="str">
        <f>IF(L883="","",IF(COUNTA(I883:J883)&gt;1,"Edible or Inedible",IF(COUNTA(I883)=1,L883*1,IF(COUNTA(J883)=1,L883*1,"ERROR"))))</f>
        <v/>
      </c>
    </row>
    <row r="884" spans="1:13" x14ac:dyDescent="0.25">
      <c r="A884" s="232" t="str">
        <f>IF(D884="","",A883)</f>
        <v/>
      </c>
      <c r="B884" s="231" t="str">
        <f>IF(D884="","",B883)</f>
        <v/>
      </c>
      <c r="C884" s="232" t="str">
        <f>IF(D884="","",C883)</f>
        <v/>
      </c>
      <c r="D884" s="6"/>
      <c r="E884" s="5" t="str">
        <f>IF(D884="","",VLOOKUP(D884,Master,3,FALSE))</f>
        <v/>
      </c>
      <c r="F884" s="5" t="str">
        <f>IF(D884="","",VLOOKUP(D884,Master,4,FALSE))</f>
        <v/>
      </c>
      <c r="G884" s="5" t="str">
        <f>IF(D884="","",VLOOKUP(D884,Master,5,FALSE))</f>
        <v/>
      </c>
      <c r="H884" s="5" t="str">
        <f>IF(D884="","",VLOOKUP(D884,Master,2,FALSE))</f>
        <v/>
      </c>
      <c r="I884" s="233"/>
      <c r="J884" s="233"/>
      <c r="K884" s="233"/>
      <c r="L884" s="234" t="str">
        <f>IF(K884="","",IF(I884="",ROUND(HLOOKUP(J884,kgList,K884,FALSE),1),ROUND(HLOOKUP(I884,kgList,K884,FALSE),1)))</f>
        <v/>
      </c>
      <c r="M884" s="234" t="str">
        <f>IF(L884="","",IF(COUNTA(I884:J884)&gt;1,"Edible or Inedible",IF(COUNTA(I884)=1,L884*1,IF(COUNTA(J884)=1,L884*1,"ERROR"))))</f>
        <v/>
      </c>
    </row>
    <row r="885" spans="1:13" x14ac:dyDescent="0.25">
      <c r="A885" s="232" t="str">
        <f>IF(D885="","",A884)</f>
        <v/>
      </c>
      <c r="B885" s="231" t="str">
        <f>IF(D885="","",B884)</f>
        <v/>
      </c>
      <c r="C885" s="232" t="str">
        <f>IF(D885="","",C884)</f>
        <v/>
      </c>
      <c r="D885" s="6"/>
      <c r="E885" s="5" t="str">
        <f>IF(D885="","",VLOOKUP(D885,Master,3,FALSE))</f>
        <v/>
      </c>
      <c r="F885" s="5" t="str">
        <f>IF(D885="","",VLOOKUP(D885,Master,4,FALSE))</f>
        <v/>
      </c>
      <c r="G885" s="5" t="str">
        <f>IF(D885="","",VLOOKUP(D885,Master,5,FALSE))</f>
        <v/>
      </c>
      <c r="H885" s="5" t="str">
        <f>IF(D885="","",VLOOKUP(D885,Master,2,FALSE))</f>
        <v/>
      </c>
      <c r="I885" s="233"/>
      <c r="J885" s="233"/>
      <c r="K885" s="233"/>
      <c r="L885" s="234" t="str">
        <f>IF(K885="","",IF(I885="",ROUND(HLOOKUP(J885,kgList,K885,FALSE),1),ROUND(HLOOKUP(I885,kgList,K885,FALSE),1)))</f>
        <v/>
      </c>
      <c r="M885" s="234" t="str">
        <f>IF(L885="","",IF(COUNTA(I885:J885)&gt;1,"Edible or Inedible",IF(COUNTA(I885)=1,L885*1,IF(COUNTA(J885)=1,L885*1,"ERROR"))))</f>
        <v/>
      </c>
    </row>
    <row r="886" spans="1:13" x14ac:dyDescent="0.25">
      <c r="A886" s="232" t="str">
        <f>IF(D886="","",A885)</f>
        <v/>
      </c>
      <c r="B886" s="231" t="str">
        <f>IF(D886="","",B885)</f>
        <v/>
      </c>
      <c r="C886" s="232" t="str">
        <f>IF(D886="","",C885)</f>
        <v/>
      </c>
      <c r="D886" s="6"/>
      <c r="E886" s="5" t="str">
        <f>IF(D886="","",VLOOKUP(D886,Master,3,FALSE))</f>
        <v/>
      </c>
      <c r="F886" s="5" t="str">
        <f>IF(D886="","",VLOOKUP(D886,Master,4,FALSE))</f>
        <v/>
      </c>
      <c r="G886" s="5" t="str">
        <f>IF(D886="","",VLOOKUP(D886,Master,5,FALSE))</f>
        <v/>
      </c>
      <c r="H886" s="5" t="str">
        <f>IF(D886="","",VLOOKUP(D886,Master,2,FALSE))</f>
        <v/>
      </c>
      <c r="I886" s="233"/>
      <c r="J886" s="233"/>
      <c r="K886" s="233"/>
      <c r="L886" s="234" t="str">
        <f>IF(K886="","",IF(I886="",ROUND(HLOOKUP(J886,kgList,K886,FALSE),1),ROUND(HLOOKUP(I886,kgList,K886,FALSE),1)))</f>
        <v/>
      </c>
      <c r="M886" s="234" t="str">
        <f>IF(L886="","",IF(COUNTA(I886:J886)&gt;1,"Edible or Inedible",IF(COUNTA(I886)=1,L886*1,IF(COUNTA(J886)=1,L886*1,"ERROR"))))</f>
        <v/>
      </c>
    </row>
    <row r="887" spans="1:13" x14ac:dyDescent="0.25">
      <c r="A887" s="232" t="str">
        <f>IF(D887="","",A886)</f>
        <v/>
      </c>
      <c r="B887" s="231" t="str">
        <f>IF(D887="","",B886)</f>
        <v/>
      </c>
      <c r="C887" s="232" t="str">
        <f>IF(D887="","",C886)</f>
        <v/>
      </c>
      <c r="D887" s="6"/>
      <c r="E887" s="5" t="str">
        <f>IF(D887="","",VLOOKUP(D887,Master,3,FALSE))</f>
        <v/>
      </c>
      <c r="F887" s="5" t="str">
        <f>IF(D887="","",VLOOKUP(D887,Master,4,FALSE))</f>
        <v/>
      </c>
      <c r="G887" s="5" t="str">
        <f>IF(D887="","",VLOOKUP(D887,Master,5,FALSE))</f>
        <v/>
      </c>
      <c r="H887" s="5" t="str">
        <f>IF(D887="","",VLOOKUP(D887,Master,2,FALSE))</f>
        <v/>
      </c>
      <c r="I887" s="233"/>
      <c r="J887" s="233"/>
      <c r="K887" s="233"/>
      <c r="L887" s="234" t="str">
        <f>IF(K887="","",IF(I887="",ROUND(HLOOKUP(J887,kgList,K887,FALSE),1),ROUND(HLOOKUP(I887,kgList,K887,FALSE),1)))</f>
        <v/>
      </c>
      <c r="M887" s="234" t="str">
        <f>IF(L887="","",IF(COUNTA(I887:J887)&gt;1,"Edible or Inedible",IF(COUNTA(I887)=1,L887*1,IF(COUNTA(J887)=1,L887*1,"ERROR"))))</f>
        <v/>
      </c>
    </row>
    <row r="888" spans="1:13" x14ac:dyDescent="0.25">
      <c r="A888" s="232" t="str">
        <f>IF(D888="","",A887)</f>
        <v/>
      </c>
      <c r="B888" s="231" t="str">
        <f>IF(D888="","",B887)</f>
        <v/>
      </c>
      <c r="C888" s="232" t="str">
        <f>IF(D888="","",C887)</f>
        <v/>
      </c>
      <c r="D888" s="6"/>
      <c r="E888" s="5" t="str">
        <f>IF(D888="","",VLOOKUP(D888,Master,3,FALSE))</f>
        <v/>
      </c>
      <c r="F888" s="5" t="str">
        <f>IF(D888="","",VLOOKUP(D888,Master,4,FALSE))</f>
        <v/>
      </c>
      <c r="G888" s="5" t="str">
        <f>IF(D888="","",VLOOKUP(D888,Master,5,FALSE))</f>
        <v/>
      </c>
      <c r="H888" s="5" t="str">
        <f>IF(D888="","",VLOOKUP(D888,Master,2,FALSE))</f>
        <v/>
      </c>
      <c r="I888" s="233"/>
      <c r="J888" s="233"/>
      <c r="K888" s="233"/>
      <c r="L888" s="234" t="str">
        <f>IF(K888="","",IF(I888="",ROUND(HLOOKUP(J888,kgList,K888,FALSE),1),ROUND(HLOOKUP(I888,kgList,K888,FALSE),1)))</f>
        <v/>
      </c>
      <c r="M888" s="234" t="str">
        <f>IF(L888="","",IF(COUNTA(I888:J888)&gt;1,"Edible or Inedible",IF(COUNTA(I888)=1,L888*1,IF(COUNTA(J888)=1,L888*1,"ERROR"))))</f>
        <v/>
      </c>
    </row>
    <row r="889" spans="1:13" x14ac:dyDescent="0.25">
      <c r="A889" s="232" t="str">
        <f>IF(D889="","",A888)</f>
        <v/>
      </c>
      <c r="B889" s="231" t="str">
        <f>IF(D889="","",B888)</f>
        <v/>
      </c>
      <c r="C889" s="232" t="str">
        <f>IF(D889="","",C888)</f>
        <v/>
      </c>
      <c r="D889" s="6"/>
      <c r="E889" s="5" t="str">
        <f>IF(D889="","",VLOOKUP(D889,Master,3,FALSE))</f>
        <v/>
      </c>
      <c r="F889" s="5" t="str">
        <f>IF(D889="","",VLOOKUP(D889,Master,4,FALSE))</f>
        <v/>
      </c>
      <c r="G889" s="5" t="str">
        <f>IF(D889="","",VLOOKUP(D889,Master,5,FALSE))</f>
        <v/>
      </c>
      <c r="H889" s="5" t="str">
        <f>IF(D889="","",VLOOKUP(D889,Master,2,FALSE))</f>
        <v/>
      </c>
      <c r="I889" s="233"/>
      <c r="J889" s="233"/>
      <c r="K889" s="233"/>
      <c r="L889" s="234" t="str">
        <f>IF(K889="","",IF(I889="",ROUND(HLOOKUP(J889,kgList,K889,FALSE),1),ROUND(HLOOKUP(I889,kgList,K889,FALSE),1)))</f>
        <v/>
      </c>
      <c r="M889" s="234" t="str">
        <f>IF(L889="","",IF(COUNTA(I889:J889)&gt;1,"Edible or Inedible",IF(COUNTA(I889)=1,L889*1,IF(COUNTA(J889)=1,L889*1,"ERROR"))))</f>
        <v/>
      </c>
    </row>
    <row r="890" spans="1:13" x14ac:dyDescent="0.25">
      <c r="A890" s="232" t="str">
        <f>IF(D890="","",A889)</f>
        <v/>
      </c>
      <c r="B890" s="231" t="str">
        <f>IF(D890="","",B889)</f>
        <v/>
      </c>
      <c r="C890" s="232" t="str">
        <f>IF(D890="","",C889)</f>
        <v/>
      </c>
      <c r="D890" s="6"/>
      <c r="E890" s="5" t="str">
        <f>IF(D890="","",VLOOKUP(D890,Master,3,FALSE))</f>
        <v/>
      </c>
      <c r="F890" s="5" t="str">
        <f>IF(D890="","",VLOOKUP(D890,Master,4,FALSE))</f>
        <v/>
      </c>
      <c r="G890" s="5" t="str">
        <f>IF(D890="","",VLOOKUP(D890,Master,5,FALSE))</f>
        <v/>
      </c>
      <c r="H890" s="5" t="str">
        <f>IF(D890="","",VLOOKUP(D890,Master,2,FALSE))</f>
        <v/>
      </c>
      <c r="I890" s="233"/>
      <c r="J890" s="233"/>
      <c r="K890" s="233"/>
      <c r="L890" s="234" t="str">
        <f>IF(K890="","",IF(I890="",ROUND(HLOOKUP(J890,kgList,K890,FALSE),1),ROUND(HLOOKUP(I890,kgList,K890,FALSE),1)))</f>
        <v/>
      </c>
      <c r="M890" s="234" t="str">
        <f>IF(L890="","",IF(COUNTA(I890:J890)&gt;1,"Edible or Inedible",IF(COUNTA(I890)=1,L890*1,IF(COUNTA(J890)=1,L890*1,"ERROR"))))</f>
        <v/>
      </c>
    </row>
    <row r="891" spans="1:13" x14ac:dyDescent="0.25">
      <c r="A891" s="232" t="str">
        <f>IF(D891="","",A890)</f>
        <v/>
      </c>
      <c r="B891" s="231" t="str">
        <f>IF(D891="","",B890)</f>
        <v/>
      </c>
      <c r="C891" s="232" t="str">
        <f>IF(D891="","",C890)</f>
        <v/>
      </c>
      <c r="D891" s="6"/>
      <c r="E891" s="5" t="str">
        <f>IF(D891="","",VLOOKUP(D891,Master,3,FALSE))</f>
        <v/>
      </c>
      <c r="F891" s="5" t="str">
        <f>IF(D891="","",VLOOKUP(D891,Master,4,FALSE))</f>
        <v/>
      </c>
      <c r="G891" s="5" t="str">
        <f>IF(D891="","",VLOOKUP(D891,Master,5,FALSE))</f>
        <v/>
      </c>
      <c r="H891" s="5" t="str">
        <f>IF(D891="","",VLOOKUP(D891,Master,2,FALSE))</f>
        <v/>
      </c>
      <c r="I891" s="233"/>
      <c r="J891" s="233"/>
      <c r="K891" s="233"/>
      <c r="L891" s="234" t="str">
        <f>IF(K891="","",IF(I891="",ROUND(HLOOKUP(J891,kgList,K891,FALSE),1),ROUND(HLOOKUP(I891,kgList,K891,FALSE),1)))</f>
        <v/>
      </c>
      <c r="M891" s="234" t="str">
        <f>IF(L891="","",IF(COUNTA(I891:J891)&gt;1,"Edible or Inedible",IF(COUNTA(I891)=1,L891*1,IF(COUNTA(J891)=1,L891*1,"ERROR"))))</f>
        <v/>
      </c>
    </row>
    <row r="892" spans="1:13" x14ac:dyDescent="0.25">
      <c r="A892" s="232" t="str">
        <f>IF(D892="","",A891)</f>
        <v/>
      </c>
      <c r="B892" s="231" t="str">
        <f>IF(D892="","",B891)</f>
        <v/>
      </c>
      <c r="C892" s="232" t="str">
        <f>IF(D892="","",C891)</f>
        <v/>
      </c>
      <c r="D892" s="6"/>
      <c r="E892" s="5" t="str">
        <f>IF(D892="","",VLOOKUP(D892,Master,3,FALSE))</f>
        <v/>
      </c>
      <c r="F892" s="5" t="str">
        <f>IF(D892="","",VLOOKUP(D892,Master,4,FALSE))</f>
        <v/>
      </c>
      <c r="G892" s="5" t="str">
        <f>IF(D892="","",VLOOKUP(D892,Master,5,FALSE))</f>
        <v/>
      </c>
      <c r="H892" s="5" t="str">
        <f>IF(D892="","",VLOOKUP(D892,Master,2,FALSE))</f>
        <v/>
      </c>
      <c r="I892" s="233"/>
      <c r="J892" s="233"/>
      <c r="K892" s="233"/>
      <c r="L892" s="234" t="str">
        <f>IF(K892="","",IF(I892="",ROUND(HLOOKUP(J892,kgList,K892,FALSE),1),ROUND(HLOOKUP(I892,kgList,K892,FALSE),1)))</f>
        <v/>
      </c>
      <c r="M892" s="234" t="str">
        <f>IF(L892="","",IF(COUNTA(I892:J892)&gt;1,"Edible or Inedible",IF(COUNTA(I892)=1,L892*1,IF(COUNTA(J892)=1,L892*1,"ERROR"))))</f>
        <v/>
      </c>
    </row>
    <row r="893" spans="1:13" x14ac:dyDescent="0.25">
      <c r="A893" s="232" t="str">
        <f>IF(D893="","",A892)</f>
        <v/>
      </c>
      <c r="B893" s="231" t="str">
        <f>IF(D893="","",B892)</f>
        <v/>
      </c>
      <c r="C893" s="232" t="str">
        <f>IF(D893="","",C892)</f>
        <v/>
      </c>
      <c r="D893" s="6"/>
      <c r="E893" s="5" t="str">
        <f>IF(D893="","",VLOOKUP(D893,Master,3,FALSE))</f>
        <v/>
      </c>
      <c r="F893" s="5" t="str">
        <f>IF(D893="","",VLOOKUP(D893,Master,4,FALSE))</f>
        <v/>
      </c>
      <c r="G893" s="5" t="str">
        <f>IF(D893="","",VLOOKUP(D893,Master,5,FALSE))</f>
        <v/>
      </c>
      <c r="H893" s="5" t="str">
        <f>IF(D893="","",VLOOKUP(D893,Master,2,FALSE))</f>
        <v/>
      </c>
      <c r="I893" s="233"/>
      <c r="J893" s="233"/>
      <c r="K893" s="233"/>
      <c r="L893" s="234" t="str">
        <f>IF(K893="","",IF(I893="",ROUND(HLOOKUP(J893,kgList,K893,FALSE),1),ROUND(HLOOKUP(I893,kgList,K893,FALSE),1)))</f>
        <v/>
      </c>
      <c r="M893" s="234" t="str">
        <f>IF(L893="","",IF(COUNTA(I893:J893)&gt;1,"Edible or Inedible",IF(COUNTA(I893)=1,L893*1,IF(COUNTA(J893)=1,L893*1,"ERROR"))))</f>
        <v/>
      </c>
    </row>
    <row r="894" spans="1:13" x14ac:dyDescent="0.25">
      <c r="A894" s="232" t="str">
        <f>IF(D894="","",A893)</f>
        <v/>
      </c>
      <c r="B894" s="231" t="str">
        <f>IF(D894="","",B893)</f>
        <v/>
      </c>
      <c r="C894" s="232" t="str">
        <f>IF(D894="","",C893)</f>
        <v/>
      </c>
      <c r="D894" s="6"/>
      <c r="E894" s="5" t="str">
        <f>IF(D894="","",VLOOKUP(D894,Master,3,FALSE))</f>
        <v/>
      </c>
      <c r="F894" s="5" t="str">
        <f>IF(D894="","",VLOOKUP(D894,Master,4,FALSE))</f>
        <v/>
      </c>
      <c r="G894" s="5" t="str">
        <f>IF(D894="","",VLOOKUP(D894,Master,5,FALSE))</f>
        <v/>
      </c>
      <c r="H894" s="5" t="str">
        <f>IF(D894="","",VLOOKUP(D894,Master,2,FALSE))</f>
        <v/>
      </c>
      <c r="I894" s="233"/>
      <c r="J894" s="233"/>
      <c r="K894" s="233"/>
      <c r="L894" s="234" t="str">
        <f>IF(K894="","",IF(I894="",ROUND(HLOOKUP(J894,kgList,K894,FALSE),1),ROUND(HLOOKUP(I894,kgList,K894,FALSE),1)))</f>
        <v/>
      </c>
      <c r="M894" s="234" t="str">
        <f>IF(L894="","",IF(COUNTA(I894:J894)&gt;1,"Edible or Inedible",IF(COUNTA(I894)=1,L894*1,IF(COUNTA(J894)=1,L894*1,"ERROR"))))</f>
        <v/>
      </c>
    </row>
    <row r="895" spans="1:13" x14ac:dyDescent="0.25">
      <c r="A895" s="232" t="str">
        <f>IF(D895="","",A894)</f>
        <v/>
      </c>
      <c r="B895" s="231" t="str">
        <f>IF(D895="","",B894)</f>
        <v/>
      </c>
      <c r="C895" s="232" t="str">
        <f>IF(D895="","",C894)</f>
        <v/>
      </c>
      <c r="D895" s="6"/>
      <c r="E895" s="5" t="str">
        <f>IF(D895="","",VLOOKUP(D895,Master,3,FALSE))</f>
        <v/>
      </c>
      <c r="F895" s="5" t="str">
        <f>IF(D895="","",VLOOKUP(D895,Master,4,FALSE))</f>
        <v/>
      </c>
      <c r="G895" s="5" t="str">
        <f>IF(D895="","",VLOOKUP(D895,Master,5,FALSE))</f>
        <v/>
      </c>
      <c r="H895" s="5" t="str">
        <f>IF(D895="","",VLOOKUP(D895,Master,2,FALSE))</f>
        <v/>
      </c>
      <c r="I895" s="233"/>
      <c r="J895" s="233"/>
      <c r="K895" s="233"/>
      <c r="L895" s="234" t="str">
        <f>IF(K895="","",IF(I895="",ROUND(HLOOKUP(J895,kgList,K895,FALSE),1),ROUND(HLOOKUP(I895,kgList,K895,FALSE),1)))</f>
        <v/>
      </c>
      <c r="M895" s="234" t="str">
        <f>IF(L895="","",IF(COUNTA(I895:J895)&gt;1,"Edible or Inedible",IF(COUNTA(I895)=1,L895*1,IF(COUNTA(J895)=1,L895*1,"ERROR"))))</f>
        <v/>
      </c>
    </row>
    <row r="896" spans="1:13" x14ac:dyDescent="0.25">
      <c r="A896" s="232" t="str">
        <f>IF(D896="","",A895)</f>
        <v/>
      </c>
      <c r="B896" s="231" t="str">
        <f>IF(D896="","",B895)</f>
        <v/>
      </c>
      <c r="C896" s="232" t="str">
        <f>IF(D896="","",C895)</f>
        <v/>
      </c>
      <c r="D896" s="6"/>
      <c r="E896" s="5" t="str">
        <f>IF(D896="","",VLOOKUP(D896,Master,3,FALSE))</f>
        <v/>
      </c>
      <c r="F896" s="5" t="str">
        <f>IF(D896="","",VLOOKUP(D896,Master,4,FALSE))</f>
        <v/>
      </c>
      <c r="G896" s="5" t="str">
        <f>IF(D896="","",VLOOKUP(D896,Master,5,FALSE))</f>
        <v/>
      </c>
      <c r="H896" s="5" t="str">
        <f>IF(D896="","",VLOOKUP(D896,Master,2,FALSE))</f>
        <v/>
      </c>
      <c r="I896" s="233"/>
      <c r="J896" s="233"/>
      <c r="K896" s="233"/>
      <c r="L896" s="234" t="str">
        <f>IF(K896="","",IF(I896="",ROUND(HLOOKUP(J896,kgList,K896,FALSE),1),ROUND(HLOOKUP(I896,kgList,K896,FALSE),1)))</f>
        <v/>
      </c>
      <c r="M896" s="234" t="str">
        <f>IF(L896="","",IF(COUNTA(I896:J896)&gt;1,"Edible or Inedible",IF(COUNTA(I896)=1,L896*1,IF(COUNTA(J896)=1,L896*1,"ERROR"))))</f>
        <v/>
      </c>
    </row>
    <row r="897" spans="1:13" x14ac:dyDescent="0.25">
      <c r="A897" s="232" t="str">
        <f>IF(D897="","",A896)</f>
        <v/>
      </c>
      <c r="B897" s="231" t="str">
        <f>IF(D897="","",B896)</f>
        <v/>
      </c>
      <c r="C897" s="232" t="str">
        <f>IF(D897="","",C896)</f>
        <v/>
      </c>
      <c r="D897" s="6"/>
      <c r="E897" s="5" t="str">
        <f>IF(D897="","",VLOOKUP(D897,Master,3,FALSE))</f>
        <v/>
      </c>
      <c r="F897" s="5" t="str">
        <f>IF(D897="","",VLOOKUP(D897,Master,4,FALSE))</f>
        <v/>
      </c>
      <c r="G897" s="5" t="str">
        <f>IF(D897="","",VLOOKUP(D897,Master,5,FALSE))</f>
        <v/>
      </c>
      <c r="H897" s="5" t="str">
        <f>IF(D897="","",VLOOKUP(D897,Master,2,FALSE))</f>
        <v/>
      </c>
      <c r="I897" s="233"/>
      <c r="J897" s="233"/>
      <c r="K897" s="233"/>
      <c r="L897" s="234" t="str">
        <f>IF(K897="","",IF(I897="",ROUND(HLOOKUP(J897,kgList,K897,FALSE),1),ROUND(HLOOKUP(I897,kgList,K897,FALSE),1)))</f>
        <v/>
      </c>
      <c r="M897" s="234" t="str">
        <f>IF(L897="","",IF(COUNTA(I897:J897)&gt;1,"Edible or Inedible",IF(COUNTA(I897)=1,L897*1,IF(COUNTA(J897)=1,L897*1,"ERROR"))))</f>
        <v/>
      </c>
    </row>
    <row r="898" spans="1:13" x14ac:dyDescent="0.25">
      <c r="A898" s="232" t="str">
        <f>IF(D898="","",A897)</f>
        <v/>
      </c>
      <c r="B898" s="231" t="str">
        <f>IF(D898="","",B897)</f>
        <v/>
      </c>
      <c r="C898" s="232" t="str">
        <f>IF(D898="","",C897)</f>
        <v/>
      </c>
      <c r="D898" s="6"/>
      <c r="E898" s="5" t="str">
        <f>IF(D898="","",VLOOKUP(D898,Master,3,FALSE))</f>
        <v/>
      </c>
      <c r="F898" s="5" t="str">
        <f>IF(D898="","",VLOOKUP(D898,Master,4,FALSE))</f>
        <v/>
      </c>
      <c r="G898" s="5" t="str">
        <f>IF(D898="","",VLOOKUP(D898,Master,5,FALSE))</f>
        <v/>
      </c>
      <c r="H898" s="5" t="str">
        <f>IF(D898="","",VLOOKUP(D898,Master,2,FALSE))</f>
        <v/>
      </c>
      <c r="I898" s="233"/>
      <c r="J898" s="233"/>
      <c r="K898" s="233"/>
      <c r="L898" s="234" t="str">
        <f>IF(K898="","",IF(I898="",ROUND(HLOOKUP(J898,kgList,K898,FALSE),1),ROUND(HLOOKUP(I898,kgList,K898,FALSE),1)))</f>
        <v/>
      </c>
      <c r="M898" s="234" t="str">
        <f>IF(L898="","",IF(COUNTA(I898:J898)&gt;1,"Edible or Inedible",IF(COUNTA(I898)=1,L898*1,IF(COUNTA(J898)=1,L898*1,"ERROR"))))</f>
        <v/>
      </c>
    </row>
    <row r="899" spans="1:13" x14ac:dyDescent="0.25">
      <c r="A899" s="232" t="str">
        <f>IF(D899="","",A898)</f>
        <v/>
      </c>
      <c r="B899" s="231" t="str">
        <f>IF(D899="","",B898)</f>
        <v/>
      </c>
      <c r="C899" s="232" t="str">
        <f>IF(D899="","",C898)</f>
        <v/>
      </c>
      <c r="D899" s="6"/>
      <c r="E899" s="5" t="str">
        <f>IF(D899="","",VLOOKUP(D899,Master,3,FALSE))</f>
        <v/>
      </c>
      <c r="F899" s="5" t="str">
        <f>IF(D899="","",VLOOKUP(D899,Master,4,FALSE))</f>
        <v/>
      </c>
      <c r="G899" s="5" t="str">
        <f>IF(D899="","",VLOOKUP(D899,Master,5,FALSE))</f>
        <v/>
      </c>
      <c r="H899" s="5" t="str">
        <f>IF(D899="","",VLOOKUP(D899,Master,2,FALSE))</f>
        <v/>
      </c>
      <c r="I899" s="233"/>
      <c r="J899" s="233"/>
      <c r="K899" s="233"/>
      <c r="L899" s="234" t="str">
        <f>IF(K899="","",IF(I899="",ROUND(HLOOKUP(J899,kgList,K899,FALSE),1),ROUND(HLOOKUP(I899,kgList,K899,FALSE),1)))</f>
        <v/>
      </c>
      <c r="M899" s="234" t="str">
        <f>IF(L899="","",IF(COUNTA(I899:J899)&gt;1,"Edible or Inedible",IF(COUNTA(I899)=1,L899*1,IF(COUNTA(J899)=1,L899*1,"ERROR"))))</f>
        <v/>
      </c>
    </row>
    <row r="900" spans="1:13" x14ac:dyDescent="0.25">
      <c r="A900" s="232" t="str">
        <f>IF(D900="","",A899)</f>
        <v/>
      </c>
      <c r="B900" s="231" t="str">
        <f>IF(D900="","",B899)</f>
        <v/>
      </c>
      <c r="C900" s="232" t="str">
        <f>IF(D900="","",C899)</f>
        <v/>
      </c>
      <c r="D900" s="6"/>
      <c r="E900" s="5" t="str">
        <f>IF(D900="","",VLOOKUP(D900,Master,3,FALSE))</f>
        <v/>
      </c>
      <c r="F900" s="5" t="str">
        <f>IF(D900="","",VLOOKUP(D900,Master,4,FALSE))</f>
        <v/>
      </c>
      <c r="G900" s="5" t="str">
        <f>IF(D900="","",VLOOKUP(D900,Master,5,FALSE))</f>
        <v/>
      </c>
      <c r="H900" s="5" t="str">
        <f>IF(D900="","",VLOOKUP(D900,Master,2,FALSE))</f>
        <v/>
      </c>
      <c r="I900" s="233"/>
      <c r="J900" s="233"/>
      <c r="K900" s="233"/>
      <c r="L900" s="234" t="str">
        <f>IF(K900="","",IF(I900="",ROUND(HLOOKUP(J900,kgList,K900,FALSE),1),ROUND(HLOOKUP(I900,kgList,K900,FALSE),1)))</f>
        <v/>
      </c>
      <c r="M900" s="234" t="str">
        <f>IF(L900="","",IF(COUNTA(I900:J900)&gt;1,"Edible or Inedible",IF(COUNTA(I900)=1,L900*1,IF(COUNTA(J900)=1,L900*1,"ERROR"))))</f>
        <v/>
      </c>
    </row>
    <row r="901" spans="1:13" x14ac:dyDescent="0.25">
      <c r="A901" s="232" t="str">
        <f>IF(D901="","",A900)</f>
        <v/>
      </c>
      <c r="B901" s="231" t="str">
        <f>IF(D901="","",B900)</f>
        <v/>
      </c>
      <c r="C901" s="232" t="str">
        <f>IF(D901="","",C900)</f>
        <v/>
      </c>
      <c r="D901" s="6"/>
      <c r="E901" s="5" t="str">
        <f>IF(D901="","",VLOOKUP(D901,Master,3,FALSE))</f>
        <v/>
      </c>
      <c r="F901" s="5" t="str">
        <f>IF(D901="","",VLOOKUP(D901,Master,4,FALSE))</f>
        <v/>
      </c>
      <c r="G901" s="5" t="str">
        <f>IF(D901="","",VLOOKUP(D901,Master,5,FALSE))</f>
        <v/>
      </c>
      <c r="H901" s="5" t="str">
        <f>IF(D901="","",VLOOKUP(D901,Master,2,FALSE))</f>
        <v/>
      </c>
      <c r="I901" s="233"/>
      <c r="J901" s="233"/>
      <c r="K901" s="233"/>
      <c r="L901" s="234" t="str">
        <f>IF(K901="","",IF(I901="",ROUND(HLOOKUP(J901,kgList,K901,FALSE),1),ROUND(HLOOKUP(I901,kgList,K901,FALSE),1)))</f>
        <v/>
      </c>
      <c r="M901" s="234" t="str">
        <f>IF(L901="","",IF(COUNTA(I901:J901)&gt;1,"Edible or Inedible",IF(COUNTA(I901)=1,L901*1,IF(COUNTA(J901)=1,L901*1,"ERROR"))))</f>
        <v/>
      </c>
    </row>
    <row r="902" spans="1:13" x14ac:dyDescent="0.25">
      <c r="A902" s="232" t="str">
        <f>IF(D902="","",A901)</f>
        <v/>
      </c>
      <c r="B902" s="231" t="str">
        <f>IF(D902="","",B901)</f>
        <v/>
      </c>
      <c r="C902" s="232" t="str">
        <f>IF(D902="","",C901)</f>
        <v/>
      </c>
      <c r="D902" s="6"/>
      <c r="E902" s="5" t="str">
        <f>IF(D902="","",VLOOKUP(D902,Master,3,FALSE))</f>
        <v/>
      </c>
      <c r="F902" s="5" t="str">
        <f>IF(D902="","",VLOOKUP(D902,Master,4,FALSE))</f>
        <v/>
      </c>
      <c r="G902" s="5" t="str">
        <f>IF(D902="","",VLOOKUP(D902,Master,5,FALSE))</f>
        <v/>
      </c>
      <c r="H902" s="5" t="str">
        <f>IF(D902="","",VLOOKUP(D902,Master,2,FALSE))</f>
        <v/>
      </c>
      <c r="I902" s="233"/>
      <c r="J902" s="233"/>
      <c r="K902" s="233"/>
      <c r="L902" s="234" t="str">
        <f>IF(K902="","",IF(I902="",ROUND(HLOOKUP(J902,kgList,K902,FALSE),1),ROUND(HLOOKUP(I902,kgList,K902,FALSE),1)))</f>
        <v/>
      </c>
      <c r="M902" s="234" t="str">
        <f>IF(L902="","",IF(COUNTA(I902:J902)&gt;1,"Edible or Inedible",IF(COUNTA(I902)=1,L902*1,IF(COUNTA(J902)=1,L902*1,"ERROR"))))</f>
        <v/>
      </c>
    </row>
    <row r="903" spans="1:13" x14ac:dyDescent="0.25">
      <c r="A903" s="232" t="str">
        <f>IF(D903="","",A902)</f>
        <v/>
      </c>
      <c r="B903" s="231" t="str">
        <f>IF(D903="","",B902)</f>
        <v/>
      </c>
      <c r="C903" s="232" t="str">
        <f>IF(D903="","",C902)</f>
        <v/>
      </c>
      <c r="D903" s="6"/>
      <c r="E903" s="5" t="str">
        <f>IF(D903="","",VLOOKUP(D903,Master,3,FALSE))</f>
        <v/>
      </c>
      <c r="F903" s="5" t="str">
        <f>IF(D903="","",VLOOKUP(D903,Master,4,FALSE))</f>
        <v/>
      </c>
      <c r="G903" s="5" t="str">
        <f>IF(D903="","",VLOOKUP(D903,Master,5,FALSE))</f>
        <v/>
      </c>
      <c r="H903" s="5" t="str">
        <f>IF(D903="","",VLOOKUP(D903,Master,2,FALSE))</f>
        <v/>
      </c>
      <c r="I903" s="233"/>
      <c r="J903" s="233"/>
      <c r="K903" s="233"/>
      <c r="L903" s="234" t="str">
        <f>IF(K903="","",IF(I903="",ROUND(HLOOKUP(J903,kgList,K903,FALSE),1),ROUND(HLOOKUP(I903,kgList,K903,FALSE),1)))</f>
        <v/>
      </c>
      <c r="M903" s="234" t="str">
        <f>IF(L903="","",IF(COUNTA(I903:J903)&gt;1,"Edible or Inedible",IF(COUNTA(I903)=1,L903*1,IF(COUNTA(J903)=1,L903*1,"ERROR"))))</f>
        <v/>
      </c>
    </row>
    <row r="904" spans="1:13" x14ac:dyDescent="0.25">
      <c r="A904" s="232" t="str">
        <f>IF(D904="","",A903)</f>
        <v/>
      </c>
      <c r="B904" s="231" t="str">
        <f>IF(D904="","",B903)</f>
        <v/>
      </c>
      <c r="C904" s="232" t="str">
        <f>IF(D904="","",C903)</f>
        <v/>
      </c>
      <c r="D904" s="6"/>
      <c r="E904" s="5" t="str">
        <f>IF(D904="","",VLOOKUP(D904,Master,3,FALSE))</f>
        <v/>
      </c>
      <c r="F904" s="5" t="str">
        <f>IF(D904="","",VLOOKUP(D904,Master,4,FALSE))</f>
        <v/>
      </c>
      <c r="G904" s="5" t="str">
        <f>IF(D904="","",VLOOKUP(D904,Master,5,FALSE))</f>
        <v/>
      </c>
      <c r="H904" s="5" t="str">
        <f>IF(D904="","",VLOOKUP(D904,Master,2,FALSE))</f>
        <v/>
      </c>
      <c r="I904" s="233"/>
      <c r="J904" s="233"/>
      <c r="K904" s="233"/>
      <c r="L904" s="234" t="str">
        <f>IF(K904="","",IF(I904="",ROUND(HLOOKUP(J904,kgList,K904,FALSE),1),ROUND(HLOOKUP(I904,kgList,K904,FALSE),1)))</f>
        <v/>
      </c>
      <c r="M904" s="234" t="str">
        <f>IF(L904="","",IF(COUNTA(I904:J904)&gt;1,"Edible or Inedible",IF(COUNTA(I904)=1,L904*1,IF(COUNTA(J904)=1,L904*1,"ERROR"))))</f>
        <v/>
      </c>
    </row>
    <row r="905" spans="1:13" x14ac:dyDescent="0.25">
      <c r="A905" s="232" t="str">
        <f>IF(D905="","",A904)</f>
        <v/>
      </c>
      <c r="B905" s="231" t="str">
        <f>IF(D905="","",B904)</f>
        <v/>
      </c>
      <c r="C905" s="232" t="str">
        <f>IF(D905="","",C904)</f>
        <v/>
      </c>
      <c r="D905" s="6"/>
      <c r="E905" s="5" t="str">
        <f>IF(D905="","",VLOOKUP(D905,Master,3,FALSE))</f>
        <v/>
      </c>
      <c r="F905" s="5" t="str">
        <f>IF(D905="","",VLOOKUP(D905,Master,4,FALSE))</f>
        <v/>
      </c>
      <c r="G905" s="5" t="str">
        <f>IF(D905="","",VLOOKUP(D905,Master,5,FALSE))</f>
        <v/>
      </c>
      <c r="H905" s="5" t="str">
        <f>IF(D905="","",VLOOKUP(D905,Master,2,FALSE))</f>
        <v/>
      </c>
      <c r="I905" s="233"/>
      <c r="J905" s="233"/>
      <c r="K905" s="233"/>
      <c r="L905" s="234" t="str">
        <f>IF(K905="","",IF(I905="",ROUND(HLOOKUP(J905,kgList,K905,FALSE),1),ROUND(HLOOKUP(I905,kgList,K905,FALSE),1)))</f>
        <v/>
      </c>
      <c r="M905" s="234" t="str">
        <f>IF(L905="","",IF(COUNTA(I905:J905)&gt;1,"Edible or Inedible",IF(COUNTA(I905)=1,L905*1,IF(COUNTA(J905)=1,L905*1,"ERROR"))))</f>
        <v/>
      </c>
    </row>
    <row r="906" spans="1:13" x14ac:dyDescent="0.25">
      <c r="A906" s="232" t="str">
        <f>IF(D906="","",A905)</f>
        <v/>
      </c>
      <c r="B906" s="231" t="str">
        <f>IF(D906="","",B905)</f>
        <v/>
      </c>
      <c r="C906" s="232" t="str">
        <f>IF(D906="","",C905)</f>
        <v/>
      </c>
      <c r="D906" s="6"/>
      <c r="E906" s="5" t="str">
        <f>IF(D906="","",VLOOKUP(D906,Master,3,FALSE))</f>
        <v/>
      </c>
      <c r="F906" s="5" t="str">
        <f>IF(D906="","",VLOOKUP(D906,Master,4,FALSE))</f>
        <v/>
      </c>
      <c r="G906" s="5" t="str">
        <f>IF(D906="","",VLOOKUP(D906,Master,5,FALSE))</f>
        <v/>
      </c>
      <c r="H906" s="5" t="str">
        <f>IF(D906="","",VLOOKUP(D906,Master,2,FALSE))</f>
        <v/>
      </c>
      <c r="I906" s="233"/>
      <c r="J906" s="233"/>
      <c r="K906" s="233"/>
      <c r="L906" s="234" t="str">
        <f>IF(K906="","",IF(I906="",ROUND(HLOOKUP(J906,kgList,K906,FALSE),1),ROUND(HLOOKUP(I906,kgList,K906,FALSE),1)))</f>
        <v/>
      </c>
      <c r="M906" s="234" t="str">
        <f>IF(L906="","",IF(COUNTA(I906:J906)&gt;1,"Edible or Inedible",IF(COUNTA(I906)=1,L906*1,IF(COUNTA(J906)=1,L906*1,"ERROR"))))</f>
        <v/>
      </c>
    </row>
    <row r="907" spans="1:13" x14ac:dyDescent="0.25">
      <c r="A907" s="232" t="str">
        <f>IF(D907="","",A906)</f>
        <v/>
      </c>
      <c r="B907" s="231" t="str">
        <f>IF(D907="","",B906)</f>
        <v/>
      </c>
      <c r="C907" s="232" t="str">
        <f>IF(D907="","",C906)</f>
        <v/>
      </c>
      <c r="D907" s="6"/>
      <c r="E907" s="5" t="str">
        <f>IF(D907="","",VLOOKUP(D907,Master,3,FALSE))</f>
        <v/>
      </c>
      <c r="F907" s="5" t="str">
        <f>IF(D907="","",VLOOKUP(D907,Master,4,FALSE))</f>
        <v/>
      </c>
      <c r="G907" s="5" t="str">
        <f>IF(D907="","",VLOOKUP(D907,Master,5,FALSE))</f>
        <v/>
      </c>
      <c r="H907" s="5" t="str">
        <f>IF(D907="","",VLOOKUP(D907,Master,2,FALSE))</f>
        <v/>
      </c>
      <c r="I907" s="233"/>
      <c r="J907" s="233"/>
      <c r="K907" s="233"/>
      <c r="L907" s="234" t="str">
        <f>IF(K907="","",IF(I907="",ROUND(HLOOKUP(J907,kgList,K907,FALSE),1),ROUND(HLOOKUP(I907,kgList,K907,FALSE),1)))</f>
        <v/>
      </c>
      <c r="M907" s="234" t="str">
        <f>IF(L907="","",IF(COUNTA(I907:J907)&gt;1,"Edible or Inedible",IF(COUNTA(I907)=1,L907*1,IF(COUNTA(J907)=1,L907*1,"ERROR"))))</f>
        <v/>
      </c>
    </row>
    <row r="908" spans="1:13" x14ac:dyDescent="0.25">
      <c r="A908" s="232" t="str">
        <f>IF(D908="","",A907)</f>
        <v/>
      </c>
      <c r="B908" s="231" t="str">
        <f>IF(D908="","",B907)</f>
        <v/>
      </c>
      <c r="C908" s="232" t="str">
        <f>IF(D908="","",C907)</f>
        <v/>
      </c>
      <c r="D908" s="6"/>
      <c r="E908" s="5" t="str">
        <f>IF(D908="","",VLOOKUP(D908,Master,3,FALSE))</f>
        <v/>
      </c>
      <c r="F908" s="5" t="str">
        <f>IF(D908="","",VLOOKUP(D908,Master,4,FALSE))</f>
        <v/>
      </c>
      <c r="G908" s="5" t="str">
        <f>IF(D908="","",VLOOKUP(D908,Master,5,FALSE))</f>
        <v/>
      </c>
      <c r="H908" s="5" t="str">
        <f>IF(D908="","",VLOOKUP(D908,Master,2,FALSE))</f>
        <v/>
      </c>
      <c r="I908" s="233"/>
      <c r="J908" s="233"/>
      <c r="K908" s="233"/>
      <c r="L908" s="234" t="str">
        <f>IF(K908="","",IF(I908="",ROUND(HLOOKUP(J908,kgList,K908,FALSE),1),ROUND(HLOOKUP(I908,kgList,K908,FALSE),1)))</f>
        <v/>
      </c>
      <c r="M908" s="234" t="str">
        <f>IF(L908="","",IF(COUNTA(I908:J908)&gt;1,"Edible or Inedible",IF(COUNTA(I908)=1,L908*1,IF(COUNTA(J908)=1,L908*1,"ERROR"))))</f>
        <v/>
      </c>
    </row>
    <row r="909" spans="1:13" x14ac:dyDescent="0.25">
      <c r="A909" s="232" t="str">
        <f>IF(D909="","",A908)</f>
        <v/>
      </c>
      <c r="B909" s="231" t="str">
        <f>IF(D909="","",B908)</f>
        <v/>
      </c>
      <c r="C909" s="232" t="str">
        <f>IF(D909="","",C908)</f>
        <v/>
      </c>
      <c r="D909" s="6"/>
      <c r="E909" s="5" t="str">
        <f>IF(D909="","",VLOOKUP(D909,Master,3,FALSE))</f>
        <v/>
      </c>
      <c r="F909" s="5" t="str">
        <f>IF(D909="","",VLOOKUP(D909,Master,4,FALSE))</f>
        <v/>
      </c>
      <c r="G909" s="5" t="str">
        <f>IF(D909="","",VLOOKUP(D909,Master,5,FALSE))</f>
        <v/>
      </c>
      <c r="H909" s="5" t="str">
        <f>IF(D909="","",VLOOKUP(D909,Master,2,FALSE))</f>
        <v/>
      </c>
      <c r="I909" s="233"/>
      <c r="J909" s="233"/>
      <c r="K909" s="233"/>
      <c r="L909" s="234" t="str">
        <f>IF(K909="","",IF(I909="",ROUND(HLOOKUP(J909,kgList,K909,FALSE),1),ROUND(HLOOKUP(I909,kgList,K909,FALSE),1)))</f>
        <v/>
      </c>
      <c r="M909" s="234" t="str">
        <f>IF(L909="","",IF(COUNTA(I909:J909)&gt;1,"Edible or Inedible",IF(COUNTA(I909)=1,L909*1,IF(COUNTA(J909)=1,L909*1,"ERROR"))))</f>
        <v/>
      </c>
    </row>
    <row r="910" spans="1:13" x14ac:dyDescent="0.25">
      <c r="A910" s="232" t="str">
        <f>IF(D910="","",A909)</f>
        <v/>
      </c>
      <c r="B910" s="231" t="str">
        <f>IF(D910="","",B909)</f>
        <v/>
      </c>
      <c r="C910" s="232" t="str">
        <f>IF(D910="","",C909)</f>
        <v/>
      </c>
      <c r="D910" s="6"/>
      <c r="E910" s="5" t="str">
        <f>IF(D910="","",VLOOKUP(D910,Master,3,FALSE))</f>
        <v/>
      </c>
      <c r="F910" s="5" t="str">
        <f>IF(D910="","",VLOOKUP(D910,Master,4,FALSE))</f>
        <v/>
      </c>
      <c r="G910" s="5" t="str">
        <f>IF(D910="","",VLOOKUP(D910,Master,5,FALSE))</f>
        <v/>
      </c>
      <c r="H910" s="5" t="str">
        <f>IF(D910="","",VLOOKUP(D910,Master,2,FALSE))</f>
        <v/>
      </c>
      <c r="I910" s="233"/>
      <c r="J910" s="233"/>
      <c r="K910" s="233"/>
      <c r="L910" s="234" t="str">
        <f>IF(K910="","",IF(I910="",ROUND(HLOOKUP(J910,kgList,K910,FALSE),1),ROUND(HLOOKUP(I910,kgList,K910,FALSE),1)))</f>
        <v/>
      </c>
      <c r="M910" s="234" t="str">
        <f>IF(L910="","",IF(COUNTA(I910:J910)&gt;1,"Edible or Inedible",IF(COUNTA(I910)=1,L910*1,IF(COUNTA(J910)=1,L910*1,"ERROR"))))</f>
        <v/>
      </c>
    </row>
    <row r="911" spans="1:13" x14ac:dyDescent="0.25">
      <c r="A911" s="232" t="str">
        <f>IF(D911="","",A910)</f>
        <v/>
      </c>
      <c r="B911" s="231" t="str">
        <f>IF(D911="","",B910)</f>
        <v/>
      </c>
      <c r="C911" s="232" t="str">
        <f>IF(D911="","",C910)</f>
        <v/>
      </c>
      <c r="D911" s="6"/>
      <c r="E911" s="5" t="str">
        <f>IF(D911="","",VLOOKUP(D911,Master,3,FALSE))</f>
        <v/>
      </c>
      <c r="F911" s="5" t="str">
        <f>IF(D911="","",VLOOKUP(D911,Master,4,FALSE))</f>
        <v/>
      </c>
      <c r="G911" s="5" t="str">
        <f>IF(D911="","",VLOOKUP(D911,Master,5,FALSE))</f>
        <v/>
      </c>
      <c r="H911" s="5" t="str">
        <f>IF(D911="","",VLOOKUP(D911,Master,2,FALSE))</f>
        <v/>
      </c>
      <c r="I911" s="233"/>
      <c r="J911" s="233"/>
      <c r="K911" s="233"/>
      <c r="L911" s="234" t="str">
        <f>IF(K911="","",IF(I911="",ROUND(HLOOKUP(J911,kgList,K911,FALSE),1),ROUND(HLOOKUP(I911,kgList,K911,FALSE),1)))</f>
        <v/>
      </c>
      <c r="M911" s="234" t="str">
        <f>IF(L911="","",IF(COUNTA(I911:J911)&gt;1,"Edible or Inedible",IF(COUNTA(I911)=1,L911*1,IF(COUNTA(J911)=1,L911*1,"ERROR"))))</f>
        <v/>
      </c>
    </row>
    <row r="912" spans="1:13" x14ac:dyDescent="0.25">
      <c r="A912" s="232" t="str">
        <f>IF(D912="","",A911)</f>
        <v/>
      </c>
      <c r="B912" s="231" t="str">
        <f>IF(D912="","",B911)</f>
        <v/>
      </c>
      <c r="C912" s="232" t="str">
        <f>IF(D912="","",C911)</f>
        <v/>
      </c>
      <c r="D912" s="6"/>
      <c r="E912" s="5" t="str">
        <f>IF(D912="","",VLOOKUP(D912,Master,3,FALSE))</f>
        <v/>
      </c>
      <c r="F912" s="5" t="str">
        <f>IF(D912="","",VLOOKUP(D912,Master,4,FALSE))</f>
        <v/>
      </c>
      <c r="G912" s="5" t="str">
        <f>IF(D912="","",VLOOKUP(D912,Master,5,FALSE))</f>
        <v/>
      </c>
      <c r="H912" s="5" t="str">
        <f>IF(D912="","",VLOOKUP(D912,Master,2,FALSE))</f>
        <v/>
      </c>
      <c r="I912" s="233"/>
      <c r="J912" s="233"/>
      <c r="K912" s="233"/>
      <c r="L912" s="234" t="str">
        <f>IF(K912="","",IF(I912="",ROUND(HLOOKUP(J912,kgList,K912,FALSE),1),ROUND(HLOOKUP(I912,kgList,K912,FALSE),1)))</f>
        <v/>
      </c>
      <c r="M912" s="234" t="str">
        <f>IF(L912="","",IF(COUNTA(I912:J912)&gt;1,"Edible or Inedible",IF(COUNTA(I912)=1,L912*1,IF(COUNTA(J912)=1,L912*1,"ERROR"))))</f>
        <v/>
      </c>
    </row>
    <row r="913" spans="1:13" x14ac:dyDescent="0.25">
      <c r="A913" s="232" t="str">
        <f>IF(D913="","",A912)</f>
        <v/>
      </c>
      <c r="B913" s="231" t="str">
        <f>IF(D913="","",B912)</f>
        <v/>
      </c>
      <c r="C913" s="232" t="str">
        <f>IF(D913="","",C912)</f>
        <v/>
      </c>
      <c r="D913" s="6"/>
      <c r="E913" s="5" t="str">
        <f>IF(D913="","",VLOOKUP(D913,Master,3,FALSE))</f>
        <v/>
      </c>
      <c r="F913" s="5" t="str">
        <f>IF(D913="","",VLOOKUP(D913,Master,4,FALSE))</f>
        <v/>
      </c>
      <c r="G913" s="5" t="str">
        <f>IF(D913="","",VLOOKUP(D913,Master,5,FALSE))</f>
        <v/>
      </c>
      <c r="H913" s="5" t="str">
        <f>IF(D913="","",VLOOKUP(D913,Master,2,FALSE))</f>
        <v/>
      </c>
      <c r="I913" s="233"/>
      <c r="J913" s="233"/>
      <c r="K913" s="233"/>
      <c r="L913" s="234" t="str">
        <f>IF(K913="","",IF(I913="",ROUND(HLOOKUP(J913,kgList,K913,FALSE),1),ROUND(HLOOKUP(I913,kgList,K913,FALSE),1)))</f>
        <v/>
      </c>
      <c r="M913" s="234" t="str">
        <f>IF(L913="","",IF(COUNTA(I913:J913)&gt;1,"Edible or Inedible",IF(COUNTA(I913)=1,L913*1,IF(COUNTA(J913)=1,L913*1,"ERROR"))))</f>
        <v/>
      </c>
    </row>
    <row r="914" spans="1:13" x14ac:dyDescent="0.25">
      <c r="A914" s="232" t="str">
        <f>IF(D914="","",A913)</f>
        <v/>
      </c>
      <c r="B914" s="231" t="str">
        <f>IF(D914="","",B913)</f>
        <v/>
      </c>
      <c r="C914" s="232" t="str">
        <f>IF(D914="","",C913)</f>
        <v/>
      </c>
      <c r="D914" s="6"/>
      <c r="E914" s="5" t="str">
        <f>IF(D914="","",VLOOKUP(D914,Master,3,FALSE))</f>
        <v/>
      </c>
      <c r="F914" s="5" t="str">
        <f>IF(D914="","",VLOOKUP(D914,Master,4,FALSE))</f>
        <v/>
      </c>
      <c r="G914" s="5" t="str">
        <f>IF(D914="","",VLOOKUP(D914,Master,5,FALSE))</f>
        <v/>
      </c>
      <c r="H914" s="5" t="str">
        <f>IF(D914="","",VLOOKUP(D914,Master,2,FALSE))</f>
        <v/>
      </c>
      <c r="I914" s="233"/>
      <c r="J914" s="233"/>
      <c r="K914" s="233"/>
      <c r="L914" s="234" t="str">
        <f>IF(K914="","",IF(I914="",ROUND(HLOOKUP(J914,kgList,K914,FALSE),1),ROUND(HLOOKUP(I914,kgList,K914,FALSE),1)))</f>
        <v/>
      </c>
      <c r="M914" s="234" t="str">
        <f>IF(L914="","",IF(COUNTA(I914:J914)&gt;1,"Edible or Inedible",IF(COUNTA(I914)=1,L914*1,IF(COUNTA(J914)=1,L914*1,"ERROR"))))</f>
        <v/>
      </c>
    </row>
    <row r="915" spans="1:13" x14ac:dyDescent="0.25">
      <c r="A915" s="232" t="str">
        <f>IF(D915="","",A914)</f>
        <v/>
      </c>
      <c r="B915" s="231" t="str">
        <f>IF(D915="","",B914)</f>
        <v/>
      </c>
      <c r="C915" s="232" t="str">
        <f>IF(D915="","",C914)</f>
        <v/>
      </c>
      <c r="D915" s="6"/>
      <c r="E915" s="5" t="str">
        <f>IF(D915="","",VLOOKUP(D915,Master,3,FALSE))</f>
        <v/>
      </c>
      <c r="F915" s="5" t="str">
        <f>IF(D915="","",VLOOKUP(D915,Master,4,FALSE))</f>
        <v/>
      </c>
      <c r="G915" s="5" t="str">
        <f>IF(D915="","",VLOOKUP(D915,Master,5,FALSE))</f>
        <v/>
      </c>
      <c r="H915" s="5" t="str">
        <f>IF(D915="","",VLOOKUP(D915,Master,2,FALSE))</f>
        <v/>
      </c>
      <c r="I915" s="233"/>
      <c r="J915" s="233"/>
      <c r="K915" s="233"/>
      <c r="L915" s="234" t="str">
        <f>IF(K915="","",IF(I915="",ROUND(HLOOKUP(J915,kgList,K915,FALSE),1),ROUND(HLOOKUP(I915,kgList,K915,FALSE),1)))</f>
        <v/>
      </c>
      <c r="M915" s="234" t="str">
        <f>IF(L915="","",IF(COUNTA(I915:J915)&gt;1,"Edible or Inedible",IF(COUNTA(I915)=1,L915*1,IF(COUNTA(J915)=1,L915*1,"ERROR"))))</f>
        <v/>
      </c>
    </row>
    <row r="916" spans="1:13" x14ac:dyDescent="0.25">
      <c r="A916" s="232" t="str">
        <f>IF(D916="","",A915)</f>
        <v/>
      </c>
      <c r="B916" s="231" t="str">
        <f>IF(D916="","",B915)</f>
        <v/>
      </c>
      <c r="C916" s="232" t="str">
        <f>IF(D916="","",C915)</f>
        <v/>
      </c>
      <c r="D916" s="6"/>
      <c r="E916" s="5" t="str">
        <f>IF(D916="","",VLOOKUP(D916,Master,3,FALSE))</f>
        <v/>
      </c>
      <c r="F916" s="5" t="str">
        <f>IF(D916="","",VLOOKUP(D916,Master,4,FALSE))</f>
        <v/>
      </c>
      <c r="G916" s="5" t="str">
        <f>IF(D916="","",VLOOKUP(D916,Master,5,FALSE))</f>
        <v/>
      </c>
      <c r="H916" s="5" t="str">
        <f>IF(D916="","",VLOOKUP(D916,Master,2,FALSE))</f>
        <v/>
      </c>
      <c r="I916" s="233"/>
      <c r="J916" s="233"/>
      <c r="K916" s="233"/>
      <c r="L916" s="234" t="str">
        <f>IF(K916="","",IF(I916="",ROUND(HLOOKUP(J916,kgList,K916,FALSE),1),ROUND(HLOOKUP(I916,kgList,K916,FALSE),1)))</f>
        <v/>
      </c>
      <c r="M916" s="234" t="str">
        <f>IF(L916="","",IF(COUNTA(I916:J916)&gt;1,"Edible or Inedible",IF(COUNTA(I916)=1,L916*1,IF(COUNTA(J916)=1,L916*1,"ERROR"))))</f>
        <v/>
      </c>
    </row>
    <row r="917" spans="1:13" x14ac:dyDescent="0.25">
      <c r="A917" s="232" t="str">
        <f>IF(D917="","",A916)</f>
        <v/>
      </c>
      <c r="B917" s="231" t="str">
        <f>IF(D917="","",B916)</f>
        <v/>
      </c>
      <c r="C917" s="232" t="str">
        <f>IF(D917="","",C916)</f>
        <v/>
      </c>
      <c r="D917" s="6"/>
      <c r="E917" s="5" t="str">
        <f>IF(D917="","",VLOOKUP(D917,Master,3,FALSE))</f>
        <v/>
      </c>
      <c r="F917" s="5" t="str">
        <f>IF(D917="","",VLOOKUP(D917,Master,4,FALSE))</f>
        <v/>
      </c>
      <c r="G917" s="5" t="str">
        <f>IF(D917="","",VLOOKUP(D917,Master,5,FALSE))</f>
        <v/>
      </c>
      <c r="H917" s="5" t="str">
        <f>IF(D917="","",VLOOKUP(D917,Master,2,FALSE))</f>
        <v/>
      </c>
      <c r="I917" s="233"/>
      <c r="J917" s="233"/>
      <c r="K917" s="233"/>
      <c r="L917" s="234" t="str">
        <f>IF(K917="","",IF(I917="",ROUND(HLOOKUP(J917,kgList,K917,FALSE),1),ROUND(HLOOKUP(I917,kgList,K917,FALSE),1)))</f>
        <v/>
      </c>
      <c r="M917" s="234" t="str">
        <f>IF(L917="","",IF(COUNTA(I917:J917)&gt;1,"Edible or Inedible",IF(COUNTA(I917)=1,L917*1,IF(COUNTA(J917)=1,L917*1,"ERROR"))))</f>
        <v/>
      </c>
    </row>
    <row r="918" spans="1:13" x14ac:dyDescent="0.25">
      <c r="A918" s="232" t="str">
        <f>IF(D918="","",A917)</f>
        <v/>
      </c>
      <c r="B918" s="231" t="str">
        <f>IF(D918="","",B917)</f>
        <v/>
      </c>
      <c r="C918" s="232" t="str">
        <f>IF(D918="","",C917)</f>
        <v/>
      </c>
      <c r="D918" s="6"/>
      <c r="E918" s="5" t="str">
        <f>IF(D918="","",VLOOKUP(D918,Master,3,FALSE))</f>
        <v/>
      </c>
      <c r="F918" s="5" t="str">
        <f>IF(D918="","",VLOOKUP(D918,Master,4,FALSE))</f>
        <v/>
      </c>
      <c r="G918" s="5" t="str">
        <f>IF(D918="","",VLOOKUP(D918,Master,5,FALSE))</f>
        <v/>
      </c>
      <c r="H918" s="5" t="str">
        <f>IF(D918="","",VLOOKUP(D918,Master,2,FALSE))</f>
        <v/>
      </c>
      <c r="I918" s="233"/>
      <c r="J918" s="233"/>
      <c r="K918" s="233"/>
      <c r="L918" s="234" t="str">
        <f>IF(K918="","",IF(I918="",ROUND(HLOOKUP(J918,kgList,K918,FALSE),1),ROUND(HLOOKUP(I918,kgList,K918,FALSE),1)))</f>
        <v/>
      </c>
      <c r="M918" s="234" t="str">
        <f>IF(L918="","",IF(COUNTA(I918:J918)&gt;1,"Edible or Inedible",IF(COUNTA(I918)=1,L918*1,IF(COUNTA(J918)=1,L918*1,"ERROR"))))</f>
        <v/>
      </c>
    </row>
    <row r="919" spans="1:13" x14ac:dyDescent="0.25">
      <c r="A919" s="232" t="str">
        <f>IF(D919="","",A918)</f>
        <v/>
      </c>
      <c r="B919" s="231" t="str">
        <f>IF(D919="","",B918)</f>
        <v/>
      </c>
      <c r="C919" s="232" t="str">
        <f>IF(D919="","",C918)</f>
        <v/>
      </c>
      <c r="D919" s="6"/>
      <c r="E919" s="5" t="str">
        <f>IF(D919="","",VLOOKUP(D919,Master,3,FALSE))</f>
        <v/>
      </c>
      <c r="F919" s="5" t="str">
        <f>IF(D919="","",VLOOKUP(D919,Master,4,FALSE))</f>
        <v/>
      </c>
      <c r="G919" s="5" t="str">
        <f>IF(D919="","",VLOOKUP(D919,Master,5,FALSE))</f>
        <v/>
      </c>
      <c r="H919" s="5" t="str">
        <f>IF(D919="","",VLOOKUP(D919,Master,2,FALSE))</f>
        <v/>
      </c>
      <c r="I919" s="233"/>
      <c r="J919" s="233"/>
      <c r="K919" s="233"/>
      <c r="L919" s="234" t="str">
        <f>IF(K919="","",IF(I919="",ROUND(HLOOKUP(J919,kgList,K919,FALSE),1),ROUND(HLOOKUP(I919,kgList,K919,FALSE),1)))</f>
        <v/>
      </c>
      <c r="M919" s="234" t="str">
        <f>IF(L919="","",IF(COUNTA(I919:J919)&gt;1,"Edible or Inedible",IF(COUNTA(I919)=1,L919*1,IF(COUNTA(J919)=1,L919*1,"ERROR"))))</f>
        <v/>
      </c>
    </row>
    <row r="920" spans="1:13" x14ac:dyDescent="0.25">
      <c r="A920" s="232" t="str">
        <f>IF(D920="","",A919)</f>
        <v/>
      </c>
      <c r="B920" s="231" t="str">
        <f>IF(D920="","",B919)</f>
        <v/>
      </c>
      <c r="C920" s="232" t="str">
        <f>IF(D920="","",C919)</f>
        <v/>
      </c>
      <c r="D920" s="6"/>
      <c r="E920" s="5" t="str">
        <f>IF(D920="","",VLOOKUP(D920,Master,3,FALSE))</f>
        <v/>
      </c>
      <c r="F920" s="5" t="str">
        <f>IF(D920="","",VLOOKUP(D920,Master,4,FALSE))</f>
        <v/>
      </c>
      <c r="G920" s="5" t="str">
        <f>IF(D920="","",VLOOKUP(D920,Master,5,FALSE))</f>
        <v/>
      </c>
      <c r="H920" s="5" t="str">
        <f>IF(D920="","",VLOOKUP(D920,Master,2,FALSE))</f>
        <v/>
      </c>
      <c r="I920" s="233"/>
      <c r="J920" s="233"/>
      <c r="K920" s="233"/>
      <c r="L920" s="234" t="str">
        <f>IF(K920="","",IF(I920="",ROUND(HLOOKUP(J920,kgList,K920,FALSE),1),ROUND(HLOOKUP(I920,kgList,K920,FALSE),1)))</f>
        <v/>
      </c>
      <c r="M920" s="234" t="str">
        <f>IF(L920="","",IF(COUNTA(I920:J920)&gt;1,"Edible or Inedible",IF(COUNTA(I920)=1,L920*1,IF(COUNTA(J920)=1,L920*1,"ERROR"))))</f>
        <v/>
      </c>
    </row>
    <row r="921" spans="1:13" x14ac:dyDescent="0.25">
      <c r="A921" s="232" t="str">
        <f>IF(D921="","",A920)</f>
        <v/>
      </c>
      <c r="B921" s="231" t="str">
        <f>IF(D921="","",B920)</f>
        <v/>
      </c>
      <c r="C921" s="232" t="str">
        <f>IF(D921="","",C920)</f>
        <v/>
      </c>
      <c r="D921" s="6"/>
      <c r="E921" s="5" t="str">
        <f>IF(D921="","",VLOOKUP(D921,Master,3,FALSE))</f>
        <v/>
      </c>
      <c r="F921" s="5" t="str">
        <f>IF(D921="","",VLOOKUP(D921,Master,4,FALSE))</f>
        <v/>
      </c>
      <c r="G921" s="5" t="str">
        <f>IF(D921="","",VLOOKUP(D921,Master,5,FALSE))</f>
        <v/>
      </c>
      <c r="H921" s="5" t="str">
        <f>IF(D921="","",VLOOKUP(D921,Master,2,FALSE))</f>
        <v/>
      </c>
      <c r="I921" s="233"/>
      <c r="J921" s="233"/>
      <c r="K921" s="233"/>
      <c r="L921" s="234" t="str">
        <f>IF(K921="","",IF(I921="",ROUND(HLOOKUP(J921,kgList,K921,FALSE),1),ROUND(HLOOKUP(I921,kgList,K921,FALSE),1)))</f>
        <v/>
      </c>
      <c r="M921" s="234" t="str">
        <f>IF(L921="","",IF(COUNTA(I921:J921)&gt;1,"Edible or Inedible",IF(COUNTA(I921)=1,L921*1,IF(COUNTA(J921)=1,L921*1,"ERROR"))))</f>
        <v/>
      </c>
    </row>
    <row r="922" spans="1:13" x14ac:dyDescent="0.25">
      <c r="A922" s="232" t="str">
        <f>IF(D922="","",A921)</f>
        <v/>
      </c>
      <c r="B922" s="231" t="str">
        <f>IF(D922="","",B921)</f>
        <v/>
      </c>
      <c r="C922" s="232" t="str">
        <f>IF(D922="","",C921)</f>
        <v/>
      </c>
      <c r="D922" s="6"/>
      <c r="E922" s="5" t="str">
        <f>IF(D922="","",VLOOKUP(D922,Master,3,FALSE))</f>
        <v/>
      </c>
      <c r="F922" s="5" t="str">
        <f>IF(D922="","",VLOOKUP(D922,Master,4,FALSE))</f>
        <v/>
      </c>
      <c r="G922" s="5" t="str">
        <f>IF(D922="","",VLOOKUP(D922,Master,5,FALSE))</f>
        <v/>
      </c>
      <c r="H922" s="5" t="str">
        <f>IF(D922="","",VLOOKUP(D922,Master,2,FALSE))</f>
        <v/>
      </c>
      <c r="I922" s="233"/>
      <c r="J922" s="233"/>
      <c r="K922" s="233"/>
      <c r="L922" s="234" t="str">
        <f>IF(K922="","",IF(I922="",ROUND(HLOOKUP(J922,kgList,K922,FALSE),1),ROUND(HLOOKUP(I922,kgList,K922,FALSE),1)))</f>
        <v/>
      </c>
      <c r="M922" s="234" t="str">
        <f>IF(L922="","",IF(COUNTA(I922:J922)&gt;1,"Edible or Inedible",IF(COUNTA(I922)=1,L922*1,IF(COUNTA(J922)=1,L922*1,"ERROR"))))</f>
        <v/>
      </c>
    </row>
    <row r="923" spans="1:13" x14ac:dyDescent="0.25">
      <c r="A923" s="232" t="str">
        <f>IF(D923="","",A922)</f>
        <v/>
      </c>
      <c r="B923" s="231" t="str">
        <f>IF(D923="","",B922)</f>
        <v/>
      </c>
      <c r="C923" s="232" t="str">
        <f>IF(D923="","",C922)</f>
        <v/>
      </c>
      <c r="D923" s="6"/>
      <c r="E923" s="5" t="str">
        <f>IF(D923="","",VLOOKUP(D923,Master,3,FALSE))</f>
        <v/>
      </c>
      <c r="F923" s="5" t="str">
        <f>IF(D923="","",VLOOKUP(D923,Master,4,FALSE))</f>
        <v/>
      </c>
      <c r="G923" s="5" t="str">
        <f>IF(D923="","",VLOOKUP(D923,Master,5,FALSE))</f>
        <v/>
      </c>
      <c r="H923" s="5" t="str">
        <f>IF(D923="","",VLOOKUP(D923,Master,2,FALSE))</f>
        <v/>
      </c>
      <c r="I923" s="233"/>
      <c r="J923" s="233"/>
      <c r="K923" s="233"/>
      <c r="L923" s="234" t="str">
        <f>IF(K923="","",IF(I923="",ROUND(HLOOKUP(J923,kgList,K923,FALSE),1),ROUND(HLOOKUP(I923,kgList,K923,FALSE),1)))</f>
        <v/>
      </c>
      <c r="M923" s="234" t="str">
        <f>IF(L923="","",IF(COUNTA(I923:J923)&gt;1,"Edible or Inedible",IF(COUNTA(I923)=1,L923*1,IF(COUNTA(J923)=1,L923*1,"ERROR"))))</f>
        <v/>
      </c>
    </row>
    <row r="924" spans="1:13" x14ac:dyDescent="0.25">
      <c r="A924" s="232" t="str">
        <f>IF(D924="","",A923)</f>
        <v/>
      </c>
      <c r="B924" s="231" t="str">
        <f>IF(D924="","",B923)</f>
        <v/>
      </c>
      <c r="C924" s="232" t="str">
        <f>IF(D924="","",C923)</f>
        <v/>
      </c>
      <c r="D924" s="6"/>
      <c r="E924" s="5" t="str">
        <f>IF(D924="","",VLOOKUP(D924,Master,3,FALSE))</f>
        <v/>
      </c>
      <c r="F924" s="5" t="str">
        <f>IF(D924="","",VLOOKUP(D924,Master,4,FALSE))</f>
        <v/>
      </c>
      <c r="G924" s="5" t="str">
        <f>IF(D924="","",VLOOKUP(D924,Master,5,FALSE))</f>
        <v/>
      </c>
      <c r="H924" s="5" t="str">
        <f>IF(D924="","",VLOOKUP(D924,Master,2,FALSE))</f>
        <v/>
      </c>
      <c r="I924" s="233"/>
      <c r="J924" s="233"/>
      <c r="K924" s="233"/>
      <c r="L924" s="234" t="str">
        <f>IF(K924="","",IF(I924="",ROUND(HLOOKUP(J924,kgList,K924,FALSE),1),ROUND(HLOOKUP(I924,kgList,K924,FALSE),1)))</f>
        <v/>
      </c>
      <c r="M924" s="234" t="str">
        <f>IF(L924="","",IF(COUNTA(I924:J924)&gt;1,"Edible or Inedible",IF(COUNTA(I924)=1,L924*1,IF(COUNTA(J924)=1,L924*1,"ERROR"))))</f>
        <v/>
      </c>
    </row>
    <row r="925" spans="1:13" x14ac:dyDescent="0.25">
      <c r="A925" s="232" t="str">
        <f>IF(D925="","",A924)</f>
        <v/>
      </c>
      <c r="B925" s="231" t="str">
        <f>IF(D925="","",B924)</f>
        <v/>
      </c>
      <c r="C925" s="232" t="str">
        <f>IF(D925="","",C924)</f>
        <v/>
      </c>
      <c r="D925" s="6"/>
      <c r="E925" s="5" t="str">
        <f>IF(D925="","",VLOOKUP(D925,Master,3,FALSE))</f>
        <v/>
      </c>
      <c r="F925" s="5" t="str">
        <f>IF(D925="","",VLOOKUP(D925,Master,4,FALSE))</f>
        <v/>
      </c>
      <c r="G925" s="5" t="str">
        <f>IF(D925="","",VLOOKUP(D925,Master,5,FALSE))</f>
        <v/>
      </c>
      <c r="H925" s="5" t="str">
        <f>IF(D925="","",VLOOKUP(D925,Master,2,FALSE))</f>
        <v/>
      </c>
      <c r="I925" s="233"/>
      <c r="J925" s="233"/>
      <c r="K925" s="233"/>
      <c r="L925" s="234" t="str">
        <f>IF(K925="","",IF(I925="",ROUND(HLOOKUP(J925,kgList,K925,FALSE),1),ROUND(HLOOKUP(I925,kgList,K925,FALSE),1)))</f>
        <v/>
      </c>
      <c r="M925" s="234" t="str">
        <f>IF(L925="","",IF(COUNTA(I925:J925)&gt;1,"Edible or Inedible",IF(COUNTA(I925)=1,L925*1,IF(COUNTA(J925)=1,L925*1,"ERROR"))))</f>
        <v/>
      </c>
    </row>
    <row r="926" spans="1:13" x14ac:dyDescent="0.25">
      <c r="A926" s="232" t="str">
        <f>IF(D926="","",A925)</f>
        <v/>
      </c>
      <c r="B926" s="231" t="str">
        <f>IF(D926="","",B925)</f>
        <v/>
      </c>
      <c r="C926" s="232" t="str">
        <f>IF(D926="","",C925)</f>
        <v/>
      </c>
      <c r="D926" s="6"/>
      <c r="E926" s="5" t="str">
        <f>IF(D926="","",VLOOKUP(D926,Master,3,FALSE))</f>
        <v/>
      </c>
      <c r="F926" s="5" t="str">
        <f>IF(D926="","",VLOOKUP(D926,Master,4,FALSE))</f>
        <v/>
      </c>
      <c r="G926" s="5" t="str">
        <f>IF(D926="","",VLOOKUP(D926,Master,5,FALSE))</f>
        <v/>
      </c>
      <c r="H926" s="5" t="str">
        <f>IF(D926="","",VLOOKUP(D926,Master,2,FALSE))</f>
        <v/>
      </c>
      <c r="I926" s="233"/>
      <c r="J926" s="233"/>
      <c r="K926" s="233"/>
      <c r="L926" s="234" t="str">
        <f>IF(K926="","",IF(I926="",ROUND(HLOOKUP(J926,kgList,K926,FALSE),1),ROUND(HLOOKUP(I926,kgList,K926,FALSE),1)))</f>
        <v/>
      </c>
      <c r="M926" s="234" t="str">
        <f>IF(L926="","",IF(COUNTA(I926:J926)&gt;1,"Edible or Inedible",IF(COUNTA(I926)=1,L926*1,IF(COUNTA(J926)=1,L926*1,"ERROR"))))</f>
        <v/>
      </c>
    </row>
    <row r="927" spans="1:13" x14ac:dyDescent="0.25">
      <c r="A927" s="232" t="str">
        <f>IF(D927="","",A926)</f>
        <v/>
      </c>
      <c r="B927" s="231" t="str">
        <f>IF(D927="","",B926)</f>
        <v/>
      </c>
      <c r="C927" s="232" t="str">
        <f>IF(D927="","",C926)</f>
        <v/>
      </c>
      <c r="D927" s="6"/>
      <c r="E927" s="5" t="str">
        <f>IF(D927="","",VLOOKUP(D927,Master,3,FALSE))</f>
        <v/>
      </c>
      <c r="F927" s="5" t="str">
        <f>IF(D927="","",VLOOKUP(D927,Master,4,FALSE))</f>
        <v/>
      </c>
      <c r="G927" s="5" t="str">
        <f>IF(D927="","",VLOOKUP(D927,Master,5,FALSE))</f>
        <v/>
      </c>
      <c r="H927" s="5" t="str">
        <f>IF(D927="","",VLOOKUP(D927,Master,2,FALSE))</f>
        <v/>
      </c>
      <c r="I927" s="233"/>
      <c r="J927" s="233"/>
      <c r="K927" s="233"/>
      <c r="L927" s="234" t="str">
        <f>IF(K927="","",IF(I927="",ROUND(HLOOKUP(J927,kgList,K927,FALSE),1),ROUND(HLOOKUP(I927,kgList,K927,FALSE),1)))</f>
        <v/>
      </c>
      <c r="M927" s="234" t="str">
        <f>IF(L927="","",IF(COUNTA(I927:J927)&gt;1,"Edible or Inedible",IF(COUNTA(I927)=1,L927*1,IF(COUNTA(J927)=1,L927*1,"ERROR"))))</f>
        <v/>
      </c>
    </row>
    <row r="928" spans="1:13" x14ac:dyDescent="0.25">
      <c r="A928" s="232" t="str">
        <f>IF(D928="","",A927)</f>
        <v/>
      </c>
      <c r="B928" s="231" t="str">
        <f>IF(D928="","",B927)</f>
        <v/>
      </c>
      <c r="C928" s="232" t="str">
        <f>IF(D928="","",C927)</f>
        <v/>
      </c>
      <c r="D928" s="6"/>
      <c r="E928" s="5" t="str">
        <f>IF(D928="","",VLOOKUP(D928,Master,3,FALSE))</f>
        <v/>
      </c>
      <c r="F928" s="5" t="str">
        <f>IF(D928="","",VLOOKUP(D928,Master,4,FALSE))</f>
        <v/>
      </c>
      <c r="G928" s="5" t="str">
        <f>IF(D928="","",VLOOKUP(D928,Master,5,FALSE))</f>
        <v/>
      </c>
      <c r="H928" s="5" t="str">
        <f>IF(D928="","",VLOOKUP(D928,Master,2,FALSE))</f>
        <v/>
      </c>
      <c r="I928" s="233"/>
      <c r="J928" s="233"/>
      <c r="K928" s="233"/>
      <c r="L928" s="234" t="str">
        <f>IF(K928="","",IF(I928="",ROUND(HLOOKUP(J928,kgList,K928,FALSE),1),ROUND(HLOOKUP(I928,kgList,K928,FALSE),1)))</f>
        <v/>
      </c>
      <c r="M928" s="234" t="str">
        <f>IF(L928="","",IF(COUNTA(I928:J928)&gt;1,"Edible or Inedible",IF(COUNTA(I928)=1,L928*1,IF(COUNTA(J928)=1,L928*1,"ERROR"))))</f>
        <v/>
      </c>
    </row>
    <row r="929" spans="1:13" x14ac:dyDescent="0.25">
      <c r="A929" s="232" t="str">
        <f>IF(D929="","",A928)</f>
        <v/>
      </c>
      <c r="B929" s="231" t="str">
        <f>IF(D929="","",B928)</f>
        <v/>
      </c>
      <c r="C929" s="232" t="str">
        <f>IF(D929="","",C928)</f>
        <v/>
      </c>
      <c r="D929" s="6"/>
      <c r="E929" s="5" t="str">
        <f>IF(D929="","",VLOOKUP(D929,Master,3,FALSE))</f>
        <v/>
      </c>
      <c r="F929" s="5" t="str">
        <f>IF(D929="","",VLOOKUP(D929,Master,4,FALSE))</f>
        <v/>
      </c>
      <c r="G929" s="5" t="str">
        <f>IF(D929="","",VLOOKUP(D929,Master,5,FALSE))</f>
        <v/>
      </c>
      <c r="H929" s="5" t="str">
        <f>IF(D929="","",VLOOKUP(D929,Master,2,FALSE))</f>
        <v/>
      </c>
      <c r="I929" s="233"/>
      <c r="J929" s="233"/>
      <c r="K929" s="233"/>
      <c r="L929" s="234" t="str">
        <f>IF(K929="","",IF(I929="",ROUND(HLOOKUP(J929,kgList,K929,FALSE),1),ROUND(HLOOKUP(I929,kgList,K929,FALSE),1)))</f>
        <v/>
      </c>
      <c r="M929" s="234" t="str">
        <f>IF(L929="","",IF(COUNTA(I929:J929)&gt;1,"Edible or Inedible",IF(COUNTA(I929)=1,L929*1,IF(COUNTA(J929)=1,L929*1,"ERROR"))))</f>
        <v/>
      </c>
    </row>
    <row r="930" spans="1:13" x14ac:dyDescent="0.25">
      <c r="A930" s="232" t="str">
        <f>IF(D930="","",A929)</f>
        <v/>
      </c>
      <c r="B930" s="231" t="str">
        <f>IF(D930="","",B929)</f>
        <v/>
      </c>
      <c r="C930" s="232" t="str">
        <f>IF(D930="","",C929)</f>
        <v/>
      </c>
      <c r="D930" s="6"/>
      <c r="E930" s="5" t="str">
        <f>IF(D930="","",VLOOKUP(D930,Master,3,FALSE))</f>
        <v/>
      </c>
      <c r="F930" s="5" t="str">
        <f>IF(D930="","",VLOOKUP(D930,Master,4,FALSE))</f>
        <v/>
      </c>
      <c r="G930" s="5" t="str">
        <f>IF(D930="","",VLOOKUP(D930,Master,5,FALSE))</f>
        <v/>
      </c>
      <c r="H930" s="5" t="str">
        <f>IF(D930="","",VLOOKUP(D930,Master,2,FALSE))</f>
        <v/>
      </c>
      <c r="I930" s="233"/>
      <c r="J930" s="233"/>
      <c r="K930" s="233"/>
      <c r="L930" s="234" t="str">
        <f>IF(K930="","",IF(I930="",ROUND(HLOOKUP(J930,kgList,K930,FALSE),1),ROUND(HLOOKUP(I930,kgList,K930,FALSE),1)))</f>
        <v/>
      </c>
      <c r="M930" s="234" t="str">
        <f>IF(L930="","",IF(COUNTA(I930:J930)&gt;1,"Edible or Inedible",IF(COUNTA(I930)=1,L930*1,IF(COUNTA(J930)=1,L930*1,"ERROR"))))</f>
        <v/>
      </c>
    </row>
    <row r="931" spans="1:13" x14ac:dyDescent="0.25">
      <c r="A931" s="232" t="str">
        <f>IF(D931="","",A930)</f>
        <v/>
      </c>
      <c r="B931" s="231" t="str">
        <f>IF(D931="","",B930)</f>
        <v/>
      </c>
      <c r="C931" s="232" t="str">
        <f>IF(D931="","",C930)</f>
        <v/>
      </c>
      <c r="D931" s="6"/>
      <c r="E931" s="5" t="str">
        <f>IF(D931="","",VLOOKUP(D931,Master,3,FALSE))</f>
        <v/>
      </c>
      <c r="F931" s="5" t="str">
        <f>IF(D931="","",VLOOKUP(D931,Master,4,FALSE))</f>
        <v/>
      </c>
      <c r="G931" s="5" t="str">
        <f>IF(D931="","",VLOOKUP(D931,Master,5,FALSE))</f>
        <v/>
      </c>
      <c r="H931" s="5" t="str">
        <f>IF(D931="","",VLOOKUP(D931,Master,2,FALSE))</f>
        <v/>
      </c>
      <c r="I931" s="233"/>
      <c r="J931" s="233"/>
      <c r="K931" s="233"/>
      <c r="L931" s="234" t="str">
        <f>IF(K931="","",IF(I931="",ROUND(HLOOKUP(J931,kgList,K931,FALSE),1),ROUND(HLOOKUP(I931,kgList,K931,FALSE),1)))</f>
        <v/>
      </c>
      <c r="M931" s="234" t="str">
        <f>IF(L931="","",IF(COUNTA(I931:J931)&gt;1,"Edible or Inedible",IF(COUNTA(I931)=1,L931*1,IF(COUNTA(J931)=1,L931*1,"ERROR"))))</f>
        <v/>
      </c>
    </row>
    <row r="932" spans="1:13" x14ac:dyDescent="0.25">
      <c r="A932" s="232" t="str">
        <f>IF(D932="","",A931)</f>
        <v/>
      </c>
      <c r="B932" s="231" t="str">
        <f>IF(D932="","",B931)</f>
        <v/>
      </c>
      <c r="C932" s="232" t="str">
        <f>IF(D932="","",C931)</f>
        <v/>
      </c>
      <c r="D932" s="6"/>
      <c r="E932" s="5" t="str">
        <f>IF(D932="","",VLOOKUP(D932,Master,3,FALSE))</f>
        <v/>
      </c>
      <c r="F932" s="5" t="str">
        <f>IF(D932="","",VLOOKUP(D932,Master,4,FALSE))</f>
        <v/>
      </c>
      <c r="G932" s="5" t="str">
        <f>IF(D932="","",VLOOKUP(D932,Master,5,FALSE))</f>
        <v/>
      </c>
      <c r="H932" s="5" t="str">
        <f>IF(D932="","",VLOOKUP(D932,Master,2,FALSE))</f>
        <v/>
      </c>
      <c r="I932" s="233"/>
      <c r="J932" s="233"/>
      <c r="K932" s="233"/>
      <c r="L932" s="234" t="str">
        <f>IF(K932="","",IF(I932="",ROUND(HLOOKUP(J932,kgList,K932,FALSE),1),ROUND(HLOOKUP(I932,kgList,K932,FALSE),1)))</f>
        <v/>
      </c>
      <c r="M932" s="234" t="str">
        <f>IF(L932="","",IF(COUNTA(I932:J932)&gt;1,"Edible or Inedible",IF(COUNTA(I932)=1,L932*1,IF(COUNTA(J932)=1,L932*1,"ERROR"))))</f>
        <v/>
      </c>
    </row>
    <row r="933" spans="1:13" x14ac:dyDescent="0.25">
      <c r="A933" s="232" t="str">
        <f>IF(D933="","",A932)</f>
        <v/>
      </c>
      <c r="B933" s="231" t="str">
        <f>IF(D933="","",B932)</f>
        <v/>
      </c>
      <c r="C933" s="232" t="str">
        <f>IF(D933="","",C932)</f>
        <v/>
      </c>
      <c r="D933" s="6"/>
      <c r="E933" s="5" t="str">
        <f>IF(D933="","",VLOOKUP(D933,Master,3,FALSE))</f>
        <v/>
      </c>
      <c r="F933" s="5" t="str">
        <f>IF(D933="","",VLOOKUP(D933,Master,4,FALSE))</f>
        <v/>
      </c>
      <c r="G933" s="5" t="str">
        <f>IF(D933="","",VLOOKUP(D933,Master,5,FALSE))</f>
        <v/>
      </c>
      <c r="H933" s="5" t="str">
        <f>IF(D933="","",VLOOKUP(D933,Master,2,FALSE))</f>
        <v/>
      </c>
      <c r="I933" s="233"/>
      <c r="J933" s="233"/>
      <c r="K933" s="233"/>
      <c r="L933" s="234" t="str">
        <f>IF(K933="","",IF(I933="",ROUND(HLOOKUP(J933,kgList,K933,FALSE),1),ROUND(HLOOKUP(I933,kgList,K933,FALSE),1)))</f>
        <v/>
      </c>
      <c r="M933" s="234" t="str">
        <f>IF(L933="","",IF(COUNTA(I933:J933)&gt;1,"Edible or Inedible",IF(COUNTA(I933)=1,L933*1,IF(COUNTA(J933)=1,L933*1,"ERROR"))))</f>
        <v/>
      </c>
    </row>
    <row r="934" spans="1:13" x14ac:dyDescent="0.25">
      <c r="A934" s="232" t="str">
        <f>IF(D934="","",A933)</f>
        <v/>
      </c>
      <c r="B934" s="231" t="str">
        <f>IF(D934="","",B933)</f>
        <v/>
      </c>
      <c r="C934" s="232" t="str">
        <f>IF(D934="","",C933)</f>
        <v/>
      </c>
      <c r="D934" s="6"/>
      <c r="E934" s="5" t="str">
        <f>IF(D934="","",VLOOKUP(D934,Master,3,FALSE))</f>
        <v/>
      </c>
      <c r="F934" s="5" t="str">
        <f>IF(D934="","",VLOOKUP(D934,Master,4,FALSE))</f>
        <v/>
      </c>
      <c r="G934" s="5" t="str">
        <f>IF(D934="","",VLOOKUP(D934,Master,5,FALSE))</f>
        <v/>
      </c>
      <c r="H934" s="5" t="str">
        <f>IF(D934="","",VLOOKUP(D934,Master,2,FALSE))</f>
        <v/>
      </c>
      <c r="I934" s="233"/>
      <c r="J934" s="233"/>
      <c r="K934" s="233"/>
      <c r="L934" s="234" t="str">
        <f>IF(K934="","",IF(I934="",ROUND(HLOOKUP(J934,kgList,K934,FALSE),1),ROUND(HLOOKUP(I934,kgList,K934,FALSE),1)))</f>
        <v/>
      </c>
      <c r="M934" s="234" t="str">
        <f>IF(L934="","",IF(COUNTA(I934:J934)&gt;1,"Edible or Inedible",IF(COUNTA(I934)=1,L934*1,IF(COUNTA(J934)=1,L934*1,"ERROR"))))</f>
        <v/>
      </c>
    </row>
    <row r="935" spans="1:13" x14ac:dyDescent="0.25">
      <c r="A935" s="232" t="str">
        <f>IF(D935="","",A934)</f>
        <v/>
      </c>
      <c r="B935" s="231" t="str">
        <f>IF(D935="","",B934)</f>
        <v/>
      </c>
      <c r="C935" s="232" t="str">
        <f>IF(D935="","",C934)</f>
        <v/>
      </c>
      <c r="D935" s="6"/>
      <c r="E935" s="5" t="str">
        <f>IF(D935="","",VLOOKUP(D935,Master,3,FALSE))</f>
        <v/>
      </c>
      <c r="F935" s="5" t="str">
        <f>IF(D935="","",VLOOKUP(D935,Master,4,FALSE))</f>
        <v/>
      </c>
      <c r="G935" s="5" t="str">
        <f>IF(D935="","",VLOOKUP(D935,Master,5,FALSE))</f>
        <v/>
      </c>
      <c r="H935" s="5" t="str">
        <f>IF(D935="","",VLOOKUP(D935,Master,2,FALSE))</f>
        <v/>
      </c>
      <c r="I935" s="233"/>
      <c r="J935" s="233"/>
      <c r="K935" s="233"/>
      <c r="L935" s="234" t="str">
        <f>IF(K935="","",IF(I935="",ROUND(HLOOKUP(J935,kgList,K935,FALSE),1),ROUND(HLOOKUP(I935,kgList,K935,FALSE),1)))</f>
        <v/>
      </c>
      <c r="M935" s="234" t="str">
        <f>IF(L935="","",IF(COUNTA(I935:J935)&gt;1,"Edible or Inedible",IF(COUNTA(I935)=1,L935*1,IF(COUNTA(J935)=1,L935*1,"ERROR"))))</f>
        <v/>
      </c>
    </row>
    <row r="936" spans="1:13" x14ac:dyDescent="0.25">
      <c r="A936" s="232" t="str">
        <f>IF(D936="","",A935)</f>
        <v/>
      </c>
      <c r="B936" s="231" t="str">
        <f>IF(D936="","",B935)</f>
        <v/>
      </c>
      <c r="C936" s="232" t="str">
        <f>IF(D936="","",C935)</f>
        <v/>
      </c>
      <c r="D936" s="6"/>
      <c r="E936" s="5" t="str">
        <f>IF(D936="","",VLOOKUP(D936,Master,3,FALSE))</f>
        <v/>
      </c>
      <c r="F936" s="5" t="str">
        <f>IF(D936="","",VLOOKUP(D936,Master,4,FALSE))</f>
        <v/>
      </c>
      <c r="G936" s="5" t="str">
        <f>IF(D936="","",VLOOKUP(D936,Master,5,FALSE))</f>
        <v/>
      </c>
      <c r="H936" s="5" t="str">
        <f>IF(D936="","",VLOOKUP(D936,Master,2,FALSE))</f>
        <v/>
      </c>
      <c r="I936" s="233"/>
      <c r="J936" s="233"/>
      <c r="K936" s="233"/>
      <c r="L936" s="234" t="str">
        <f>IF(K936="","",IF(I936="",ROUND(HLOOKUP(J936,kgList,K936,FALSE),1),ROUND(HLOOKUP(I936,kgList,K936,FALSE),1)))</f>
        <v/>
      </c>
      <c r="M936" s="234" t="str">
        <f>IF(L936="","",IF(COUNTA(I936:J936)&gt;1,"Edible or Inedible",IF(COUNTA(I936)=1,L936*1,IF(COUNTA(J936)=1,L936*1,"ERROR"))))</f>
        <v/>
      </c>
    </row>
    <row r="937" spans="1:13" x14ac:dyDescent="0.25">
      <c r="A937" s="232" t="str">
        <f>IF(D937="","",A936)</f>
        <v/>
      </c>
      <c r="B937" s="231" t="str">
        <f>IF(D937="","",B936)</f>
        <v/>
      </c>
      <c r="C937" s="232" t="str">
        <f>IF(D937="","",C936)</f>
        <v/>
      </c>
      <c r="D937" s="6"/>
      <c r="E937" s="5" t="str">
        <f>IF(D937="","",VLOOKUP(D937,Master,3,FALSE))</f>
        <v/>
      </c>
      <c r="F937" s="5" t="str">
        <f>IF(D937="","",VLOOKUP(D937,Master,4,FALSE))</f>
        <v/>
      </c>
      <c r="G937" s="5" t="str">
        <f>IF(D937="","",VLOOKUP(D937,Master,5,FALSE))</f>
        <v/>
      </c>
      <c r="H937" s="5" t="str">
        <f>IF(D937="","",VLOOKUP(D937,Master,2,FALSE))</f>
        <v/>
      </c>
      <c r="I937" s="233"/>
      <c r="J937" s="233"/>
      <c r="K937" s="233"/>
      <c r="L937" s="234" t="str">
        <f>IF(K937="","",IF(I937="",ROUND(HLOOKUP(J937,kgList,K937,FALSE),1),ROUND(HLOOKUP(I937,kgList,K937,FALSE),1)))</f>
        <v/>
      </c>
      <c r="M937" s="234" t="str">
        <f>IF(L937="","",IF(COUNTA(I937:J937)&gt;1,"Edible or Inedible",IF(COUNTA(I937)=1,L937*1,IF(COUNTA(J937)=1,L937*1,"ERROR"))))</f>
        <v/>
      </c>
    </row>
    <row r="938" spans="1:13" x14ac:dyDescent="0.25">
      <c r="A938" s="232" t="str">
        <f>IF(D938="","",A937)</f>
        <v/>
      </c>
      <c r="B938" s="231" t="str">
        <f>IF(D938="","",B937)</f>
        <v/>
      </c>
      <c r="C938" s="232" t="str">
        <f>IF(D938="","",C937)</f>
        <v/>
      </c>
      <c r="D938" s="6"/>
      <c r="E938" s="5" t="str">
        <f>IF(D938="","",VLOOKUP(D938,Master,3,FALSE))</f>
        <v/>
      </c>
      <c r="F938" s="5" t="str">
        <f>IF(D938="","",VLOOKUP(D938,Master,4,FALSE))</f>
        <v/>
      </c>
      <c r="G938" s="5" t="str">
        <f>IF(D938="","",VLOOKUP(D938,Master,5,FALSE))</f>
        <v/>
      </c>
      <c r="H938" s="5" t="str">
        <f>IF(D938="","",VLOOKUP(D938,Master,2,FALSE))</f>
        <v/>
      </c>
      <c r="I938" s="233"/>
      <c r="J938" s="233"/>
      <c r="K938" s="233"/>
      <c r="L938" s="234" t="str">
        <f>IF(K938="","",IF(I938="",ROUND(HLOOKUP(J938,kgList,K938,FALSE),1),ROUND(HLOOKUP(I938,kgList,K938,FALSE),1)))</f>
        <v/>
      </c>
      <c r="M938" s="234" t="str">
        <f>IF(L938="","",IF(COUNTA(I938:J938)&gt;1,"Edible or Inedible",IF(COUNTA(I938)=1,L938*1,IF(COUNTA(J938)=1,L938*1,"ERROR"))))</f>
        <v/>
      </c>
    </row>
    <row r="939" spans="1:13" x14ac:dyDescent="0.25">
      <c r="A939" s="232" t="str">
        <f>IF(D939="","",A938)</f>
        <v/>
      </c>
      <c r="B939" s="231" t="str">
        <f>IF(D939="","",B938)</f>
        <v/>
      </c>
      <c r="C939" s="232" t="str">
        <f>IF(D939="","",C938)</f>
        <v/>
      </c>
      <c r="D939" s="6"/>
      <c r="E939" s="5" t="str">
        <f>IF(D939="","",VLOOKUP(D939,Master,3,FALSE))</f>
        <v/>
      </c>
      <c r="F939" s="5" t="str">
        <f>IF(D939="","",VLOOKUP(D939,Master,4,FALSE))</f>
        <v/>
      </c>
      <c r="G939" s="5" t="str">
        <f>IF(D939="","",VLOOKUP(D939,Master,5,FALSE))</f>
        <v/>
      </c>
      <c r="H939" s="5" t="str">
        <f>IF(D939="","",VLOOKUP(D939,Master,2,FALSE))</f>
        <v/>
      </c>
      <c r="I939" s="233"/>
      <c r="J939" s="233"/>
      <c r="K939" s="233"/>
      <c r="L939" s="234" t="str">
        <f>IF(K939="","",IF(I939="",ROUND(HLOOKUP(J939,kgList,K939,FALSE),1),ROUND(HLOOKUP(I939,kgList,K939,FALSE),1)))</f>
        <v/>
      </c>
      <c r="M939" s="234" t="str">
        <f>IF(L939="","",IF(COUNTA(I939:J939)&gt;1,"Edible or Inedible",IF(COUNTA(I939)=1,L939*1,IF(COUNTA(J939)=1,L939*1,"ERROR"))))</f>
        <v/>
      </c>
    </row>
    <row r="940" spans="1:13" x14ac:dyDescent="0.25">
      <c r="A940" s="232" t="str">
        <f>IF(D940="","",A939)</f>
        <v/>
      </c>
      <c r="B940" s="231" t="str">
        <f>IF(D940="","",B939)</f>
        <v/>
      </c>
      <c r="C940" s="232" t="str">
        <f>IF(D940="","",C939)</f>
        <v/>
      </c>
      <c r="D940" s="6"/>
      <c r="E940" s="5" t="str">
        <f>IF(D940="","",VLOOKUP(D940,Master,3,FALSE))</f>
        <v/>
      </c>
      <c r="F940" s="5" t="str">
        <f>IF(D940="","",VLOOKUP(D940,Master,4,FALSE))</f>
        <v/>
      </c>
      <c r="G940" s="5" t="str">
        <f>IF(D940="","",VLOOKUP(D940,Master,5,FALSE))</f>
        <v/>
      </c>
      <c r="H940" s="5" t="str">
        <f>IF(D940="","",VLOOKUP(D940,Master,2,FALSE))</f>
        <v/>
      </c>
      <c r="I940" s="233"/>
      <c r="J940" s="233"/>
      <c r="K940" s="233"/>
      <c r="L940" s="234" t="str">
        <f>IF(K940="","",IF(I940="",ROUND(HLOOKUP(J940,kgList,K940,FALSE),1),ROUND(HLOOKUP(I940,kgList,K940,FALSE),1)))</f>
        <v/>
      </c>
      <c r="M940" s="234" t="str">
        <f>IF(L940="","",IF(COUNTA(I940:J940)&gt;1,"Edible or Inedible",IF(COUNTA(I940)=1,L940*1,IF(COUNTA(J940)=1,L940*1,"ERROR"))))</f>
        <v/>
      </c>
    </row>
    <row r="941" spans="1:13" x14ac:dyDescent="0.25">
      <c r="A941" s="232" t="str">
        <f>IF(D941="","",A940)</f>
        <v/>
      </c>
      <c r="B941" s="231" t="str">
        <f>IF(D941="","",B940)</f>
        <v/>
      </c>
      <c r="C941" s="232" t="str">
        <f>IF(D941="","",C940)</f>
        <v/>
      </c>
      <c r="D941" s="6"/>
      <c r="E941" s="5" t="str">
        <f>IF(D941="","",VLOOKUP(D941,Master,3,FALSE))</f>
        <v/>
      </c>
      <c r="F941" s="5" t="str">
        <f>IF(D941="","",VLOOKUP(D941,Master,4,FALSE))</f>
        <v/>
      </c>
      <c r="G941" s="5" t="str">
        <f>IF(D941="","",VLOOKUP(D941,Master,5,FALSE))</f>
        <v/>
      </c>
      <c r="H941" s="5" t="str">
        <f>IF(D941="","",VLOOKUP(D941,Master,2,FALSE))</f>
        <v/>
      </c>
      <c r="I941" s="233"/>
      <c r="J941" s="233"/>
      <c r="K941" s="233"/>
      <c r="L941" s="234" t="str">
        <f>IF(K941="","",IF(I941="",ROUND(HLOOKUP(J941,kgList,K941,FALSE),1),ROUND(HLOOKUP(I941,kgList,K941,FALSE),1)))</f>
        <v/>
      </c>
      <c r="M941" s="234" t="str">
        <f>IF(L941="","",IF(COUNTA(I941:J941)&gt;1,"Edible or Inedible",IF(COUNTA(I941)=1,L941*1,IF(COUNTA(J941)=1,L941*1,"ERROR"))))</f>
        <v/>
      </c>
    </row>
    <row r="942" spans="1:13" x14ac:dyDescent="0.25">
      <c r="A942" s="232" t="str">
        <f>IF(D942="","",A941)</f>
        <v/>
      </c>
      <c r="B942" s="231" t="str">
        <f>IF(D942="","",B941)</f>
        <v/>
      </c>
      <c r="C942" s="232" t="str">
        <f>IF(D942="","",C941)</f>
        <v/>
      </c>
      <c r="D942" s="6"/>
      <c r="E942" s="5" t="str">
        <f>IF(D942="","",VLOOKUP(D942,Master,3,FALSE))</f>
        <v/>
      </c>
      <c r="F942" s="5" t="str">
        <f>IF(D942="","",VLOOKUP(D942,Master,4,FALSE))</f>
        <v/>
      </c>
      <c r="G942" s="5" t="str">
        <f>IF(D942="","",VLOOKUP(D942,Master,5,FALSE))</f>
        <v/>
      </c>
      <c r="H942" s="5" t="str">
        <f>IF(D942="","",VLOOKUP(D942,Master,2,FALSE))</f>
        <v/>
      </c>
      <c r="I942" s="233"/>
      <c r="J942" s="233"/>
      <c r="K942" s="233"/>
      <c r="L942" s="234" t="str">
        <f>IF(K942="","",IF(I942="",ROUND(HLOOKUP(J942,kgList,K942,FALSE),1),ROUND(HLOOKUP(I942,kgList,K942,FALSE),1)))</f>
        <v/>
      </c>
      <c r="M942" s="234" t="str">
        <f>IF(L942="","",IF(COUNTA(I942:J942)&gt;1,"Edible or Inedible",IF(COUNTA(I942)=1,L942*1,IF(COUNTA(J942)=1,L942*1,"ERROR"))))</f>
        <v/>
      </c>
    </row>
    <row r="943" spans="1:13" x14ac:dyDescent="0.25">
      <c r="A943" s="232" t="str">
        <f>IF(D943="","",A942)</f>
        <v/>
      </c>
      <c r="B943" s="231" t="str">
        <f>IF(D943="","",B942)</f>
        <v/>
      </c>
      <c r="C943" s="232" t="str">
        <f>IF(D943="","",C942)</f>
        <v/>
      </c>
      <c r="D943" s="6"/>
      <c r="E943" s="5" t="str">
        <f>IF(D943="","",VLOOKUP(D943,Master,3,FALSE))</f>
        <v/>
      </c>
      <c r="F943" s="5" t="str">
        <f>IF(D943="","",VLOOKUP(D943,Master,4,FALSE))</f>
        <v/>
      </c>
      <c r="G943" s="5" t="str">
        <f>IF(D943="","",VLOOKUP(D943,Master,5,FALSE))</f>
        <v/>
      </c>
      <c r="H943" s="5" t="str">
        <f>IF(D943="","",VLOOKUP(D943,Master,2,FALSE))</f>
        <v/>
      </c>
      <c r="I943" s="233"/>
      <c r="J943" s="233"/>
      <c r="K943" s="233"/>
      <c r="L943" s="234" t="str">
        <f>IF(K943="","",IF(I943="",ROUND(HLOOKUP(J943,kgList,K943,FALSE),1),ROUND(HLOOKUP(I943,kgList,K943,FALSE),1)))</f>
        <v/>
      </c>
      <c r="M943" s="234" t="str">
        <f>IF(L943="","",IF(COUNTA(I943:J943)&gt;1,"Edible or Inedible",IF(COUNTA(I943)=1,L943*1,IF(COUNTA(J943)=1,L943*1,"ERROR"))))</f>
        <v/>
      </c>
    </row>
    <row r="944" spans="1:13" x14ac:dyDescent="0.25">
      <c r="A944" s="232" t="str">
        <f>IF(D944="","",A943)</f>
        <v/>
      </c>
      <c r="B944" s="231" t="str">
        <f>IF(D944="","",B943)</f>
        <v/>
      </c>
      <c r="C944" s="232" t="str">
        <f>IF(D944="","",C943)</f>
        <v/>
      </c>
      <c r="D944" s="6"/>
      <c r="E944" s="5" t="str">
        <f>IF(D944="","",VLOOKUP(D944,Master,3,FALSE))</f>
        <v/>
      </c>
      <c r="F944" s="5" t="str">
        <f>IF(D944="","",VLOOKUP(D944,Master,4,FALSE))</f>
        <v/>
      </c>
      <c r="G944" s="5" t="str">
        <f>IF(D944="","",VLOOKUP(D944,Master,5,FALSE))</f>
        <v/>
      </c>
      <c r="H944" s="5" t="str">
        <f>IF(D944="","",VLOOKUP(D944,Master,2,FALSE))</f>
        <v/>
      </c>
      <c r="I944" s="233"/>
      <c r="J944" s="233"/>
      <c r="K944" s="233"/>
      <c r="L944" s="234" t="str">
        <f>IF(K944="","",IF(I944="",ROUND(HLOOKUP(J944,kgList,K944,FALSE),1),ROUND(HLOOKUP(I944,kgList,K944,FALSE),1)))</f>
        <v/>
      </c>
      <c r="M944" s="234" t="str">
        <f>IF(L944="","",IF(COUNTA(I944:J944)&gt;1,"Edible or Inedible",IF(COUNTA(I944)=1,L944*1,IF(COUNTA(J944)=1,L944*1,"ERROR"))))</f>
        <v/>
      </c>
    </row>
    <row r="945" spans="1:13" x14ac:dyDescent="0.25">
      <c r="A945" s="232" t="str">
        <f>IF(D945="","",A944)</f>
        <v/>
      </c>
      <c r="B945" s="231" t="str">
        <f>IF(D945="","",B944)</f>
        <v/>
      </c>
      <c r="C945" s="232" t="str">
        <f>IF(D945="","",C944)</f>
        <v/>
      </c>
      <c r="D945" s="6"/>
      <c r="E945" s="5" t="str">
        <f>IF(D945="","",VLOOKUP(D945,Master,3,FALSE))</f>
        <v/>
      </c>
      <c r="F945" s="5" t="str">
        <f>IF(D945="","",VLOOKUP(D945,Master,4,FALSE))</f>
        <v/>
      </c>
      <c r="G945" s="5" t="str">
        <f>IF(D945="","",VLOOKUP(D945,Master,5,FALSE))</f>
        <v/>
      </c>
      <c r="H945" s="5" t="str">
        <f>IF(D945="","",VLOOKUP(D945,Master,2,FALSE))</f>
        <v/>
      </c>
      <c r="I945" s="233"/>
      <c r="J945" s="233"/>
      <c r="K945" s="233"/>
      <c r="L945" s="234" t="str">
        <f>IF(K945="","",IF(I945="",ROUND(HLOOKUP(J945,kgList,K945,FALSE),1),ROUND(HLOOKUP(I945,kgList,K945,FALSE),1)))</f>
        <v/>
      </c>
      <c r="M945" s="234" t="str">
        <f>IF(L945="","",IF(COUNTA(I945:J945)&gt;1,"Edible or Inedible",IF(COUNTA(I945)=1,L945*1,IF(COUNTA(J945)=1,L945*1,"ERROR"))))</f>
        <v/>
      </c>
    </row>
    <row r="946" spans="1:13" x14ac:dyDescent="0.25">
      <c r="A946" s="232" t="str">
        <f>IF(D946="","",A945)</f>
        <v/>
      </c>
      <c r="B946" s="231" t="str">
        <f>IF(D946="","",B945)</f>
        <v/>
      </c>
      <c r="C946" s="232" t="str">
        <f>IF(D946="","",C945)</f>
        <v/>
      </c>
      <c r="D946" s="6"/>
      <c r="E946" s="5" t="str">
        <f>IF(D946="","",VLOOKUP(D946,Master,3,FALSE))</f>
        <v/>
      </c>
      <c r="F946" s="5" t="str">
        <f>IF(D946="","",VLOOKUP(D946,Master,4,FALSE))</f>
        <v/>
      </c>
      <c r="G946" s="5" t="str">
        <f>IF(D946="","",VLOOKUP(D946,Master,5,FALSE))</f>
        <v/>
      </c>
      <c r="H946" s="5" t="str">
        <f>IF(D946="","",VLOOKUP(D946,Master,2,FALSE))</f>
        <v/>
      </c>
      <c r="I946" s="233"/>
      <c r="J946" s="233"/>
      <c r="K946" s="233"/>
      <c r="L946" s="234" t="str">
        <f>IF(K946="","",IF(I946="",ROUND(HLOOKUP(J946,kgList,K946,FALSE),1),ROUND(HLOOKUP(I946,kgList,K946,FALSE),1)))</f>
        <v/>
      </c>
      <c r="M946" s="234" t="str">
        <f>IF(L946="","",IF(COUNTA(I946:J946)&gt;1,"Edible or Inedible",IF(COUNTA(I946)=1,L946*1,IF(COUNTA(J946)=1,L946*1,"ERROR"))))</f>
        <v/>
      </c>
    </row>
    <row r="947" spans="1:13" x14ac:dyDescent="0.25">
      <c r="A947" s="232" t="str">
        <f>IF(D947="","",A946)</f>
        <v/>
      </c>
      <c r="B947" s="231" t="str">
        <f>IF(D947="","",B946)</f>
        <v/>
      </c>
      <c r="C947" s="232" t="str">
        <f>IF(D947="","",C946)</f>
        <v/>
      </c>
      <c r="D947" s="6"/>
      <c r="E947" s="5" t="str">
        <f>IF(D947="","",VLOOKUP(D947,Master,3,FALSE))</f>
        <v/>
      </c>
      <c r="F947" s="5" t="str">
        <f>IF(D947="","",VLOOKUP(D947,Master,4,FALSE))</f>
        <v/>
      </c>
      <c r="G947" s="5" t="str">
        <f>IF(D947="","",VLOOKUP(D947,Master,5,FALSE))</f>
        <v/>
      </c>
      <c r="H947" s="5" t="str">
        <f>IF(D947="","",VLOOKUP(D947,Master,2,FALSE))</f>
        <v/>
      </c>
      <c r="I947" s="233"/>
      <c r="J947" s="233"/>
      <c r="K947" s="233"/>
      <c r="L947" s="234" t="str">
        <f>IF(K947="","",IF(I947="",ROUND(HLOOKUP(J947,kgList,K947,FALSE),1),ROUND(HLOOKUP(I947,kgList,K947,FALSE),1)))</f>
        <v/>
      </c>
      <c r="M947" s="234" t="str">
        <f>IF(L947="","",IF(COUNTA(I947:J947)&gt;1,"Edible or Inedible",IF(COUNTA(I947)=1,L947*1,IF(COUNTA(J947)=1,L947*1,"ERROR"))))</f>
        <v/>
      </c>
    </row>
    <row r="948" spans="1:13" x14ac:dyDescent="0.25">
      <c r="A948" s="232" t="str">
        <f>IF(D948="","",A947)</f>
        <v/>
      </c>
      <c r="B948" s="231" t="str">
        <f>IF(D948="","",B947)</f>
        <v/>
      </c>
      <c r="C948" s="232" t="str">
        <f>IF(D948="","",C947)</f>
        <v/>
      </c>
      <c r="D948" s="6"/>
      <c r="E948" s="5" t="str">
        <f>IF(D948="","",VLOOKUP(D948,Master,3,FALSE))</f>
        <v/>
      </c>
      <c r="F948" s="5" t="str">
        <f>IF(D948="","",VLOOKUP(D948,Master,4,FALSE))</f>
        <v/>
      </c>
      <c r="G948" s="5" t="str">
        <f>IF(D948="","",VLOOKUP(D948,Master,5,FALSE))</f>
        <v/>
      </c>
      <c r="H948" s="5" t="str">
        <f>IF(D948="","",VLOOKUP(D948,Master,2,FALSE))</f>
        <v/>
      </c>
      <c r="I948" s="233"/>
      <c r="J948" s="233"/>
      <c r="K948" s="233"/>
      <c r="L948" s="234" t="str">
        <f>IF(K948="","",IF(I948="",ROUND(HLOOKUP(J948,kgList,K948,FALSE),1),ROUND(HLOOKUP(I948,kgList,K948,FALSE),1)))</f>
        <v/>
      </c>
      <c r="M948" s="234" t="str">
        <f>IF(L948="","",IF(COUNTA(I948:J948)&gt;1,"Edible or Inedible",IF(COUNTA(I948)=1,L948*1,IF(COUNTA(J948)=1,L948*1,"ERROR"))))</f>
        <v/>
      </c>
    </row>
    <row r="949" spans="1:13" x14ac:dyDescent="0.25">
      <c r="A949" s="232" t="str">
        <f>IF(D949="","",A948)</f>
        <v/>
      </c>
      <c r="B949" s="231" t="str">
        <f>IF(D949="","",B948)</f>
        <v/>
      </c>
      <c r="C949" s="232" t="str">
        <f>IF(D949="","",C948)</f>
        <v/>
      </c>
      <c r="D949" s="6"/>
      <c r="E949" s="5" t="str">
        <f>IF(D949="","",VLOOKUP(D949,Master,3,FALSE))</f>
        <v/>
      </c>
      <c r="F949" s="5" t="str">
        <f>IF(D949="","",VLOOKUP(D949,Master,4,FALSE))</f>
        <v/>
      </c>
      <c r="G949" s="5" t="str">
        <f>IF(D949="","",VLOOKUP(D949,Master,5,FALSE))</f>
        <v/>
      </c>
      <c r="H949" s="5" t="str">
        <f>IF(D949="","",VLOOKUP(D949,Master,2,FALSE))</f>
        <v/>
      </c>
      <c r="I949" s="233"/>
      <c r="J949" s="233"/>
      <c r="K949" s="233"/>
      <c r="L949" s="234" t="str">
        <f>IF(K949="","",IF(I949="",ROUND(HLOOKUP(J949,kgList,K949,FALSE),1),ROUND(HLOOKUP(I949,kgList,K949,FALSE),1)))</f>
        <v/>
      </c>
      <c r="M949" s="234" t="str">
        <f>IF(L949="","",IF(COUNTA(I949:J949)&gt;1,"Edible or Inedible",IF(COUNTA(I949)=1,L949*1,IF(COUNTA(J949)=1,L949*1,"ERROR"))))</f>
        <v/>
      </c>
    </row>
    <row r="950" spans="1:13" x14ac:dyDescent="0.25">
      <c r="A950" s="232" t="str">
        <f>IF(D950="","",A949)</f>
        <v/>
      </c>
      <c r="B950" s="231" t="str">
        <f>IF(D950="","",B949)</f>
        <v/>
      </c>
      <c r="C950" s="232" t="str">
        <f>IF(D950="","",C949)</f>
        <v/>
      </c>
      <c r="D950" s="6"/>
      <c r="E950" s="5" t="str">
        <f>IF(D950="","",VLOOKUP(D950,Master,3,FALSE))</f>
        <v/>
      </c>
      <c r="F950" s="5" t="str">
        <f>IF(D950="","",VLOOKUP(D950,Master,4,FALSE))</f>
        <v/>
      </c>
      <c r="G950" s="5" t="str">
        <f>IF(D950="","",VLOOKUP(D950,Master,5,FALSE))</f>
        <v/>
      </c>
      <c r="H950" s="5" t="str">
        <f>IF(D950="","",VLOOKUP(D950,Master,2,FALSE))</f>
        <v/>
      </c>
      <c r="I950" s="233"/>
      <c r="J950" s="233"/>
      <c r="K950" s="233"/>
      <c r="L950" s="234" t="str">
        <f>IF(K950="","",IF(I950="",ROUND(HLOOKUP(J950,kgList,K950,FALSE),1),ROUND(HLOOKUP(I950,kgList,K950,FALSE),1)))</f>
        <v/>
      </c>
      <c r="M950" s="234" t="str">
        <f>IF(L950="","",IF(COUNTA(I950:J950)&gt;1,"Edible or Inedible",IF(COUNTA(I950)=1,L950*1,IF(COUNTA(J950)=1,L950*1,"ERROR"))))</f>
        <v/>
      </c>
    </row>
    <row r="951" spans="1:13" x14ac:dyDescent="0.25">
      <c r="A951" s="232" t="str">
        <f>IF(D951="","",A950)</f>
        <v/>
      </c>
      <c r="B951" s="231" t="str">
        <f>IF(D951="","",B950)</f>
        <v/>
      </c>
      <c r="C951" s="232" t="str">
        <f>IF(D951="","",C950)</f>
        <v/>
      </c>
      <c r="D951" s="6"/>
      <c r="E951" s="5" t="str">
        <f>IF(D951="","",VLOOKUP(D951,Master,3,FALSE))</f>
        <v/>
      </c>
      <c r="F951" s="5" t="str">
        <f>IF(D951="","",VLOOKUP(D951,Master,4,FALSE))</f>
        <v/>
      </c>
      <c r="G951" s="5" t="str">
        <f>IF(D951="","",VLOOKUP(D951,Master,5,FALSE))</f>
        <v/>
      </c>
      <c r="H951" s="5" t="str">
        <f>IF(D951="","",VLOOKUP(D951,Master,2,FALSE))</f>
        <v/>
      </c>
      <c r="I951" s="233"/>
      <c r="J951" s="233"/>
      <c r="K951" s="233"/>
      <c r="L951" s="234" t="str">
        <f>IF(K951="","",IF(I951="",ROUND(HLOOKUP(J951,kgList,K951,FALSE),1),ROUND(HLOOKUP(I951,kgList,K951,FALSE),1)))</f>
        <v/>
      </c>
      <c r="M951" s="234" t="str">
        <f>IF(L951="","",IF(COUNTA(I951:J951)&gt;1,"Edible or Inedible",IF(COUNTA(I951)=1,L951*1,IF(COUNTA(J951)=1,L951*1,"ERROR"))))</f>
        <v/>
      </c>
    </row>
    <row r="952" spans="1:13" x14ac:dyDescent="0.25">
      <c r="A952" s="232" t="str">
        <f>IF(D952="","",A951)</f>
        <v/>
      </c>
      <c r="B952" s="231" t="str">
        <f>IF(D952="","",B951)</f>
        <v/>
      </c>
      <c r="C952" s="232" t="str">
        <f>IF(D952="","",C951)</f>
        <v/>
      </c>
      <c r="D952" s="6"/>
      <c r="E952" s="5" t="str">
        <f>IF(D952="","",VLOOKUP(D952,Master,3,FALSE))</f>
        <v/>
      </c>
      <c r="F952" s="5" t="str">
        <f>IF(D952="","",VLOOKUP(D952,Master,4,FALSE))</f>
        <v/>
      </c>
      <c r="G952" s="5" t="str">
        <f>IF(D952="","",VLOOKUP(D952,Master,5,FALSE))</f>
        <v/>
      </c>
      <c r="H952" s="5" t="str">
        <f>IF(D952="","",VLOOKUP(D952,Master,2,FALSE))</f>
        <v/>
      </c>
      <c r="I952" s="233"/>
      <c r="J952" s="233"/>
      <c r="K952" s="233"/>
      <c r="L952" s="234" t="str">
        <f>IF(K952="","",IF(I952="",ROUND(HLOOKUP(J952,kgList,K952,FALSE),1),ROUND(HLOOKUP(I952,kgList,K952,FALSE),1)))</f>
        <v/>
      </c>
      <c r="M952" s="234" t="str">
        <f>IF(L952="","",IF(COUNTA(I952:J952)&gt;1,"Edible or Inedible",IF(COUNTA(I952)=1,L952*1,IF(COUNTA(J952)=1,L952*1,"ERROR"))))</f>
        <v/>
      </c>
    </row>
    <row r="953" spans="1:13" x14ac:dyDescent="0.25">
      <c r="A953" s="232" t="str">
        <f>IF(D953="","",A952)</f>
        <v/>
      </c>
      <c r="B953" s="231" t="str">
        <f>IF(D953="","",B952)</f>
        <v/>
      </c>
      <c r="C953" s="232" t="str">
        <f>IF(D953="","",C952)</f>
        <v/>
      </c>
      <c r="D953" s="6"/>
      <c r="E953" s="5" t="str">
        <f>IF(D953="","",VLOOKUP(D953,Master,3,FALSE))</f>
        <v/>
      </c>
      <c r="F953" s="5" t="str">
        <f>IF(D953="","",VLOOKUP(D953,Master,4,FALSE))</f>
        <v/>
      </c>
      <c r="G953" s="5" t="str">
        <f>IF(D953="","",VLOOKUP(D953,Master,5,FALSE))</f>
        <v/>
      </c>
      <c r="H953" s="5" t="str">
        <f>IF(D953="","",VLOOKUP(D953,Master,2,FALSE))</f>
        <v/>
      </c>
      <c r="I953" s="233"/>
      <c r="J953" s="233"/>
      <c r="K953" s="233"/>
      <c r="L953" s="234" t="str">
        <f>IF(K953="","",IF(I953="",ROUND(HLOOKUP(J953,kgList,K953,FALSE),1),ROUND(HLOOKUP(I953,kgList,K953,FALSE),1)))</f>
        <v/>
      </c>
      <c r="M953" s="234" t="str">
        <f>IF(L953="","",IF(COUNTA(I953:J953)&gt;1,"Edible or Inedible",IF(COUNTA(I953)=1,L953*1,IF(COUNTA(J953)=1,L953*1,"ERROR"))))</f>
        <v/>
      </c>
    </row>
    <row r="954" spans="1:13" x14ac:dyDescent="0.25">
      <c r="A954" s="232" t="str">
        <f>IF(D954="","",A953)</f>
        <v/>
      </c>
      <c r="B954" s="231" t="str">
        <f>IF(D954="","",B953)</f>
        <v/>
      </c>
      <c r="C954" s="232" t="str">
        <f>IF(D954="","",C953)</f>
        <v/>
      </c>
      <c r="D954" s="6"/>
      <c r="E954" s="5" t="str">
        <f>IF(D954="","",VLOOKUP(D954,Master,3,FALSE))</f>
        <v/>
      </c>
      <c r="F954" s="5" t="str">
        <f>IF(D954="","",VLOOKUP(D954,Master,4,FALSE))</f>
        <v/>
      </c>
      <c r="G954" s="5" t="str">
        <f>IF(D954="","",VLOOKUP(D954,Master,5,FALSE))</f>
        <v/>
      </c>
      <c r="H954" s="5" t="str">
        <f>IF(D954="","",VLOOKUP(D954,Master,2,FALSE))</f>
        <v/>
      </c>
      <c r="I954" s="233"/>
      <c r="J954" s="233"/>
      <c r="K954" s="233"/>
      <c r="L954" s="234" t="str">
        <f>IF(K954="","",IF(I954="",ROUND(HLOOKUP(J954,kgList,K954,FALSE),1),ROUND(HLOOKUP(I954,kgList,K954,FALSE),1)))</f>
        <v/>
      </c>
      <c r="M954" s="234" t="str">
        <f>IF(L954="","",IF(COUNTA(I954:J954)&gt;1,"Edible or Inedible",IF(COUNTA(I954)=1,L954*1,IF(COUNTA(J954)=1,L954*1,"ERROR"))))</f>
        <v/>
      </c>
    </row>
    <row r="955" spans="1:13" x14ac:dyDescent="0.25">
      <c r="A955" s="232" t="str">
        <f>IF(D955="","",A954)</f>
        <v/>
      </c>
      <c r="B955" s="231" t="str">
        <f>IF(D955="","",B954)</f>
        <v/>
      </c>
      <c r="C955" s="232" t="str">
        <f>IF(D955="","",C954)</f>
        <v/>
      </c>
      <c r="D955" s="6"/>
      <c r="E955" s="5" t="str">
        <f>IF(D955="","",VLOOKUP(D955,Master,3,FALSE))</f>
        <v/>
      </c>
      <c r="F955" s="5" t="str">
        <f>IF(D955="","",VLOOKUP(D955,Master,4,FALSE))</f>
        <v/>
      </c>
      <c r="G955" s="5" t="str">
        <f>IF(D955="","",VLOOKUP(D955,Master,5,FALSE))</f>
        <v/>
      </c>
      <c r="H955" s="5" t="str">
        <f>IF(D955="","",VLOOKUP(D955,Master,2,FALSE))</f>
        <v/>
      </c>
      <c r="I955" s="233"/>
      <c r="J955" s="233"/>
      <c r="K955" s="233"/>
      <c r="L955" s="234" t="str">
        <f>IF(K955="","",IF(I955="",ROUND(HLOOKUP(J955,kgList,K955,FALSE),1),ROUND(HLOOKUP(I955,kgList,K955,FALSE),1)))</f>
        <v/>
      </c>
      <c r="M955" s="234" t="str">
        <f>IF(L955="","",IF(COUNTA(I955:J955)&gt;1,"Edible or Inedible",IF(COUNTA(I955)=1,L955*1,IF(COUNTA(J955)=1,L955*1,"ERROR"))))</f>
        <v/>
      </c>
    </row>
    <row r="956" spans="1:13" x14ac:dyDescent="0.25">
      <c r="A956" s="232" t="str">
        <f>IF(D956="","",A955)</f>
        <v/>
      </c>
      <c r="B956" s="231" t="str">
        <f>IF(D956="","",B955)</f>
        <v/>
      </c>
      <c r="C956" s="232" t="str">
        <f>IF(D956="","",C955)</f>
        <v/>
      </c>
      <c r="D956" s="6"/>
      <c r="E956" s="5" t="str">
        <f>IF(D956="","",VLOOKUP(D956,Master,3,FALSE))</f>
        <v/>
      </c>
      <c r="F956" s="5" t="str">
        <f>IF(D956="","",VLOOKUP(D956,Master,4,FALSE))</f>
        <v/>
      </c>
      <c r="G956" s="5" t="str">
        <f>IF(D956="","",VLOOKUP(D956,Master,5,FALSE))</f>
        <v/>
      </c>
      <c r="H956" s="5" t="str">
        <f>IF(D956="","",VLOOKUP(D956,Master,2,FALSE))</f>
        <v/>
      </c>
      <c r="I956" s="233"/>
      <c r="J956" s="233"/>
      <c r="K956" s="233"/>
      <c r="L956" s="234" t="str">
        <f>IF(K956="","",IF(I956="",ROUND(HLOOKUP(J956,kgList,K956,FALSE),1),ROUND(HLOOKUP(I956,kgList,K956,FALSE),1)))</f>
        <v/>
      </c>
      <c r="M956" s="234" t="str">
        <f>IF(L956="","",IF(COUNTA(I956:J956)&gt;1,"Edible or Inedible",IF(COUNTA(I956)=1,L956*1,IF(COUNTA(J956)=1,L956*1,"ERROR"))))</f>
        <v/>
      </c>
    </row>
    <row r="957" spans="1:13" x14ac:dyDescent="0.25">
      <c r="A957" s="232" t="str">
        <f>IF(D957="","",A956)</f>
        <v/>
      </c>
      <c r="B957" s="231" t="str">
        <f>IF(D957="","",B956)</f>
        <v/>
      </c>
      <c r="C957" s="232" t="str">
        <f>IF(D957="","",C956)</f>
        <v/>
      </c>
      <c r="D957" s="6"/>
      <c r="E957" s="5" t="str">
        <f>IF(D957="","",VLOOKUP(D957,Master,3,FALSE))</f>
        <v/>
      </c>
      <c r="F957" s="5" t="str">
        <f>IF(D957="","",VLOOKUP(D957,Master,4,FALSE))</f>
        <v/>
      </c>
      <c r="G957" s="5" t="str">
        <f>IF(D957="","",VLOOKUP(D957,Master,5,FALSE))</f>
        <v/>
      </c>
      <c r="H957" s="5" t="str">
        <f>IF(D957="","",VLOOKUP(D957,Master,2,FALSE))</f>
        <v/>
      </c>
      <c r="I957" s="233"/>
      <c r="J957" s="233"/>
      <c r="K957" s="233"/>
      <c r="L957" s="234" t="str">
        <f>IF(K957="","",IF(I957="",ROUND(HLOOKUP(J957,kgList,K957,FALSE),1),ROUND(HLOOKUP(I957,kgList,K957,FALSE),1)))</f>
        <v/>
      </c>
      <c r="M957" s="234" t="str">
        <f>IF(L957="","",IF(COUNTA(I957:J957)&gt;1,"Edible or Inedible",IF(COUNTA(I957)=1,L957*1,IF(COUNTA(J957)=1,L957*1,"ERROR"))))</f>
        <v/>
      </c>
    </row>
    <row r="958" spans="1:13" x14ac:dyDescent="0.25">
      <c r="A958" s="232" t="str">
        <f>IF(D958="","",A957)</f>
        <v/>
      </c>
      <c r="B958" s="231" t="str">
        <f>IF(D958="","",B957)</f>
        <v/>
      </c>
      <c r="C958" s="232" t="str">
        <f>IF(D958="","",C957)</f>
        <v/>
      </c>
      <c r="D958" s="6"/>
      <c r="E958" s="5" t="str">
        <f>IF(D958="","",VLOOKUP(D958,Master,3,FALSE))</f>
        <v/>
      </c>
      <c r="F958" s="5" t="str">
        <f>IF(D958="","",VLOOKUP(D958,Master,4,FALSE))</f>
        <v/>
      </c>
      <c r="G958" s="5" t="str">
        <f>IF(D958="","",VLOOKUP(D958,Master,5,FALSE))</f>
        <v/>
      </c>
      <c r="H958" s="5" t="str">
        <f>IF(D958="","",VLOOKUP(D958,Master,2,FALSE))</f>
        <v/>
      </c>
      <c r="I958" s="233"/>
      <c r="J958" s="233"/>
      <c r="K958" s="233"/>
      <c r="L958" s="234" t="str">
        <f>IF(K958="","",IF(I958="",ROUND(HLOOKUP(J958,kgList,K958,FALSE),1),ROUND(HLOOKUP(I958,kgList,K958,FALSE),1)))</f>
        <v/>
      </c>
      <c r="M958" s="234" t="str">
        <f>IF(L958="","",IF(COUNTA(I958:J958)&gt;1,"Edible or Inedible",IF(COUNTA(I958)=1,L958*1,IF(COUNTA(J958)=1,L958*1,"ERROR"))))</f>
        <v/>
      </c>
    </row>
    <row r="959" spans="1:13" x14ac:dyDescent="0.25">
      <c r="A959" s="232" t="str">
        <f>IF(D959="","",A958)</f>
        <v/>
      </c>
      <c r="B959" s="231" t="str">
        <f>IF(D959="","",B958)</f>
        <v/>
      </c>
      <c r="C959" s="232" t="str">
        <f>IF(D959="","",C958)</f>
        <v/>
      </c>
      <c r="D959" s="6"/>
      <c r="E959" s="5" t="str">
        <f>IF(D959="","",VLOOKUP(D959,Master,3,FALSE))</f>
        <v/>
      </c>
      <c r="F959" s="5" t="str">
        <f>IF(D959="","",VLOOKUP(D959,Master,4,FALSE))</f>
        <v/>
      </c>
      <c r="G959" s="5" t="str">
        <f>IF(D959="","",VLOOKUP(D959,Master,5,FALSE))</f>
        <v/>
      </c>
      <c r="H959" s="5" t="str">
        <f>IF(D959="","",VLOOKUP(D959,Master,2,FALSE))</f>
        <v/>
      </c>
      <c r="I959" s="233"/>
      <c r="J959" s="233"/>
      <c r="K959" s="233"/>
      <c r="L959" s="234" t="str">
        <f>IF(K959="","",IF(I959="",ROUND(HLOOKUP(J959,kgList,K959,FALSE),1),ROUND(HLOOKUP(I959,kgList,K959,FALSE),1)))</f>
        <v/>
      </c>
      <c r="M959" s="234" t="str">
        <f>IF(L959="","",IF(COUNTA(I959:J959)&gt;1,"Edible or Inedible",IF(COUNTA(I959)=1,L959*1,IF(COUNTA(J959)=1,L959*1,"ERROR"))))</f>
        <v/>
      </c>
    </row>
    <row r="960" spans="1:13" x14ac:dyDescent="0.25">
      <c r="A960" s="232" t="str">
        <f>IF(D960="","",A959)</f>
        <v/>
      </c>
      <c r="B960" s="231" t="str">
        <f>IF(D960="","",B959)</f>
        <v/>
      </c>
      <c r="C960" s="232" t="str">
        <f>IF(D960="","",C959)</f>
        <v/>
      </c>
      <c r="D960" s="6"/>
      <c r="E960" s="5" t="str">
        <f>IF(D960="","",VLOOKUP(D960,Master,3,FALSE))</f>
        <v/>
      </c>
      <c r="F960" s="5" t="str">
        <f>IF(D960="","",VLOOKUP(D960,Master,4,FALSE))</f>
        <v/>
      </c>
      <c r="G960" s="5" t="str">
        <f>IF(D960="","",VLOOKUP(D960,Master,5,FALSE))</f>
        <v/>
      </c>
      <c r="H960" s="5" t="str">
        <f>IF(D960="","",VLOOKUP(D960,Master,2,FALSE))</f>
        <v/>
      </c>
      <c r="I960" s="233"/>
      <c r="J960" s="233"/>
      <c r="K960" s="233"/>
      <c r="L960" s="234" t="str">
        <f>IF(K960="","",IF(I960="",ROUND(HLOOKUP(J960,kgList,K960,FALSE),1),ROUND(HLOOKUP(I960,kgList,K960,FALSE),1)))</f>
        <v/>
      </c>
      <c r="M960" s="234" t="str">
        <f>IF(L960="","",IF(COUNTA(I960:J960)&gt;1,"Edible or Inedible",IF(COUNTA(I960)=1,L960*1,IF(COUNTA(J960)=1,L960*1,"ERROR"))))</f>
        <v/>
      </c>
    </row>
    <row r="961" spans="1:13" x14ac:dyDescent="0.25">
      <c r="A961" s="232" t="str">
        <f>IF(D961="","",A960)</f>
        <v/>
      </c>
      <c r="B961" s="231" t="str">
        <f>IF(D961="","",B960)</f>
        <v/>
      </c>
      <c r="C961" s="232" t="str">
        <f>IF(D961="","",C960)</f>
        <v/>
      </c>
      <c r="D961" s="6"/>
      <c r="E961" s="5" t="str">
        <f>IF(D961="","",VLOOKUP(D961,Master,3,FALSE))</f>
        <v/>
      </c>
      <c r="F961" s="5" t="str">
        <f>IF(D961="","",VLOOKUP(D961,Master,4,FALSE))</f>
        <v/>
      </c>
      <c r="G961" s="5" t="str">
        <f>IF(D961="","",VLOOKUP(D961,Master,5,FALSE))</f>
        <v/>
      </c>
      <c r="H961" s="5" t="str">
        <f>IF(D961="","",VLOOKUP(D961,Master,2,FALSE))</f>
        <v/>
      </c>
      <c r="I961" s="233"/>
      <c r="J961" s="233"/>
      <c r="K961" s="233"/>
      <c r="L961" s="234" t="str">
        <f>IF(K961="","",IF(I961="",ROUND(HLOOKUP(J961,kgList,K961,FALSE),1),ROUND(HLOOKUP(I961,kgList,K961,FALSE),1)))</f>
        <v/>
      </c>
      <c r="M961" s="234" t="str">
        <f>IF(L961="","",IF(COUNTA(I961:J961)&gt;1,"Edible or Inedible",IF(COUNTA(I961)=1,L961*1,IF(COUNTA(J961)=1,L961*1,"ERROR"))))</f>
        <v/>
      </c>
    </row>
    <row r="962" spans="1:13" x14ac:dyDescent="0.25">
      <c r="A962" s="232" t="str">
        <f>IF(D962="","",A961)</f>
        <v/>
      </c>
      <c r="B962" s="231" t="str">
        <f>IF(D962="","",B961)</f>
        <v/>
      </c>
      <c r="C962" s="232" t="str">
        <f>IF(D962="","",C961)</f>
        <v/>
      </c>
      <c r="D962" s="6"/>
      <c r="E962" s="5" t="str">
        <f>IF(D962="","",VLOOKUP(D962,Master,3,FALSE))</f>
        <v/>
      </c>
      <c r="F962" s="5" t="str">
        <f>IF(D962="","",VLOOKUP(D962,Master,4,FALSE))</f>
        <v/>
      </c>
      <c r="G962" s="5" t="str">
        <f>IF(D962="","",VLOOKUP(D962,Master,5,FALSE))</f>
        <v/>
      </c>
      <c r="H962" s="5" t="str">
        <f>IF(D962="","",VLOOKUP(D962,Master,2,FALSE))</f>
        <v/>
      </c>
      <c r="I962" s="233"/>
      <c r="J962" s="233"/>
      <c r="K962" s="233"/>
      <c r="L962" s="234" t="str">
        <f>IF(K962="","",IF(I962="",ROUND(HLOOKUP(J962,kgList,K962,FALSE),1),ROUND(HLOOKUP(I962,kgList,K962,FALSE),1)))</f>
        <v/>
      </c>
      <c r="M962" s="234" t="str">
        <f>IF(L962="","",IF(COUNTA(I962:J962)&gt;1,"Edible or Inedible",IF(COUNTA(I962)=1,L962*1,IF(COUNTA(J962)=1,L962*1,"ERROR"))))</f>
        <v/>
      </c>
    </row>
    <row r="963" spans="1:13" x14ac:dyDescent="0.25">
      <c r="A963" s="232" t="str">
        <f>IF(D963="","",A962)</f>
        <v/>
      </c>
      <c r="B963" s="231" t="str">
        <f>IF(D963="","",B962)</f>
        <v/>
      </c>
      <c r="C963" s="232" t="str">
        <f>IF(D963="","",C962)</f>
        <v/>
      </c>
      <c r="D963" s="6"/>
      <c r="E963" s="5" t="str">
        <f>IF(D963="","",VLOOKUP(D963,Master,3,FALSE))</f>
        <v/>
      </c>
      <c r="F963" s="5" t="str">
        <f>IF(D963="","",VLOOKUP(D963,Master,4,FALSE))</f>
        <v/>
      </c>
      <c r="G963" s="5" t="str">
        <f>IF(D963="","",VLOOKUP(D963,Master,5,FALSE))</f>
        <v/>
      </c>
      <c r="H963" s="5" t="str">
        <f>IF(D963="","",VLOOKUP(D963,Master,2,FALSE))</f>
        <v/>
      </c>
      <c r="I963" s="233"/>
      <c r="J963" s="233"/>
      <c r="K963" s="233"/>
      <c r="L963" s="234" t="str">
        <f>IF(K963="","",IF(I963="",ROUND(HLOOKUP(J963,kgList,K963,FALSE),1),ROUND(HLOOKUP(I963,kgList,K963,FALSE),1)))</f>
        <v/>
      </c>
      <c r="M963" s="234" t="str">
        <f>IF(L963="","",IF(COUNTA(I963:J963)&gt;1,"Edible or Inedible",IF(COUNTA(I963)=1,L963*1,IF(COUNTA(J963)=1,L963*1,"ERROR"))))</f>
        <v/>
      </c>
    </row>
    <row r="964" spans="1:13" x14ac:dyDescent="0.25">
      <c r="A964" s="232" t="str">
        <f>IF(D964="","",A963)</f>
        <v/>
      </c>
      <c r="B964" s="231" t="str">
        <f>IF(D964="","",B963)</f>
        <v/>
      </c>
      <c r="C964" s="232" t="str">
        <f>IF(D964="","",C963)</f>
        <v/>
      </c>
      <c r="D964" s="6"/>
      <c r="E964" s="5" t="str">
        <f>IF(D964="","",VLOOKUP(D964,Master,3,FALSE))</f>
        <v/>
      </c>
      <c r="F964" s="5" t="str">
        <f>IF(D964="","",VLOOKUP(D964,Master,4,FALSE))</f>
        <v/>
      </c>
      <c r="G964" s="5" t="str">
        <f>IF(D964="","",VLOOKUP(D964,Master,5,FALSE))</f>
        <v/>
      </c>
      <c r="H964" s="5" t="str">
        <f>IF(D964="","",VLOOKUP(D964,Master,2,FALSE))</f>
        <v/>
      </c>
      <c r="I964" s="233"/>
      <c r="J964" s="233"/>
      <c r="K964" s="233"/>
      <c r="L964" s="234" t="str">
        <f>IF(K964="","",IF(I964="",ROUND(HLOOKUP(J964,kgList,K964,FALSE),1),ROUND(HLOOKUP(I964,kgList,K964,FALSE),1)))</f>
        <v/>
      </c>
      <c r="M964" s="234" t="str">
        <f>IF(L964="","",IF(COUNTA(I964:J964)&gt;1,"Edible or Inedible",IF(COUNTA(I964)=1,L964*1,IF(COUNTA(J964)=1,L964*1,"ERROR"))))</f>
        <v/>
      </c>
    </row>
    <row r="965" spans="1:13" x14ac:dyDescent="0.25">
      <c r="A965" s="232" t="str">
        <f>IF(D965="","",A964)</f>
        <v/>
      </c>
      <c r="B965" s="231" t="str">
        <f>IF(D965="","",B964)</f>
        <v/>
      </c>
      <c r="C965" s="232" t="str">
        <f>IF(D965="","",C964)</f>
        <v/>
      </c>
      <c r="D965" s="6"/>
      <c r="E965" s="5" t="str">
        <f>IF(D965="","",VLOOKUP(D965,Master,3,FALSE))</f>
        <v/>
      </c>
      <c r="F965" s="5" t="str">
        <f>IF(D965="","",VLOOKUP(D965,Master,4,FALSE))</f>
        <v/>
      </c>
      <c r="G965" s="5" t="str">
        <f>IF(D965="","",VLOOKUP(D965,Master,5,FALSE))</f>
        <v/>
      </c>
      <c r="H965" s="5" t="str">
        <f>IF(D965="","",VLOOKUP(D965,Master,2,FALSE))</f>
        <v/>
      </c>
      <c r="I965" s="233"/>
      <c r="J965" s="233"/>
      <c r="K965" s="233"/>
      <c r="L965" s="234" t="str">
        <f>IF(K965="","",IF(I965="",ROUND(HLOOKUP(J965,kgList,K965,FALSE),1),ROUND(HLOOKUP(I965,kgList,K965,FALSE),1)))</f>
        <v/>
      </c>
      <c r="M965" s="234" t="str">
        <f>IF(L965="","",IF(COUNTA(I965:J965)&gt;1,"Edible or Inedible",IF(COUNTA(I965)=1,L965*1,IF(COUNTA(J965)=1,L965*1,"ERROR"))))</f>
        <v/>
      </c>
    </row>
    <row r="966" spans="1:13" x14ac:dyDescent="0.25">
      <c r="A966" s="232" t="str">
        <f>IF(D966="","",A965)</f>
        <v/>
      </c>
      <c r="B966" s="231" t="str">
        <f>IF(D966="","",B965)</f>
        <v/>
      </c>
      <c r="C966" s="232" t="str">
        <f>IF(D966="","",C965)</f>
        <v/>
      </c>
      <c r="D966" s="6"/>
      <c r="E966" s="5" t="str">
        <f>IF(D966="","",VLOOKUP(D966,Master,3,FALSE))</f>
        <v/>
      </c>
      <c r="F966" s="5" t="str">
        <f>IF(D966="","",VLOOKUP(D966,Master,4,FALSE))</f>
        <v/>
      </c>
      <c r="G966" s="5" t="str">
        <f>IF(D966="","",VLOOKUP(D966,Master,5,FALSE))</f>
        <v/>
      </c>
      <c r="H966" s="5" t="str">
        <f>IF(D966="","",VLOOKUP(D966,Master,2,FALSE))</f>
        <v/>
      </c>
      <c r="I966" s="233"/>
      <c r="J966" s="233"/>
      <c r="K966" s="233"/>
      <c r="L966" s="234" t="str">
        <f>IF(K966="","",IF(I966="",ROUND(HLOOKUP(J966,kgList,K966,FALSE),1),ROUND(HLOOKUP(I966,kgList,K966,FALSE),1)))</f>
        <v/>
      </c>
      <c r="M966" s="234" t="str">
        <f>IF(L966="","",IF(COUNTA(I966:J966)&gt;1,"Edible or Inedible",IF(COUNTA(I966)=1,L966*1,IF(COUNTA(J966)=1,L966*1,"ERROR"))))</f>
        <v/>
      </c>
    </row>
    <row r="967" spans="1:13" x14ac:dyDescent="0.25">
      <c r="A967" s="232" t="str">
        <f>IF(D967="","",A966)</f>
        <v/>
      </c>
      <c r="B967" s="231" t="str">
        <f>IF(D967="","",B966)</f>
        <v/>
      </c>
      <c r="C967" s="232" t="str">
        <f>IF(D967="","",C966)</f>
        <v/>
      </c>
      <c r="D967" s="6"/>
      <c r="E967" s="5" t="str">
        <f>IF(D967="","",VLOOKUP(D967,Master,3,FALSE))</f>
        <v/>
      </c>
      <c r="F967" s="5" t="str">
        <f>IF(D967="","",VLOOKUP(D967,Master,4,FALSE))</f>
        <v/>
      </c>
      <c r="G967" s="5" t="str">
        <f>IF(D967="","",VLOOKUP(D967,Master,5,FALSE))</f>
        <v/>
      </c>
      <c r="H967" s="5" t="str">
        <f>IF(D967="","",VLOOKUP(D967,Master,2,FALSE))</f>
        <v/>
      </c>
      <c r="I967" s="233"/>
      <c r="J967" s="233"/>
      <c r="K967" s="233"/>
      <c r="L967" s="234" t="str">
        <f>IF(K967="","",IF(I967="",ROUND(HLOOKUP(J967,kgList,K967,FALSE),1),ROUND(HLOOKUP(I967,kgList,K967,FALSE),1)))</f>
        <v/>
      </c>
      <c r="M967" s="234" t="str">
        <f>IF(L967="","",IF(COUNTA(I967:J967)&gt;1,"Edible or Inedible",IF(COUNTA(I967)=1,L967*1,IF(COUNTA(J967)=1,L967*1,"ERROR"))))</f>
        <v/>
      </c>
    </row>
    <row r="968" spans="1:13" x14ac:dyDescent="0.25">
      <c r="A968" s="232" t="str">
        <f>IF(D968="","",A967)</f>
        <v/>
      </c>
      <c r="B968" s="231" t="str">
        <f>IF(D968="","",B967)</f>
        <v/>
      </c>
      <c r="C968" s="232" t="str">
        <f>IF(D968="","",C967)</f>
        <v/>
      </c>
      <c r="D968" s="6"/>
      <c r="E968" s="5" t="str">
        <f>IF(D968="","",VLOOKUP(D968,Master,3,FALSE))</f>
        <v/>
      </c>
      <c r="F968" s="5" t="str">
        <f>IF(D968="","",VLOOKUP(D968,Master,4,FALSE))</f>
        <v/>
      </c>
      <c r="G968" s="5" t="str">
        <f>IF(D968="","",VLOOKUP(D968,Master,5,FALSE))</f>
        <v/>
      </c>
      <c r="H968" s="5" t="str">
        <f>IF(D968="","",VLOOKUP(D968,Master,2,FALSE))</f>
        <v/>
      </c>
      <c r="I968" s="233"/>
      <c r="J968" s="233"/>
      <c r="K968" s="233"/>
      <c r="L968" s="234" t="str">
        <f>IF(K968="","",IF(I968="",ROUND(HLOOKUP(J968,kgList,K968,FALSE),1),ROUND(HLOOKUP(I968,kgList,K968,FALSE),1)))</f>
        <v/>
      </c>
      <c r="M968" s="234" t="str">
        <f>IF(L968="","",IF(COUNTA(I968:J968)&gt;1,"Edible or Inedible",IF(COUNTA(I968)=1,L968*1,IF(COUNTA(J968)=1,L968*1,"ERROR"))))</f>
        <v/>
      </c>
    </row>
    <row r="969" spans="1:13" x14ac:dyDescent="0.25">
      <c r="A969" s="232" t="str">
        <f>IF(D969="","",A968)</f>
        <v/>
      </c>
      <c r="B969" s="231" t="str">
        <f>IF(D969="","",B968)</f>
        <v/>
      </c>
      <c r="C969" s="232" t="str">
        <f>IF(D969="","",C968)</f>
        <v/>
      </c>
      <c r="D969" s="6"/>
      <c r="E969" s="5" t="str">
        <f>IF(D969="","",VLOOKUP(D969,Master,3,FALSE))</f>
        <v/>
      </c>
      <c r="F969" s="5" t="str">
        <f>IF(D969="","",VLOOKUP(D969,Master,4,FALSE))</f>
        <v/>
      </c>
      <c r="G969" s="5" t="str">
        <f>IF(D969="","",VLOOKUP(D969,Master,5,FALSE))</f>
        <v/>
      </c>
      <c r="H969" s="5" t="str">
        <f>IF(D969="","",VLOOKUP(D969,Master,2,FALSE))</f>
        <v/>
      </c>
      <c r="I969" s="233"/>
      <c r="J969" s="233"/>
      <c r="K969" s="233"/>
      <c r="L969" s="234" t="str">
        <f>IF(K969="","",IF(I969="",ROUND(HLOOKUP(J969,kgList,K969,FALSE),1),ROUND(HLOOKUP(I969,kgList,K969,FALSE),1)))</f>
        <v/>
      </c>
      <c r="M969" s="234" t="str">
        <f>IF(L969="","",IF(COUNTA(I969:J969)&gt;1,"Edible or Inedible",IF(COUNTA(I969)=1,L969*1,IF(COUNTA(J969)=1,L969*1,"ERROR"))))</f>
        <v/>
      </c>
    </row>
    <row r="970" spans="1:13" x14ac:dyDescent="0.25">
      <c r="A970" s="232" t="str">
        <f>IF(D970="","",A969)</f>
        <v/>
      </c>
      <c r="B970" s="231" t="str">
        <f>IF(D970="","",B969)</f>
        <v/>
      </c>
      <c r="C970" s="232" t="str">
        <f>IF(D970="","",C969)</f>
        <v/>
      </c>
      <c r="D970" s="6"/>
      <c r="E970" s="5" t="str">
        <f>IF(D970="","",VLOOKUP(D970,Master,3,FALSE))</f>
        <v/>
      </c>
      <c r="F970" s="5" t="str">
        <f>IF(D970="","",VLOOKUP(D970,Master,4,FALSE))</f>
        <v/>
      </c>
      <c r="G970" s="5" t="str">
        <f>IF(D970="","",VLOOKUP(D970,Master,5,FALSE))</f>
        <v/>
      </c>
      <c r="H970" s="5" t="str">
        <f>IF(D970="","",VLOOKUP(D970,Master,2,FALSE))</f>
        <v/>
      </c>
      <c r="I970" s="233"/>
      <c r="J970" s="233"/>
      <c r="K970" s="233"/>
      <c r="L970" s="234" t="str">
        <f>IF(K970="","",IF(I970="",ROUND(HLOOKUP(J970,kgList,K970,FALSE),1),ROUND(HLOOKUP(I970,kgList,K970,FALSE),1)))</f>
        <v/>
      </c>
      <c r="M970" s="234" t="str">
        <f>IF(L970="","",IF(COUNTA(I970:J970)&gt;1,"Edible or Inedible",IF(COUNTA(I970)=1,L970*1,IF(COUNTA(J970)=1,L970*1,"ERROR"))))</f>
        <v/>
      </c>
    </row>
    <row r="971" spans="1:13" x14ac:dyDescent="0.25">
      <c r="A971" s="232" t="str">
        <f>IF(D971="","",A970)</f>
        <v/>
      </c>
      <c r="B971" s="231" t="str">
        <f>IF(D971="","",B970)</f>
        <v/>
      </c>
      <c r="C971" s="232" t="str">
        <f>IF(D971="","",C970)</f>
        <v/>
      </c>
      <c r="D971" s="6"/>
      <c r="E971" s="5" t="str">
        <f>IF(D971="","",VLOOKUP(D971,Master,3,FALSE))</f>
        <v/>
      </c>
      <c r="F971" s="5" t="str">
        <f>IF(D971="","",VLOOKUP(D971,Master,4,FALSE))</f>
        <v/>
      </c>
      <c r="G971" s="5" t="str">
        <f>IF(D971="","",VLOOKUP(D971,Master,5,FALSE))</f>
        <v/>
      </c>
      <c r="H971" s="5" t="str">
        <f>IF(D971="","",VLOOKUP(D971,Master,2,FALSE))</f>
        <v/>
      </c>
      <c r="I971" s="233"/>
      <c r="J971" s="233"/>
      <c r="K971" s="233"/>
      <c r="L971" s="234" t="str">
        <f>IF(K971="","",IF(I971="",ROUND(HLOOKUP(J971,kgList,K971,FALSE),1),ROUND(HLOOKUP(I971,kgList,K971,FALSE),1)))</f>
        <v/>
      </c>
      <c r="M971" s="234" t="str">
        <f>IF(L971="","",IF(COUNTA(I971:J971)&gt;1,"Edible or Inedible",IF(COUNTA(I971)=1,L971*1,IF(COUNTA(J971)=1,L971*1,"ERROR"))))</f>
        <v/>
      </c>
    </row>
    <row r="972" spans="1:13" x14ac:dyDescent="0.25">
      <c r="A972" s="232" t="str">
        <f>IF(D972="","",A971)</f>
        <v/>
      </c>
      <c r="B972" s="231" t="str">
        <f>IF(D972="","",B971)</f>
        <v/>
      </c>
      <c r="C972" s="232" t="str">
        <f>IF(D972="","",C971)</f>
        <v/>
      </c>
      <c r="D972" s="6"/>
      <c r="E972" s="5" t="str">
        <f>IF(D972="","",VLOOKUP(D972,Master,3,FALSE))</f>
        <v/>
      </c>
      <c r="F972" s="5" t="str">
        <f>IF(D972="","",VLOOKUP(D972,Master,4,FALSE))</f>
        <v/>
      </c>
      <c r="G972" s="5" t="str">
        <f>IF(D972="","",VLOOKUP(D972,Master,5,FALSE))</f>
        <v/>
      </c>
      <c r="H972" s="5" t="str">
        <f>IF(D972="","",VLOOKUP(D972,Master,2,FALSE))</f>
        <v/>
      </c>
      <c r="I972" s="233"/>
      <c r="J972" s="233"/>
      <c r="K972" s="233"/>
      <c r="L972" s="234" t="str">
        <f>IF(K972="","",IF(I972="",ROUND(HLOOKUP(J972,kgList,K972,FALSE),1),ROUND(HLOOKUP(I972,kgList,K972,FALSE),1)))</f>
        <v/>
      </c>
      <c r="M972" s="234" t="str">
        <f>IF(L972="","",IF(COUNTA(I972:J972)&gt;1,"Edible or Inedible",IF(COUNTA(I972)=1,L972*1,IF(COUNTA(J972)=1,L972*1,"ERROR"))))</f>
        <v/>
      </c>
    </row>
    <row r="973" spans="1:13" x14ac:dyDescent="0.25">
      <c r="A973" s="232" t="str">
        <f>IF(D973="","",A972)</f>
        <v/>
      </c>
      <c r="B973" s="231" t="str">
        <f>IF(D973="","",B972)</f>
        <v/>
      </c>
      <c r="C973" s="232" t="str">
        <f>IF(D973="","",C972)</f>
        <v/>
      </c>
      <c r="D973" s="6"/>
      <c r="E973" s="5" t="str">
        <f>IF(D973="","",VLOOKUP(D973,Master,3,FALSE))</f>
        <v/>
      </c>
      <c r="F973" s="5" t="str">
        <f>IF(D973="","",VLOOKUP(D973,Master,4,FALSE))</f>
        <v/>
      </c>
      <c r="G973" s="5" t="str">
        <f>IF(D973="","",VLOOKUP(D973,Master,5,FALSE))</f>
        <v/>
      </c>
      <c r="H973" s="5" t="str">
        <f>IF(D973="","",VLOOKUP(D973,Master,2,FALSE))</f>
        <v/>
      </c>
      <c r="I973" s="233"/>
      <c r="J973" s="233"/>
      <c r="K973" s="233"/>
      <c r="L973" s="234" t="str">
        <f>IF(K973="","",IF(I973="",ROUND(HLOOKUP(J973,kgList,K973,FALSE),1),ROUND(HLOOKUP(I973,kgList,K973,FALSE),1)))</f>
        <v/>
      </c>
      <c r="M973" s="234" t="str">
        <f>IF(L973="","",IF(COUNTA(I973:J973)&gt;1,"Edible or Inedible",IF(COUNTA(I973)=1,L973*1,IF(COUNTA(J973)=1,L973*1,"ERROR"))))</f>
        <v/>
      </c>
    </row>
    <row r="974" spans="1:13" x14ac:dyDescent="0.25">
      <c r="A974" s="232" t="str">
        <f>IF(D974="","",A973)</f>
        <v/>
      </c>
      <c r="B974" s="231" t="str">
        <f>IF(D974="","",B973)</f>
        <v/>
      </c>
      <c r="C974" s="232" t="str">
        <f>IF(D974="","",C973)</f>
        <v/>
      </c>
      <c r="D974" s="6"/>
      <c r="E974" s="5" t="str">
        <f>IF(D974="","",VLOOKUP(D974,Master,3,FALSE))</f>
        <v/>
      </c>
      <c r="F974" s="5" t="str">
        <f>IF(D974="","",VLOOKUP(D974,Master,4,FALSE))</f>
        <v/>
      </c>
      <c r="G974" s="5" t="str">
        <f>IF(D974="","",VLOOKUP(D974,Master,5,FALSE))</f>
        <v/>
      </c>
      <c r="H974" s="5" t="str">
        <f>IF(D974="","",VLOOKUP(D974,Master,2,FALSE))</f>
        <v/>
      </c>
      <c r="I974" s="233"/>
      <c r="J974" s="233"/>
      <c r="K974" s="233"/>
      <c r="L974" s="234" t="str">
        <f>IF(K974="","",IF(I974="",ROUND(HLOOKUP(J974,kgList,K974,FALSE),1),ROUND(HLOOKUP(I974,kgList,K974,FALSE),1)))</f>
        <v/>
      </c>
      <c r="M974" s="234" t="str">
        <f>IF(L974="","",IF(COUNTA(I974:J974)&gt;1,"Edible or Inedible",IF(COUNTA(I974)=1,L974*1,IF(COUNTA(J974)=1,L974*1,"ERROR"))))</f>
        <v/>
      </c>
    </row>
    <row r="975" spans="1:13" x14ac:dyDescent="0.25">
      <c r="A975" s="232" t="str">
        <f>IF(D975="","",A974)</f>
        <v/>
      </c>
      <c r="B975" s="231" t="str">
        <f>IF(D975="","",B974)</f>
        <v/>
      </c>
      <c r="C975" s="232" t="str">
        <f>IF(D975="","",C974)</f>
        <v/>
      </c>
      <c r="D975" s="6"/>
      <c r="E975" s="5" t="str">
        <f>IF(D975="","",VLOOKUP(D975,Master,3,FALSE))</f>
        <v/>
      </c>
      <c r="F975" s="5" t="str">
        <f>IF(D975="","",VLOOKUP(D975,Master,4,FALSE))</f>
        <v/>
      </c>
      <c r="G975" s="5" t="str">
        <f>IF(D975="","",VLOOKUP(D975,Master,5,FALSE))</f>
        <v/>
      </c>
      <c r="H975" s="5" t="str">
        <f>IF(D975="","",VLOOKUP(D975,Master,2,FALSE))</f>
        <v/>
      </c>
      <c r="I975" s="233"/>
      <c r="J975" s="233"/>
      <c r="K975" s="233"/>
      <c r="L975" s="234" t="str">
        <f>IF(K975="","",IF(I975="",ROUND(HLOOKUP(J975,kgList,K975,FALSE),1),ROUND(HLOOKUP(I975,kgList,K975,FALSE),1)))</f>
        <v/>
      </c>
      <c r="M975" s="234" t="str">
        <f>IF(L975="","",IF(COUNTA(I975:J975)&gt;1,"Edible or Inedible",IF(COUNTA(I975)=1,L975*1,IF(COUNTA(J975)=1,L975*1,"ERROR"))))</f>
        <v/>
      </c>
    </row>
    <row r="976" spans="1:13" x14ac:dyDescent="0.25">
      <c r="A976" s="232" t="str">
        <f>IF(D976="","",A975)</f>
        <v/>
      </c>
      <c r="B976" s="231" t="str">
        <f>IF(D976="","",B975)</f>
        <v/>
      </c>
      <c r="C976" s="232" t="str">
        <f>IF(D976="","",C975)</f>
        <v/>
      </c>
      <c r="D976" s="6"/>
      <c r="E976" s="5" t="str">
        <f>IF(D976="","",VLOOKUP(D976,Master,3,FALSE))</f>
        <v/>
      </c>
      <c r="F976" s="5" t="str">
        <f>IF(D976="","",VLOOKUP(D976,Master,4,FALSE))</f>
        <v/>
      </c>
      <c r="G976" s="5" t="str">
        <f>IF(D976="","",VLOOKUP(D976,Master,5,FALSE))</f>
        <v/>
      </c>
      <c r="H976" s="5" t="str">
        <f>IF(D976="","",VLOOKUP(D976,Master,2,FALSE))</f>
        <v/>
      </c>
      <c r="I976" s="233"/>
      <c r="J976" s="233"/>
      <c r="K976" s="233"/>
      <c r="L976" s="234" t="str">
        <f>IF(K976="","",IF(I976="",ROUND(HLOOKUP(J976,kgList,K976,FALSE),1),ROUND(HLOOKUP(I976,kgList,K976,FALSE),1)))</f>
        <v/>
      </c>
      <c r="M976" s="234" t="str">
        <f>IF(L976="","",IF(COUNTA(I976:J976)&gt;1,"Edible or Inedible",IF(COUNTA(I976)=1,L976*1,IF(COUNTA(J976)=1,L976*1,"ERROR"))))</f>
        <v/>
      </c>
    </row>
    <row r="977" spans="1:13" x14ac:dyDescent="0.25">
      <c r="A977" s="232" t="str">
        <f>IF(D977="","",A976)</f>
        <v/>
      </c>
      <c r="B977" s="231" t="str">
        <f>IF(D977="","",B976)</f>
        <v/>
      </c>
      <c r="C977" s="232" t="str">
        <f>IF(D977="","",C976)</f>
        <v/>
      </c>
      <c r="D977" s="6"/>
      <c r="E977" s="5" t="str">
        <f>IF(D977="","",VLOOKUP(D977,Master,3,FALSE))</f>
        <v/>
      </c>
      <c r="F977" s="5" t="str">
        <f>IF(D977="","",VLOOKUP(D977,Master,4,FALSE))</f>
        <v/>
      </c>
      <c r="G977" s="5" t="str">
        <f>IF(D977="","",VLOOKUP(D977,Master,5,FALSE))</f>
        <v/>
      </c>
      <c r="H977" s="5" t="str">
        <f>IF(D977="","",VLOOKUP(D977,Master,2,FALSE))</f>
        <v/>
      </c>
      <c r="I977" s="233"/>
      <c r="J977" s="233"/>
      <c r="K977" s="233"/>
      <c r="L977" s="234" t="str">
        <f>IF(K977="","",IF(I977="",ROUND(HLOOKUP(J977,kgList,K977,FALSE),1),ROUND(HLOOKUP(I977,kgList,K977,FALSE),1)))</f>
        <v/>
      </c>
      <c r="M977" s="234" t="str">
        <f>IF(L977="","",IF(COUNTA(I977:J977)&gt;1,"Edible or Inedible",IF(COUNTA(I977)=1,L977*1,IF(COUNTA(J977)=1,L977*1,"ERROR"))))</f>
        <v/>
      </c>
    </row>
    <row r="978" spans="1:13" x14ac:dyDescent="0.25">
      <c r="A978" s="232" t="str">
        <f>IF(D978="","",A977)</f>
        <v/>
      </c>
      <c r="B978" s="231" t="str">
        <f>IF(D978="","",B977)</f>
        <v/>
      </c>
      <c r="C978" s="232" t="str">
        <f>IF(D978="","",C977)</f>
        <v/>
      </c>
      <c r="D978" s="6"/>
      <c r="E978" s="5" t="str">
        <f>IF(D978="","",VLOOKUP(D978,Master,3,FALSE))</f>
        <v/>
      </c>
      <c r="F978" s="5" t="str">
        <f>IF(D978="","",VLOOKUP(D978,Master,4,FALSE))</f>
        <v/>
      </c>
      <c r="G978" s="5" t="str">
        <f>IF(D978="","",VLOOKUP(D978,Master,5,FALSE))</f>
        <v/>
      </c>
      <c r="H978" s="5" t="str">
        <f>IF(D978="","",VLOOKUP(D978,Master,2,FALSE))</f>
        <v/>
      </c>
      <c r="I978" s="233"/>
      <c r="J978" s="233"/>
      <c r="K978" s="233"/>
      <c r="L978" s="234" t="str">
        <f>IF(K978="","",IF(I978="",ROUND(HLOOKUP(J978,kgList,K978,FALSE),1),ROUND(HLOOKUP(I978,kgList,K978,FALSE),1)))</f>
        <v/>
      </c>
      <c r="M978" s="234" t="str">
        <f>IF(L978="","",IF(COUNTA(I978:J978)&gt;1,"Edible or Inedible",IF(COUNTA(I978)=1,L978*1,IF(COUNTA(J978)=1,L978*1,"ERROR"))))</f>
        <v/>
      </c>
    </row>
    <row r="979" spans="1:13" x14ac:dyDescent="0.25">
      <c r="A979" s="232" t="str">
        <f>IF(D979="","",A978)</f>
        <v/>
      </c>
      <c r="B979" s="231" t="str">
        <f>IF(D979="","",B978)</f>
        <v/>
      </c>
      <c r="C979" s="232" t="str">
        <f>IF(D979="","",C978)</f>
        <v/>
      </c>
      <c r="D979" s="6"/>
      <c r="E979" s="5" t="str">
        <f>IF(D979="","",VLOOKUP(D979,Master,3,FALSE))</f>
        <v/>
      </c>
      <c r="F979" s="5" t="str">
        <f>IF(D979="","",VLOOKUP(D979,Master,4,FALSE))</f>
        <v/>
      </c>
      <c r="G979" s="5" t="str">
        <f>IF(D979="","",VLOOKUP(D979,Master,5,FALSE))</f>
        <v/>
      </c>
      <c r="H979" s="5" t="str">
        <f>IF(D979="","",VLOOKUP(D979,Master,2,FALSE))</f>
        <v/>
      </c>
      <c r="I979" s="233"/>
      <c r="J979" s="233"/>
      <c r="K979" s="233"/>
      <c r="L979" s="234" t="str">
        <f>IF(K979="","",IF(I979="",ROUND(HLOOKUP(J979,kgList,K979,FALSE),1),ROUND(HLOOKUP(I979,kgList,K979,FALSE),1)))</f>
        <v/>
      </c>
      <c r="M979" s="234" t="str">
        <f>IF(L979="","",IF(COUNTA(I979:J979)&gt;1,"Edible or Inedible",IF(COUNTA(I979)=1,L979*1,IF(COUNTA(J979)=1,L979*1,"ERROR"))))</f>
        <v/>
      </c>
    </row>
    <row r="980" spans="1:13" x14ac:dyDescent="0.25">
      <c r="A980" s="232" t="str">
        <f>IF(D980="","",A979)</f>
        <v/>
      </c>
      <c r="B980" s="231" t="str">
        <f>IF(D980="","",B979)</f>
        <v/>
      </c>
      <c r="C980" s="232" t="str">
        <f>IF(D980="","",C979)</f>
        <v/>
      </c>
      <c r="D980" s="6"/>
      <c r="E980" s="5" t="str">
        <f>IF(D980="","",VLOOKUP(D980,Master,3,FALSE))</f>
        <v/>
      </c>
      <c r="F980" s="5" t="str">
        <f>IF(D980="","",VLOOKUP(D980,Master,4,FALSE))</f>
        <v/>
      </c>
      <c r="G980" s="5" t="str">
        <f>IF(D980="","",VLOOKUP(D980,Master,5,FALSE))</f>
        <v/>
      </c>
      <c r="H980" s="5" t="str">
        <f>IF(D980="","",VLOOKUP(D980,Master,2,FALSE))</f>
        <v/>
      </c>
      <c r="I980" s="233"/>
      <c r="J980" s="233"/>
      <c r="K980" s="233"/>
      <c r="L980" s="234" t="str">
        <f>IF(K980="","",IF(I980="",ROUND(HLOOKUP(J980,kgList,K980,FALSE),1),ROUND(HLOOKUP(I980,kgList,K980,FALSE),1)))</f>
        <v/>
      </c>
      <c r="M980" s="234" t="str">
        <f>IF(L980="","",IF(COUNTA(I980:J980)&gt;1,"Edible or Inedible",IF(COUNTA(I980)=1,L980*1,IF(COUNTA(J980)=1,L980*1,"ERROR"))))</f>
        <v/>
      </c>
    </row>
    <row r="981" spans="1:13" x14ac:dyDescent="0.25">
      <c r="A981" s="232" t="str">
        <f>IF(D981="","",A980)</f>
        <v/>
      </c>
      <c r="B981" s="231" t="str">
        <f>IF(D981="","",B980)</f>
        <v/>
      </c>
      <c r="C981" s="232" t="str">
        <f>IF(D981="","",C980)</f>
        <v/>
      </c>
      <c r="D981" s="6"/>
      <c r="E981" s="5" t="str">
        <f>IF(D981="","",VLOOKUP(D981,Master,3,FALSE))</f>
        <v/>
      </c>
      <c r="F981" s="5" t="str">
        <f>IF(D981="","",VLOOKUP(D981,Master,4,FALSE))</f>
        <v/>
      </c>
      <c r="G981" s="5" t="str">
        <f>IF(D981="","",VLOOKUP(D981,Master,5,FALSE))</f>
        <v/>
      </c>
      <c r="H981" s="5" t="str">
        <f>IF(D981="","",VLOOKUP(D981,Master,2,FALSE))</f>
        <v/>
      </c>
      <c r="I981" s="233"/>
      <c r="J981" s="233"/>
      <c r="K981" s="233"/>
      <c r="L981" s="234" t="str">
        <f>IF(K981="","",IF(I981="",ROUND(HLOOKUP(J981,kgList,K981,FALSE),1),ROUND(HLOOKUP(I981,kgList,K981,FALSE),1)))</f>
        <v/>
      </c>
      <c r="M981" s="234" t="str">
        <f>IF(L981="","",IF(COUNTA(I981:J981)&gt;1,"Edible or Inedible",IF(COUNTA(I981)=1,L981*1,IF(COUNTA(J981)=1,L981*1,"ERROR"))))</f>
        <v/>
      </c>
    </row>
    <row r="982" spans="1:13" x14ac:dyDescent="0.25">
      <c r="A982" s="232" t="str">
        <f>IF(D982="","",A981)</f>
        <v/>
      </c>
      <c r="B982" s="231" t="str">
        <f>IF(D982="","",B981)</f>
        <v/>
      </c>
      <c r="C982" s="232" t="str">
        <f>IF(D982="","",C981)</f>
        <v/>
      </c>
      <c r="D982" s="6"/>
      <c r="E982" s="5" t="str">
        <f>IF(D982="","",VLOOKUP(D982,Master,3,FALSE))</f>
        <v/>
      </c>
      <c r="F982" s="5" t="str">
        <f>IF(D982="","",VLOOKUP(D982,Master,4,FALSE))</f>
        <v/>
      </c>
      <c r="G982" s="5" t="str">
        <f>IF(D982="","",VLOOKUP(D982,Master,5,FALSE))</f>
        <v/>
      </c>
      <c r="H982" s="5" t="str">
        <f>IF(D982="","",VLOOKUP(D982,Master,2,FALSE))</f>
        <v/>
      </c>
      <c r="I982" s="233"/>
      <c r="J982" s="233"/>
      <c r="K982" s="233"/>
      <c r="L982" s="234" t="str">
        <f>IF(K982="","",IF(I982="",ROUND(HLOOKUP(J982,kgList,K982,FALSE),1),ROUND(HLOOKUP(I982,kgList,K982,FALSE),1)))</f>
        <v/>
      </c>
      <c r="M982" s="234" t="str">
        <f>IF(L982="","",IF(COUNTA(I982:J982)&gt;1,"Edible or Inedible",IF(COUNTA(I982)=1,L982*1,IF(COUNTA(J982)=1,L982*1,"ERROR"))))</f>
        <v/>
      </c>
    </row>
    <row r="983" spans="1:13" x14ac:dyDescent="0.25">
      <c r="A983" s="232" t="str">
        <f>IF(D983="","",A982)</f>
        <v/>
      </c>
      <c r="B983" s="231" t="str">
        <f>IF(D983="","",B982)</f>
        <v/>
      </c>
      <c r="C983" s="232" t="str">
        <f>IF(D983="","",C982)</f>
        <v/>
      </c>
      <c r="D983" s="6"/>
      <c r="E983" s="5" t="str">
        <f>IF(D983="","",VLOOKUP(D983,Master,3,FALSE))</f>
        <v/>
      </c>
      <c r="F983" s="5" t="str">
        <f>IF(D983="","",VLOOKUP(D983,Master,4,FALSE))</f>
        <v/>
      </c>
      <c r="G983" s="5" t="str">
        <f>IF(D983="","",VLOOKUP(D983,Master,5,FALSE))</f>
        <v/>
      </c>
      <c r="H983" s="5" t="str">
        <f>IF(D983="","",VLOOKUP(D983,Master,2,FALSE))</f>
        <v/>
      </c>
      <c r="I983" s="233"/>
      <c r="J983" s="233"/>
      <c r="K983" s="233"/>
      <c r="L983" s="234" t="str">
        <f>IF(K983="","",IF(I983="",ROUND(HLOOKUP(J983,kgList,K983,FALSE),1),ROUND(HLOOKUP(I983,kgList,K983,FALSE),1)))</f>
        <v/>
      </c>
      <c r="M983" s="234" t="str">
        <f>IF(L983="","",IF(COUNTA(I983:J983)&gt;1,"Edible or Inedible",IF(COUNTA(I983)=1,L983*1,IF(COUNTA(J983)=1,L983*1,"ERROR"))))</f>
        <v/>
      </c>
    </row>
    <row r="984" spans="1:13" x14ac:dyDescent="0.25">
      <c r="A984" s="232" t="str">
        <f>IF(D984="","",A983)</f>
        <v/>
      </c>
      <c r="B984" s="231" t="str">
        <f>IF(D984="","",B983)</f>
        <v/>
      </c>
      <c r="C984" s="232" t="str">
        <f>IF(D984="","",C983)</f>
        <v/>
      </c>
      <c r="D984" s="6"/>
      <c r="E984" s="5" t="str">
        <f>IF(D984="","",VLOOKUP(D984,Master,3,FALSE))</f>
        <v/>
      </c>
      <c r="F984" s="5" t="str">
        <f>IF(D984="","",VLOOKUP(D984,Master,4,FALSE))</f>
        <v/>
      </c>
      <c r="G984" s="5" t="str">
        <f>IF(D984="","",VLOOKUP(D984,Master,5,FALSE))</f>
        <v/>
      </c>
      <c r="H984" s="5" t="str">
        <f>IF(D984="","",VLOOKUP(D984,Master,2,FALSE))</f>
        <v/>
      </c>
      <c r="I984" s="233"/>
      <c r="J984" s="233"/>
      <c r="K984" s="233"/>
      <c r="L984" s="234" t="str">
        <f>IF(K984="","",IF(I984="",ROUND(HLOOKUP(J984,kgList,K984,FALSE),1),ROUND(HLOOKUP(I984,kgList,K984,FALSE),1)))</f>
        <v/>
      </c>
      <c r="M984" s="234" t="str">
        <f>IF(L984="","",IF(COUNTA(I984:J984)&gt;1,"Edible or Inedible",IF(COUNTA(I984)=1,L984*1,IF(COUNTA(J984)=1,L984*1,"ERROR"))))</f>
        <v/>
      </c>
    </row>
    <row r="985" spans="1:13" x14ac:dyDescent="0.25">
      <c r="A985" s="232" t="str">
        <f>IF(D985="","",A984)</f>
        <v/>
      </c>
      <c r="B985" s="231" t="str">
        <f>IF(D985="","",B984)</f>
        <v/>
      </c>
      <c r="C985" s="232" t="str">
        <f>IF(D985="","",C984)</f>
        <v/>
      </c>
      <c r="D985" s="6"/>
      <c r="E985" s="5" t="str">
        <f>IF(D985="","",VLOOKUP(D985,Master,3,FALSE))</f>
        <v/>
      </c>
      <c r="F985" s="5" t="str">
        <f>IF(D985="","",VLOOKUP(D985,Master,4,FALSE))</f>
        <v/>
      </c>
      <c r="G985" s="5" t="str">
        <f>IF(D985="","",VLOOKUP(D985,Master,5,FALSE))</f>
        <v/>
      </c>
      <c r="H985" s="5" t="str">
        <f>IF(D985="","",VLOOKUP(D985,Master,2,FALSE))</f>
        <v/>
      </c>
      <c r="I985" s="233"/>
      <c r="J985" s="233"/>
      <c r="K985" s="233"/>
      <c r="L985" s="234" t="str">
        <f>IF(K985="","",IF(I985="",ROUND(HLOOKUP(J985,kgList,K985,FALSE),1),ROUND(HLOOKUP(I985,kgList,K985,FALSE),1)))</f>
        <v/>
      </c>
      <c r="M985" s="234" t="str">
        <f>IF(L985="","",IF(COUNTA(I985:J985)&gt;1,"Edible or Inedible",IF(COUNTA(I985)=1,L985*1,IF(COUNTA(J985)=1,L985*1,"ERROR"))))</f>
        <v/>
      </c>
    </row>
    <row r="986" spans="1:13" x14ac:dyDescent="0.25">
      <c r="A986" s="232" t="str">
        <f>IF(D986="","",A985)</f>
        <v/>
      </c>
      <c r="B986" s="231" t="str">
        <f>IF(D986="","",B985)</f>
        <v/>
      </c>
      <c r="C986" s="232" t="str">
        <f>IF(D986="","",C985)</f>
        <v/>
      </c>
      <c r="D986" s="6"/>
      <c r="E986" s="5" t="str">
        <f>IF(D986="","",VLOOKUP(D986,Master,3,FALSE))</f>
        <v/>
      </c>
      <c r="F986" s="5" t="str">
        <f>IF(D986="","",VLOOKUP(D986,Master,4,FALSE))</f>
        <v/>
      </c>
      <c r="G986" s="5" t="str">
        <f>IF(D986="","",VLOOKUP(D986,Master,5,FALSE))</f>
        <v/>
      </c>
      <c r="H986" s="5" t="str">
        <f>IF(D986="","",VLOOKUP(D986,Master,2,FALSE))</f>
        <v/>
      </c>
      <c r="I986" s="233"/>
      <c r="J986" s="233"/>
      <c r="K986" s="233"/>
      <c r="L986" s="234" t="str">
        <f>IF(K986="","",IF(I986="",ROUND(HLOOKUP(J986,kgList,K986,FALSE),1),ROUND(HLOOKUP(I986,kgList,K986,FALSE),1)))</f>
        <v/>
      </c>
      <c r="M986" s="234" t="str">
        <f>IF(L986="","",IF(COUNTA(I986:J986)&gt;1,"Edible or Inedible",IF(COUNTA(I986)=1,L986*1,IF(COUNTA(J986)=1,L986*1,"ERROR"))))</f>
        <v/>
      </c>
    </row>
    <row r="987" spans="1:13" x14ac:dyDescent="0.25">
      <c r="A987" s="232" t="str">
        <f>IF(D987="","",A986)</f>
        <v/>
      </c>
      <c r="B987" s="231" t="str">
        <f>IF(D987="","",B986)</f>
        <v/>
      </c>
      <c r="C987" s="232" t="str">
        <f>IF(D987="","",C986)</f>
        <v/>
      </c>
      <c r="D987" s="6"/>
      <c r="E987" s="5" t="str">
        <f>IF(D987="","",VLOOKUP(D987,Master,3,FALSE))</f>
        <v/>
      </c>
      <c r="F987" s="5" t="str">
        <f>IF(D987="","",VLOOKUP(D987,Master,4,FALSE))</f>
        <v/>
      </c>
      <c r="G987" s="5" t="str">
        <f>IF(D987="","",VLOOKUP(D987,Master,5,FALSE))</f>
        <v/>
      </c>
      <c r="H987" s="5" t="str">
        <f>IF(D987="","",VLOOKUP(D987,Master,2,FALSE))</f>
        <v/>
      </c>
      <c r="I987" s="233"/>
      <c r="J987" s="233"/>
      <c r="K987" s="233"/>
      <c r="L987" s="234" t="str">
        <f>IF(K987="","",IF(I987="",ROUND(HLOOKUP(J987,kgList,K987,FALSE),1),ROUND(HLOOKUP(I987,kgList,K987,FALSE),1)))</f>
        <v/>
      </c>
      <c r="M987" s="234" t="str">
        <f>IF(L987="","",IF(COUNTA(I987:J987)&gt;1,"Edible or Inedible",IF(COUNTA(I987)=1,L987*1,IF(COUNTA(J987)=1,L987*1,"ERROR"))))</f>
        <v/>
      </c>
    </row>
    <row r="988" spans="1:13" x14ac:dyDescent="0.25">
      <c r="A988" s="232" t="str">
        <f>IF(D988="","",A987)</f>
        <v/>
      </c>
      <c r="B988" s="231" t="str">
        <f>IF(D988="","",B987)</f>
        <v/>
      </c>
      <c r="C988" s="232" t="str">
        <f>IF(D988="","",C987)</f>
        <v/>
      </c>
      <c r="D988" s="6"/>
      <c r="E988" s="5" t="str">
        <f>IF(D988="","",VLOOKUP(D988,Master,3,FALSE))</f>
        <v/>
      </c>
      <c r="F988" s="5" t="str">
        <f>IF(D988="","",VLOOKUP(D988,Master,4,FALSE))</f>
        <v/>
      </c>
      <c r="G988" s="5" t="str">
        <f>IF(D988="","",VLOOKUP(D988,Master,5,FALSE))</f>
        <v/>
      </c>
      <c r="H988" s="5" t="str">
        <f>IF(D988="","",VLOOKUP(D988,Master,2,FALSE))</f>
        <v/>
      </c>
      <c r="I988" s="233"/>
      <c r="J988" s="233"/>
      <c r="K988" s="233"/>
      <c r="L988" s="234" t="str">
        <f>IF(K988="","",IF(I988="",ROUND(HLOOKUP(J988,kgList,K988,FALSE),1),ROUND(HLOOKUP(I988,kgList,K988,FALSE),1)))</f>
        <v/>
      </c>
      <c r="M988" s="234" t="str">
        <f>IF(L988="","",IF(COUNTA(I988:J988)&gt;1,"Edible or Inedible",IF(COUNTA(I988)=1,L988*1,IF(COUNTA(J988)=1,L988*1,"ERROR"))))</f>
        <v/>
      </c>
    </row>
    <row r="989" spans="1:13" x14ac:dyDescent="0.25">
      <c r="A989" s="232" t="str">
        <f>IF(D989="","",A988)</f>
        <v/>
      </c>
      <c r="B989" s="231" t="str">
        <f>IF(D989="","",B988)</f>
        <v/>
      </c>
      <c r="C989" s="232" t="str">
        <f>IF(D989="","",C988)</f>
        <v/>
      </c>
      <c r="D989" s="6"/>
      <c r="E989" s="5" t="str">
        <f>IF(D989="","",VLOOKUP(D989,Master,3,FALSE))</f>
        <v/>
      </c>
      <c r="F989" s="5" t="str">
        <f>IF(D989="","",VLOOKUP(D989,Master,4,FALSE))</f>
        <v/>
      </c>
      <c r="G989" s="5" t="str">
        <f>IF(D989="","",VLOOKUP(D989,Master,5,FALSE))</f>
        <v/>
      </c>
      <c r="H989" s="5" t="str">
        <f>IF(D989="","",VLOOKUP(D989,Master,2,FALSE))</f>
        <v/>
      </c>
      <c r="I989" s="233"/>
      <c r="J989" s="233"/>
      <c r="K989" s="233"/>
      <c r="L989" s="234" t="str">
        <f>IF(K989="","",IF(I989="",ROUND(HLOOKUP(J989,kgList,K989,FALSE),1),ROUND(HLOOKUP(I989,kgList,K989,FALSE),1)))</f>
        <v/>
      </c>
      <c r="M989" s="234" t="str">
        <f>IF(L989="","",IF(COUNTA(I989:J989)&gt;1,"Edible or Inedible",IF(COUNTA(I989)=1,L989*1,IF(COUNTA(J989)=1,L989*1,"ERROR"))))</f>
        <v/>
      </c>
    </row>
    <row r="990" spans="1:13" x14ac:dyDescent="0.25">
      <c r="A990" s="232" t="str">
        <f>IF(D990="","",A989)</f>
        <v/>
      </c>
      <c r="B990" s="231" t="str">
        <f>IF(D990="","",B989)</f>
        <v/>
      </c>
      <c r="C990" s="232" t="str">
        <f>IF(D990="","",C989)</f>
        <v/>
      </c>
      <c r="D990" s="6"/>
      <c r="E990" s="5" t="str">
        <f>IF(D990="","",VLOOKUP(D990,Master,3,FALSE))</f>
        <v/>
      </c>
      <c r="F990" s="5" t="str">
        <f>IF(D990="","",VLOOKUP(D990,Master,4,FALSE))</f>
        <v/>
      </c>
      <c r="G990" s="5" t="str">
        <f>IF(D990="","",VLOOKUP(D990,Master,5,FALSE))</f>
        <v/>
      </c>
      <c r="H990" s="5" t="str">
        <f>IF(D990="","",VLOOKUP(D990,Master,2,FALSE))</f>
        <v/>
      </c>
      <c r="I990" s="233"/>
      <c r="J990" s="233"/>
      <c r="K990" s="233"/>
      <c r="L990" s="234" t="str">
        <f>IF(K990="","",IF(I990="",ROUND(HLOOKUP(J990,kgList,K990,FALSE),1),ROUND(HLOOKUP(I990,kgList,K990,FALSE),1)))</f>
        <v/>
      </c>
      <c r="M990" s="234" t="str">
        <f>IF(L990="","",IF(COUNTA(I990:J990)&gt;1,"Edible or Inedible",IF(COUNTA(I990)=1,L990*1,IF(COUNTA(J990)=1,L990*1,"ERROR"))))</f>
        <v/>
      </c>
    </row>
    <row r="991" spans="1:13" x14ac:dyDescent="0.25">
      <c r="A991" s="232" t="str">
        <f>IF(D991="","",A990)</f>
        <v/>
      </c>
      <c r="B991" s="231" t="str">
        <f>IF(D991="","",B990)</f>
        <v/>
      </c>
      <c r="C991" s="232" t="str">
        <f>IF(D991="","",C990)</f>
        <v/>
      </c>
      <c r="D991" s="6"/>
      <c r="E991" s="5" t="str">
        <f>IF(D991="","",VLOOKUP(D991,Master,3,FALSE))</f>
        <v/>
      </c>
      <c r="F991" s="5" t="str">
        <f>IF(D991="","",VLOOKUP(D991,Master,4,FALSE))</f>
        <v/>
      </c>
      <c r="G991" s="5" t="str">
        <f>IF(D991="","",VLOOKUP(D991,Master,5,FALSE))</f>
        <v/>
      </c>
      <c r="H991" s="5" t="str">
        <f>IF(D991="","",VLOOKUP(D991,Master,2,FALSE))</f>
        <v/>
      </c>
      <c r="I991" s="233"/>
      <c r="J991" s="233"/>
      <c r="K991" s="233"/>
      <c r="L991" s="234" t="str">
        <f>IF(K991="","",IF(I991="",ROUND(HLOOKUP(J991,kgList,K991,FALSE),1),ROUND(HLOOKUP(I991,kgList,K991,FALSE),1)))</f>
        <v/>
      </c>
      <c r="M991" s="234" t="str">
        <f>IF(L991="","",IF(COUNTA(I991:J991)&gt;1,"Edible or Inedible",IF(COUNTA(I991)=1,L991*1,IF(COUNTA(J991)=1,L991*1,"ERROR"))))</f>
        <v/>
      </c>
    </row>
    <row r="992" spans="1:13" x14ac:dyDescent="0.25">
      <c r="A992" s="232" t="str">
        <f>IF(D992="","",A991)</f>
        <v/>
      </c>
      <c r="B992" s="231" t="str">
        <f>IF(D992="","",B991)</f>
        <v/>
      </c>
      <c r="C992" s="232" t="str">
        <f>IF(D992="","",C991)</f>
        <v/>
      </c>
      <c r="D992" s="6"/>
      <c r="E992" s="5" t="str">
        <f>IF(D992="","",VLOOKUP(D992,Master,3,FALSE))</f>
        <v/>
      </c>
      <c r="F992" s="5" t="str">
        <f>IF(D992="","",VLOOKUP(D992,Master,4,FALSE))</f>
        <v/>
      </c>
      <c r="G992" s="5" t="str">
        <f>IF(D992="","",VLOOKUP(D992,Master,5,FALSE))</f>
        <v/>
      </c>
      <c r="H992" s="5" t="str">
        <f>IF(D992="","",VLOOKUP(D992,Master,2,FALSE))</f>
        <v/>
      </c>
      <c r="I992" s="233"/>
      <c r="J992" s="233"/>
      <c r="K992" s="233"/>
      <c r="L992" s="234" t="str">
        <f>IF(K992="","",IF(I992="",ROUND(HLOOKUP(J992,kgList,K992,FALSE),1),ROUND(HLOOKUP(I992,kgList,K992,FALSE),1)))</f>
        <v/>
      </c>
      <c r="M992" s="234" t="str">
        <f>IF(L992="","",IF(COUNTA(I992:J992)&gt;1,"Edible or Inedible",IF(COUNTA(I992)=1,L992*1,IF(COUNTA(J992)=1,L992*1,"ERROR"))))</f>
        <v/>
      </c>
    </row>
    <row r="993" spans="1:13" x14ac:dyDescent="0.25">
      <c r="A993" s="232" t="str">
        <f>IF(D993="","",A992)</f>
        <v/>
      </c>
      <c r="B993" s="231" t="str">
        <f>IF(D993="","",B992)</f>
        <v/>
      </c>
      <c r="C993" s="232" t="str">
        <f>IF(D993="","",C992)</f>
        <v/>
      </c>
      <c r="D993" s="6"/>
      <c r="E993" s="5" t="str">
        <f>IF(D993="","",VLOOKUP(D993,Master,3,FALSE))</f>
        <v/>
      </c>
      <c r="F993" s="5" t="str">
        <f>IF(D993="","",VLOOKUP(D993,Master,4,FALSE))</f>
        <v/>
      </c>
      <c r="G993" s="5" t="str">
        <f>IF(D993="","",VLOOKUP(D993,Master,5,FALSE))</f>
        <v/>
      </c>
      <c r="H993" s="5" t="str">
        <f>IF(D993="","",VLOOKUP(D993,Master,2,FALSE))</f>
        <v/>
      </c>
      <c r="I993" s="233"/>
      <c r="J993" s="233"/>
      <c r="K993" s="233"/>
      <c r="L993" s="234" t="str">
        <f>IF(K993="","",IF(I993="",ROUND(HLOOKUP(J993,kgList,K993,FALSE),1),ROUND(HLOOKUP(I993,kgList,K993,FALSE),1)))</f>
        <v/>
      </c>
      <c r="M993" s="234" t="str">
        <f>IF(L993="","",IF(COUNTA(I993:J993)&gt;1,"Edible or Inedible",IF(COUNTA(I993)=1,L993*1,IF(COUNTA(J993)=1,L993*1,"ERROR"))))</f>
        <v/>
      </c>
    </row>
    <row r="994" spans="1:13" x14ac:dyDescent="0.25">
      <c r="A994" s="232" t="str">
        <f>IF(D994="","",A993)</f>
        <v/>
      </c>
      <c r="B994" s="231" t="str">
        <f>IF(D994="","",B993)</f>
        <v/>
      </c>
      <c r="C994" s="232" t="str">
        <f>IF(D994="","",C993)</f>
        <v/>
      </c>
      <c r="D994" s="6"/>
      <c r="E994" s="5" t="str">
        <f>IF(D994="","",VLOOKUP(D994,Master,3,FALSE))</f>
        <v/>
      </c>
      <c r="F994" s="5" t="str">
        <f>IF(D994="","",VLOOKUP(D994,Master,4,FALSE))</f>
        <v/>
      </c>
      <c r="G994" s="5" t="str">
        <f>IF(D994="","",VLOOKUP(D994,Master,5,FALSE))</f>
        <v/>
      </c>
      <c r="H994" s="5" t="str">
        <f>IF(D994="","",VLOOKUP(D994,Master,2,FALSE))</f>
        <v/>
      </c>
      <c r="I994" s="233"/>
      <c r="J994" s="233"/>
      <c r="K994" s="233"/>
      <c r="L994" s="234" t="str">
        <f>IF(K994="","",IF(I994="",ROUND(HLOOKUP(J994,kgList,K994,FALSE),1),ROUND(HLOOKUP(I994,kgList,K994,FALSE),1)))</f>
        <v/>
      </c>
      <c r="M994" s="234" t="str">
        <f>IF(L994="","",IF(COUNTA(I994:J994)&gt;1,"Edible or Inedible",IF(COUNTA(I994)=1,L994*1,IF(COUNTA(J994)=1,L994*1,"ERROR"))))</f>
        <v/>
      </c>
    </row>
    <row r="995" spans="1:13" x14ac:dyDescent="0.25">
      <c r="A995" s="232" t="str">
        <f>IF(D995="","",A994)</f>
        <v/>
      </c>
      <c r="B995" s="231" t="str">
        <f>IF(D995="","",B994)</f>
        <v/>
      </c>
      <c r="C995" s="232" t="str">
        <f>IF(D995="","",C994)</f>
        <v/>
      </c>
      <c r="D995" s="6"/>
      <c r="E995" s="5" t="str">
        <f>IF(D995="","",VLOOKUP(D995,Master,3,FALSE))</f>
        <v/>
      </c>
      <c r="F995" s="5" t="str">
        <f>IF(D995="","",VLOOKUP(D995,Master,4,FALSE))</f>
        <v/>
      </c>
      <c r="G995" s="5" t="str">
        <f>IF(D995="","",VLOOKUP(D995,Master,5,FALSE))</f>
        <v/>
      </c>
      <c r="H995" s="5" t="str">
        <f>IF(D995="","",VLOOKUP(D995,Master,2,FALSE))</f>
        <v/>
      </c>
      <c r="I995" s="233"/>
      <c r="J995" s="233"/>
      <c r="K995" s="233"/>
      <c r="L995" s="234" t="str">
        <f>IF(K995="","",IF(I995="",ROUND(HLOOKUP(J995,kgList,K995,FALSE),1),ROUND(HLOOKUP(I995,kgList,K995,FALSE),1)))</f>
        <v/>
      </c>
      <c r="M995" s="234" t="str">
        <f>IF(L995="","",IF(COUNTA(I995:J995)&gt;1,"Edible or Inedible",IF(COUNTA(I995)=1,L995*1,IF(COUNTA(J995)=1,L995*1,"ERROR"))))</f>
        <v/>
      </c>
    </row>
    <row r="996" spans="1:13" x14ac:dyDescent="0.25">
      <c r="A996" s="232" t="str">
        <f>IF(D996="","",A995)</f>
        <v/>
      </c>
      <c r="B996" s="231" t="str">
        <f>IF(D996="","",B995)</f>
        <v/>
      </c>
      <c r="C996" s="232" t="str">
        <f>IF(D996="","",C995)</f>
        <v/>
      </c>
      <c r="D996" s="6"/>
      <c r="E996" s="5" t="str">
        <f>IF(D996="","",VLOOKUP(D996,Master,3,FALSE))</f>
        <v/>
      </c>
      <c r="F996" s="5" t="str">
        <f>IF(D996="","",VLOOKUP(D996,Master,4,FALSE))</f>
        <v/>
      </c>
      <c r="G996" s="5" t="str">
        <f>IF(D996="","",VLOOKUP(D996,Master,5,FALSE))</f>
        <v/>
      </c>
      <c r="H996" s="5" t="str">
        <f>IF(D996="","",VLOOKUP(D996,Master,2,FALSE))</f>
        <v/>
      </c>
      <c r="I996" s="233"/>
      <c r="J996" s="233"/>
      <c r="K996" s="233"/>
      <c r="L996" s="234" t="str">
        <f>IF(K996="","",IF(I996="",ROUND(HLOOKUP(J996,kgList,K996,FALSE),1),ROUND(HLOOKUP(I996,kgList,K996,FALSE),1)))</f>
        <v/>
      </c>
      <c r="M996" s="234" t="str">
        <f>IF(L996="","",IF(COUNTA(I996:J996)&gt;1,"Edible or Inedible",IF(COUNTA(I996)=1,L996*1,IF(COUNTA(J996)=1,L996*1,"ERROR"))))</f>
        <v/>
      </c>
    </row>
    <row r="997" spans="1:13" x14ac:dyDescent="0.25">
      <c r="A997" s="232" t="str">
        <f>IF(D997="","",A996)</f>
        <v/>
      </c>
      <c r="B997" s="231" t="str">
        <f>IF(D997="","",B996)</f>
        <v/>
      </c>
      <c r="C997" s="232" t="str">
        <f>IF(D997="","",C996)</f>
        <v/>
      </c>
      <c r="D997" s="6"/>
      <c r="E997" s="5" t="str">
        <f>IF(D997="","",VLOOKUP(D997,Master,3,FALSE))</f>
        <v/>
      </c>
      <c r="F997" s="5" t="str">
        <f>IF(D997="","",VLOOKUP(D997,Master,4,FALSE))</f>
        <v/>
      </c>
      <c r="G997" s="5" t="str">
        <f>IF(D997="","",VLOOKUP(D997,Master,5,FALSE))</f>
        <v/>
      </c>
      <c r="H997" s="5" t="str">
        <f>IF(D997="","",VLOOKUP(D997,Master,2,FALSE))</f>
        <v/>
      </c>
      <c r="I997" s="233"/>
      <c r="J997" s="233"/>
      <c r="K997" s="233"/>
      <c r="L997" s="234" t="str">
        <f>IF(K997="","",IF(I997="",ROUND(HLOOKUP(J997,kgList,K997,FALSE),1),ROUND(HLOOKUP(I997,kgList,K997,FALSE),1)))</f>
        <v/>
      </c>
      <c r="M997" s="234" t="str">
        <f>IF(L997="","",IF(COUNTA(I997:J997)&gt;1,"Edible or Inedible",IF(COUNTA(I997)=1,L997*1,IF(COUNTA(J997)=1,L997*1,"ERROR"))))</f>
        <v/>
      </c>
    </row>
    <row r="998" spans="1:13" x14ac:dyDescent="0.25">
      <c r="A998" s="232" t="str">
        <f>IF(D998="","",A997)</f>
        <v/>
      </c>
      <c r="B998" s="231" t="str">
        <f>IF(D998="","",B997)</f>
        <v/>
      </c>
      <c r="C998" s="232" t="str">
        <f>IF(D998="","",C997)</f>
        <v/>
      </c>
      <c r="D998" s="6"/>
      <c r="E998" s="5" t="str">
        <f>IF(D998="","",VLOOKUP(D998,Master,3,FALSE))</f>
        <v/>
      </c>
      <c r="F998" s="5" t="str">
        <f>IF(D998="","",VLOOKUP(D998,Master,4,FALSE))</f>
        <v/>
      </c>
      <c r="G998" s="5" t="str">
        <f>IF(D998="","",VLOOKUP(D998,Master,5,FALSE))</f>
        <v/>
      </c>
      <c r="H998" s="5" t="str">
        <f>IF(D998="","",VLOOKUP(D998,Master,2,FALSE))</f>
        <v/>
      </c>
      <c r="I998" s="233"/>
      <c r="J998" s="233"/>
      <c r="K998" s="233"/>
      <c r="L998" s="234" t="str">
        <f>IF(K998="","",IF(I998="",ROUND(HLOOKUP(J998,kgList,K998,FALSE),1),ROUND(HLOOKUP(I998,kgList,K998,FALSE),1)))</f>
        <v/>
      </c>
      <c r="M998" s="234" t="str">
        <f>IF(L998="","",IF(COUNTA(I998:J998)&gt;1,"Edible or Inedible",IF(COUNTA(I998)=1,L998*1,IF(COUNTA(J998)=1,L998*1,"ERROR"))))</f>
        <v/>
      </c>
    </row>
    <row r="999" spans="1:13" x14ac:dyDescent="0.25">
      <c r="A999" s="232" t="str">
        <f>IF(D999="","",A998)</f>
        <v/>
      </c>
      <c r="B999" s="231" t="str">
        <f>IF(D999="","",B998)</f>
        <v/>
      </c>
      <c r="C999" s="232" t="str">
        <f>IF(D999="","",C998)</f>
        <v/>
      </c>
      <c r="D999" s="6"/>
      <c r="E999" s="5" t="str">
        <f>IF(D999="","",VLOOKUP(D999,Master,3,FALSE))</f>
        <v/>
      </c>
      <c r="F999" s="5" t="str">
        <f>IF(D999="","",VLOOKUP(D999,Master,4,FALSE))</f>
        <v/>
      </c>
      <c r="G999" s="5" t="str">
        <f>IF(D999="","",VLOOKUP(D999,Master,5,FALSE))</f>
        <v/>
      </c>
      <c r="H999" s="5" t="str">
        <f>IF(D999="","",VLOOKUP(D999,Master,2,FALSE))</f>
        <v/>
      </c>
      <c r="I999" s="233"/>
      <c r="J999" s="233"/>
      <c r="K999" s="233"/>
      <c r="L999" s="234" t="str">
        <f>IF(K999="","",IF(I999="",ROUND(HLOOKUP(J999,kgList,K999,FALSE),1),ROUND(HLOOKUP(I999,kgList,K999,FALSE),1)))</f>
        <v/>
      </c>
      <c r="M999" s="234" t="str">
        <f>IF(L999="","",IF(COUNTA(I999:J999)&gt;1,"Edible or Inedible",IF(COUNTA(I999)=1,L999*1,IF(COUNTA(J999)=1,L999*1,"ERROR"))))</f>
        <v/>
      </c>
    </row>
    <row r="1000" spans="1:13" x14ac:dyDescent="0.25">
      <c r="A1000" s="232" t="str">
        <f>IF(D1000="","",A999)</f>
        <v/>
      </c>
      <c r="B1000" s="231" t="str">
        <f>IF(D1000="","",B999)</f>
        <v/>
      </c>
      <c r="C1000" s="232" t="str">
        <f>IF(D1000="","",C999)</f>
        <v/>
      </c>
      <c r="D1000" s="6"/>
      <c r="E1000" s="5" t="str">
        <f>IF(D1000="","",VLOOKUP(D1000,Master,3,FALSE))</f>
        <v/>
      </c>
      <c r="F1000" s="5" t="str">
        <f>IF(D1000="","",VLOOKUP(D1000,Master,4,FALSE))</f>
        <v/>
      </c>
      <c r="G1000" s="5" t="str">
        <f>IF(D1000="","",VLOOKUP(D1000,Master,5,FALSE))</f>
        <v/>
      </c>
      <c r="H1000" s="5" t="str">
        <f>IF(D1000="","",VLOOKUP(D1000,Master,2,FALSE))</f>
        <v/>
      </c>
      <c r="I1000" s="233"/>
      <c r="J1000" s="233"/>
      <c r="K1000" s="233"/>
      <c r="L1000" s="234" t="str">
        <f>IF(K1000="","",IF(I1000="",ROUND(HLOOKUP(J1000,kgList,K1000,FALSE),1),ROUND(HLOOKUP(I1000,kgList,K1000,FALSE),1)))</f>
        <v/>
      </c>
      <c r="M1000" s="234" t="str">
        <f>IF(L1000="","",IF(COUNTA(I1000:J1000)&gt;1,"Edible or Inedible",IF(COUNTA(I1000)=1,L1000*1,IF(COUNTA(J1000)=1,L1000*1,"ERROR"))))</f>
        <v/>
      </c>
    </row>
    <row r="1001" spans="1:13" x14ac:dyDescent="0.25">
      <c r="A1001" s="232" t="str">
        <f>IF(D1001="","",A1000)</f>
        <v/>
      </c>
      <c r="B1001" s="231" t="str">
        <f>IF(D1001="","",B1000)</f>
        <v/>
      </c>
      <c r="C1001" s="232" t="str">
        <f>IF(D1001="","",C1000)</f>
        <v/>
      </c>
      <c r="D1001" s="6"/>
      <c r="E1001" s="5" t="str">
        <f>IF(D1001="","",VLOOKUP(D1001,Master,3,FALSE))</f>
        <v/>
      </c>
      <c r="F1001" s="5" t="str">
        <f>IF(D1001="","",VLOOKUP(D1001,Master,4,FALSE))</f>
        <v/>
      </c>
      <c r="G1001" s="5" t="str">
        <f>IF(D1001="","",VLOOKUP(D1001,Master,5,FALSE))</f>
        <v/>
      </c>
      <c r="H1001" s="5" t="str">
        <f>IF(D1001="","",VLOOKUP(D1001,Master,2,FALSE))</f>
        <v/>
      </c>
      <c r="I1001" s="233"/>
      <c r="J1001" s="233"/>
      <c r="K1001" s="233"/>
      <c r="L1001" s="234" t="str">
        <f>IF(K1001="","",IF(I1001="",ROUND(HLOOKUP(J1001,kgList,K1001,FALSE),1),ROUND(HLOOKUP(I1001,kgList,K1001,FALSE),1)))</f>
        <v/>
      </c>
      <c r="M1001" s="234" t="str">
        <f>IF(L1001="","",IF(COUNTA(I1001:J1001)&gt;1,"Edible or Inedible",IF(COUNTA(I1001)=1,L1001*1,IF(COUNTA(J1001)=1,L1001*1,"ERROR"))))</f>
        <v/>
      </c>
    </row>
    <row r="1002" spans="1:13" x14ac:dyDescent="0.25">
      <c r="A1002" s="232" t="str">
        <f>IF(D1002="","",A1001)</f>
        <v/>
      </c>
      <c r="B1002" s="231" t="str">
        <f>IF(D1002="","",B1001)</f>
        <v/>
      </c>
      <c r="C1002" s="232" t="str">
        <f>IF(D1002="","",C1001)</f>
        <v/>
      </c>
      <c r="D1002" s="6"/>
      <c r="E1002" s="5" t="str">
        <f>IF(D1002="","",VLOOKUP(D1002,Master,3,FALSE))</f>
        <v/>
      </c>
      <c r="F1002" s="5" t="str">
        <f>IF(D1002="","",VLOOKUP(D1002,Master,4,FALSE))</f>
        <v/>
      </c>
      <c r="G1002" s="5" t="str">
        <f>IF(D1002="","",VLOOKUP(D1002,Master,5,FALSE))</f>
        <v/>
      </c>
      <c r="H1002" s="5" t="str">
        <f>IF(D1002="","",VLOOKUP(D1002,Master,2,FALSE))</f>
        <v/>
      </c>
      <c r="I1002" s="233"/>
      <c r="J1002" s="233"/>
      <c r="K1002" s="233"/>
      <c r="L1002" s="234" t="str">
        <f>IF(K1002="","",IF(I1002="",ROUND(HLOOKUP(J1002,kgList,K1002,FALSE),1),ROUND(HLOOKUP(I1002,kgList,K1002,FALSE),1)))</f>
        <v/>
      </c>
      <c r="M1002" s="234" t="str">
        <f>IF(L1002="","",IF(COUNTA(I1002:J1002)&gt;1,"Edible or Inedible",IF(COUNTA(I1002)=1,L1002*1,IF(COUNTA(J1002)=1,L1002*1,"ERROR"))))</f>
        <v/>
      </c>
    </row>
    <row r="1003" spans="1:13" x14ac:dyDescent="0.25">
      <c r="A1003" s="232" t="str">
        <f>IF(D1003="","",A1002)</f>
        <v/>
      </c>
      <c r="B1003" s="231" t="str">
        <f>IF(D1003="","",B1002)</f>
        <v/>
      </c>
      <c r="C1003" s="232" t="str">
        <f>IF(D1003="","",C1002)</f>
        <v/>
      </c>
      <c r="D1003" s="6"/>
      <c r="E1003" s="5" t="str">
        <f>IF(D1003="","",VLOOKUP(D1003,Master,3,FALSE))</f>
        <v/>
      </c>
      <c r="F1003" s="5" t="str">
        <f>IF(D1003="","",VLOOKUP(D1003,Master,4,FALSE))</f>
        <v/>
      </c>
      <c r="G1003" s="5" t="str">
        <f>IF(D1003="","",VLOOKUP(D1003,Master,5,FALSE))</f>
        <v/>
      </c>
      <c r="H1003" s="5" t="str">
        <f>IF(D1003="","",VLOOKUP(D1003,Master,2,FALSE))</f>
        <v/>
      </c>
      <c r="I1003" s="233"/>
      <c r="J1003" s="233"/>
      <c r="K1003" s="233"/>
      <c r="L1003" s="234" t="str">
        <f>IF(K1003="","",IF(I1003="",ROUND(HLOOKUP(J1003,kgList,K1003,FALSE),1),ROUND(HLOOKUP(I1003,kgList,K1003,FALSE),1)))</f>
        <v/>
      </c>
      <c r="M1003" s="234" t="str">
        <f>IF(L1003="","",IF(COUNTA(I1003:J1003)&gt;1,"Edible or Inedible",IF(COUNTA(I1003)=1,L1003*1,IF(COUNTA(J1003)=1,L1003*1,"ERROR"))))</f>
        <v/>
      </c>
    </row>
    <row r="1004" spans="1:13" x14ac:dyDescent="0.25">
      <c r="A1004" s="232" t="str">
        <f>IF(D1004="","",A1003)</f>
        <v/>
      </c>
      <c r="B1004" s="231" t="str">
        <f>IF(D1004="","",B1003)</f>
        <v/>
      </c>
      <c r="C1004" s="232" t="str">
        <f>IF(D1004="","",C1003)</f>
        <v/>
      </c>
      <c r="D1004" s="6"/>
      <c r="E1004" s="5" t="str">
        <f>IF(D1004="","",VLOOKUP(D1004,Master,3,FALSE))</f>
        <v/>
      </c>
      <c r="F1004" s="5" t="str">
        <f>IF(D1004="","",VLOOKUP(D1004,Master,4,FALSE))</f>
        <v/>
      </c>
      <c r="G1004" s="5" t="str">
        <f>IF(D1004="","",VLOOKUP(D1004,Master,5,FALSE))</f>
        <v/>
      </c>
      <c r="H1004" s="5" t="str">
        <f>IF(D1004="","",VLOOKUP(D1004,Master,2,FALSE))</f>
        <v/>
      </c>
      <c r="I1004" s="233"/>
      <c r="J1004" s="233"/>
      <c r="K1004" s="233"/>
      <c r="L1004" s="234" t="str">
        <f>IF(K1004="","",IF(I1004="",ROUND(HLOOKUP(J1004,kgList,K1004,FALSE),1),ROUND(HLOOKUP(I1004,kgList,K1004,FALSE),1)))</f>
        <v/>
      </c>
      <c r="M1004" s="234" t="str">
        <f>IF(L1004="","",IF(COUNTA(I1004:J1004)&gt;1,"Edible or Inedible",IF(COUNTA(I1004)=1,L1004*1,IF(COUNTA(J1004)=1,L1004*1,"ERROR"))))</f>
        <v/>
      </c>
    </row>
    <row r="1005" spans="1:13" x14ac:dyDescent="0.25">
      <c r="A1005" s="232" t="str">
        <f>IF(D1005="","",A1004)</f>
        <v/>
      </c>
      <c r="B1005" s="231" t="str">
        <f>IF(D1005="","",B1004)</f>
        <v/>
      </c>
      <c r="C1005" s="232" t="str">
        <f>IF(D1005="","",C1004)</f>
        <v/>
      </c>
      <c r="D1005" s="6"/>
      <c r="E1005" s="5" t="str">
        <f>IF(D1005="","",VLOOKUP(D1005,Master,3,FALSE))</f>
        <v/>
      </c>
      <c r="F1005" s="5" t="str">
        <f>IF(D1005="","",VLOOKUP(D1005,Master,4,FALSE))</f>
        <v/>
      </c>
      <c r="G1005" s="5" t="str">
        <f>IF(D1005="","",VLOOKUP(D1005,Master,5,FALSE))</f>
        <v/>
      </c>
      <c r="H1005" s="5" t="str">
        <f>IF(D1005="","",VLOOKUP(D1005,Master,2,FALSE))</f>
        <v/>
      </c>
      <c r="I1005" s="233"/>
      <c r="J1005" s="233"/>
      <c r="K1005" s="233"/>
      <c r="L1005" s="234" t="str">
        <f>IF(K1005="","",IF(I1005="",ROUND(HLOOKUP(J1005,kgList,K1005,FALSE),1),ROUND(HLOOKUP(I1005,kgList,K1005,FALSE),1)))</f>
        <v/>
      </c>
      <c r="M1005" s="234" t="str">
        <f>IF(L1005="","",IF(COUNTA(I1005:J1005)&gt;1,"Edible or Inedible",IF(COUNTA(I1005)=1,L1005*1,IF(COUNTA(J1005)=1,L1005*1,"ERROR"))))</f>
        <v/>
      </c>
    </row>
    <row r="1006" spans="1:13" x14ac:dyDescent="0.25">
      <c r="A1006" s="232" t="str">
        <f>IF(D1006="","",A1005)</f>
        <v/>
      </c>
      <c r="B1006" s="231" t="str">
        <f>IF(D1006="","",B1005)</f>
        <v/>
      </c>
      <c r="C1006" s="232" t="str">
        <f>IF(D1006="","",C1005)</f>
        <v/>
      </c>
      <c r="D1006" s="6"/>
      <c r="E1006" s="5" t="str">
        <f>IF(D1006="","",VLOOKUP(D1006,Master,3,FALSE))</f>
        <v/>
      </c>
      <c r="F1006" s="5" t="str">
        <f>IF(D1006="","",VLOOKUP(D1006,Master,4,FALSE))</f>
        <v/>
      </c>
      <c r="G1006" s="5" t="str">
        <f>IF(D1006="","",VLOOKUP(D1006,Master,5,FALSE))</f>
        <v/>
      </c>
      <c r="H1006" s="5" t="str">
        <f>IF(D1006="","",VLOOKUP(D1006,Master,2,FALSE))</f>
        <v/>
      </c>
      <c r="I1006" s="233"/>
      <c r="J1006" s="233"/>
      <c r="K1006" s="233"/>
      <c r="L1006" s="234" t="str">
        <f>IF(K1006="","",IF(I1006="",ROUND(HLOOKUP(J1006,kgList,K1006,FALSE),1),ROUND(HLOOKUP(I1006,kgList,K1006,FALSE),1)))</f>
        <v/>
      </c>
      <c r="M1006" s="234" t="str">
        <f>IF(L1006="","",IF(COUNTA(I1006:J1006)&gt;1,"Edible or Inedible",IF(COUNTA(I1006)=1,L1006*1,IF(COUNTA(J1006)=1,L1006*1,"ERROR"))))</f>
        <v/>
      </c>
    </row>
    <row r="1007" spans="1:13" x14ac:dyDescent="0.25">
      <c r="A1007" s="232" t="str">
        <f>IF(D1007="","",A1006)</f>
        <v/>
      </c>
      <c r="B1007" s="231" t="str">
        <f>IF(D1007="","",B1006)</f>
        <v/>
      </c>
      <c r="C1007" s="232" t="str">
        <f>IF(D1007="","",C1006)</f>
        <v/>
      </c>
      <c r="D1007" s="6"/>
      <c r="E1007" s="5" t="str">
        <f>IF(D1007="","",VLOOKUP(D1007,Master,3,FALSE))</f>
        <v/>
      </c>
      <c r="F1007" s="5" t="str">
        <f>IF(D1007="","",VLOOKUP(D1007,Master,4,FALSE))</f>
        <v/>
      </c>
      <c r="G1007" s="5" t="str">
        <f>IF(D1007="","",VLOOKUP(D1007,Master,5,FALSE))</f>
        <v/>
      </c>
      <c r="H1007" s="5" t="str">
        <f>IF(D1007="","",VLOOKUP(D1007,Master,2,FALSE))</f>
        <v/>
      </c>
      <c r="I1007" s="233"/>
      <c r="J1007" s="233"/>
      <c r="K1007" s="233"/>
      <c r="L1007" s="234" t="str">
        <f>IF(K1007="","",IF(I1007="",ROUND(HLOOKUP(J1007,kgList,K1007,FALSE),1),ROUND(HLOOKUP(I1007,kgList,K1007,FALSE),1)))</f>
        <v/>
      </c>
      <c r="M1007" s="234" t="str">
        <f>IF(L1007="","",IF(COUNTA(I1007:J1007)&gt;1,"Edible or Inedible",IF(COUNTA(I1007)=1,L1007*1,IF(COUNTA(J1007)=1,L1007*1,"ERROR"))))</f>
        <v/>
      </c>
    </row>
    <row r="1008" spans="1:13" x14ac:dyDescent="0.25">
      <c r="A1008" s="232" t="str">
        <f>IF(D1008="","",A1007)</f>
        <v/>
      </c>
      <c r="B1008" s="231" t="str">
        <f>IF(D1008="","",B1007)</f>
        <v/>
      </c>
      <c r="C1008" s="232" t="str">
        <f>IF(D1008="","",C1007)</f>
        <v/>
      </c>
      <c r="D1008" s="6"/>
      <c r="E1008" s="5" t="str">
        <f>IF(D1008="","",VLOOKUP(D1008,Master,3,FALSE))</f>
        <v/>
      </c>
      <c r="F1008" s="5" t="str">
        <f>IF(D1008="","",VLOOKUP(D1008,Master,4,FALSE))</f>
        <v/>
      </c>
      <c r="G1008" s="5" t="str">
        <f>IF(D1008="","",VLOOKUP(D1008,Master,5,FALSE))</f>
        <v/>
      </c>
      <c r="H1008" s="5" t="str">
        <f>IF(D1008="","",VLOOKUP(D1008,Master,2,FALSE))</f>
        <v/>
      </c>
      <c r="I1008" s="233"/>
      <c r="J1008" s="233"/>
      <c r="K1008" s="233"/>
      <c r="L1008" s="234" t="str">
        <f>IF(K1008="","",IF(I1008="",ROUND(HLOOKUP(J1008,kgList,K1008,FALSE),1),ROUND(HLOOKUP(I1008,kgList,K1008,FALSE),1)))</f>
        <v/>
      </c>
      <c r="M1008" s="234" t="str">
        <f>IF(L1008="","",IF(COUNTA(I1008:J1008)&gt;1,"Edible or Inedible",IF(COUNTA(I1008)=1,L1008*1,IF(COUNTA(J1008)=1,L1008*1,"ERROR"))))</f>
        <v/>
      </c>
    </row>
    <row r="1009" spans="1:13" x14ac:dyDescent="0.25">
      <c r="A1009" s="232" t="str">
        <f>IF(D1009="","",A1008)</f>
        <v/>
      </c>
      <c r="B1009" s="231" t="str">
        <f>IF(D1009="","",B1008)</f>
        <v/>
      </c>
      <c r="C1009" s="232" t="str">
        <f>IF(D1009="","",C1008)</f>
        <v/>
      </c>
      <c r="D1009" s="6"/>
      <c r="E1009" s="5" t="str">
        <f>IF(D1009="","",VLOOKUP(D1009,Master,3,FALSE))</f>
        <v/>
      </c>
      <c r="F1009" s="5" t="str">
        <f>IF(D1009="","",VLOOKUP(D1009,Master,4,FALSE))</f>
        <v/>
      </c>
      <c r="G1009" s="5" t="str">
        <f>IF(D1009="","",VLOOKUP(D1009,Master,5,FALSE))</f>
        <v/>
      </c>
      <c r="H1009" s="5" t="str">
        <f>IF(D1009="","",VLOOKUP(D1009,Master,2,FALSE))</f>
        <v/>
      </c>
      <c r="I1009" s="233"/>
      <c r="J1009" s="233"/>
      <c r="K1009" s="233"/>
      <c r="L1009" s="234" t="str">
        <f>IF(K1009="","",IF(I1009="",ROUND(HLOOKUP(J1009,kgList,K1009,FALSE),1),ROUND(HLOOKUP(I1009,kgList,K1009,FALSE),1)))</f>
        <v/>
      </c>
      <c r="M1009" s="234" t="str">
        <f>IF(L1009="","",IF(COUNTA(I1009:J1009)&gt;1,"Edible or Inedible",IF(COUNTA(I1009)=1,L1009*1,IF(COUNTA(J1009)=1,L1009*1,"ERROR"))))</f>
        <v/>
      </c>
    </row>
    <row r="1010" spans="1:13" x14ac:dyDescent="0.25">
      <c r="A1010" s="232" t="str">
        <f>IF(D1010="","",A1009)</f>
        <v/>
      </c>
      <c r="B1010" s="231" t="str">
        <f>IF(D1010="","",B1009)</f>
        <v/>
      </c>
      <c r="C1010" s="232" t="str">
        <f>IF(D1010="","",C1009)</f>
        <v/>
      </c>
      <c r="D1010" s="6"/>
      <c r="E1010" s="5" t="str">
        <f>IF(D1010="","",VLOOKUP(D1010,Master,3,FALSE))</f>
        <v/>
      </c>
      <c r="F1010" s="5" t="str">
        <f>IF(D1010="","",VLOOKUP(D1010,Master,4,FALSE))</f>
        <v/>
      </c>
      <c r="G1010" s="5" t="str">
        <f>IF(D1010="","",VLOOKUP(D1010,Master,5,FALSE))</f>
        <v/>
      </c>
      <c r="H1010" s="5" t="str">
        <f>IF(D1010="","",VLOOKUP(D1010,Master,2,FALSE))</f>
        <v/>
      </c>
      <c r="I1010" s="233"/>
      <c r="J1010" s="233"/>
      <c r="K1010" s="233"/>
      <c r="L1010" s="234" t="str">
        <f>IF(K1010="","",IF(I1010="",ROUND(HLOOKUP(J1010,kgList,K1010,FALSE),1),ROUND(HLOOKUP(I1010,kgList,K1010,FALSE),1)))</f>
        <v/>
      </c>
      <c r="M1010" s="234" t="str">
        <f>IF(L1010="","",IF(COUNTA(I1010:J1010)&gt;1,"Edible or Inedible",IF(COUNTA(I1010)=1,L1010*1,IF(COUNTA(J1010)=1,L1010*1,"ERROR"))))</f>
        <v/>
      </c>
    </row>
    <row r="1011" spans="1:13" x14ac:dyDescent="0.25">
      <c r="A1011" s="232" t="str">
        <f>IF(D1011="","",A1010)</f>
        <v/>
      </c>
      <c r="B1011" s="231" t="str">
        <f>IF(D1011="","",B1010)</f>
        <v/>
      </c>
      <c r="C1011" s="232" t="str">
        <f>IF(D1011="","",C1010)</f>
        <v/>
      </c>
      <c r="D1011" s="6"/>
      <c r="E1011" s="5" t="str">
        <f>IF(D1011="","",VLOOKUP(D1011,Master,3,FALSE))</f>
        <v/>
      </c>
      <c r="F1011" s="5" t="str">
        <f>IF(D1011="","",VLOOKUP(D1011,Master,4,FALSE))</f>
        <v/>
      </c>
      <c r="G1011" s="5" t="str">
        <f>IF(D1011="","",VLOOKUP(D1011,Master,5,FALSE))</f>
        <v/>
      </c>
      <c r="H1011" s="5" t="str">
        <f>IF(D1011="","",VLOOKUP(D1011,Master,2,FALSE))</f>
        <v/>
      </c>
      <c r="I1011" s="233"/>
      <c r="J1011" s="233"/>
      <c r="K1011" s="233"/>
      <c r="L1011" s="234" t="str">
        <f>IF(K1011="","",IF(I1011="",ROUND(HLOOKUP(J1011,kgList,K1011,FALSE),1),ROUND(HLOOKUP(I1011,kgList,K1011,FALSE),1)))</f>
        <v/>
      </c>
      <c r="M1011" s="234" t="str">
        <f>IF(L1011="","",IF(COUNTA(I1011:J1011)&gt;1,"Edible or Inedible",IF(COUNTA(I1011)=1,L1011*1,IF(COUNTA(J1011)=1,L1011*1,"ERROR"))))</f>
        <v/>
      </c>
    </row>
    <row r="1012" spans="1:13" x14ac:dyDescent="0.25">
      <c r="A1012" s="232" t="str">
        <f>IF(D1012="","",A1011)</f>
        <v/>
      </c>
      <c r="B1012" s="231" t="str">
        <f>IF(D1012="","",B1011)</f>
        <v/>
      </c>
      <c r="C1012" s="232" t="str">
        <f>IF(D1012="","",C1011)</f>
        <v/>
      </c>
      <c r="D1012" s="6"/>
      <c r="E1012" s="5" t="str">
        <f>IF(D1012="","",VLOOKUP(D1012,Master,3,FALSE))</f>
        <v/>
      </c>
      <c r="F1012" s="5" t="str">
        <f>IF(D1012="","",VLOOKUP(D1012,Master,4,FALSE))</f>
        <v/>
      </c>
      <c r="G1012" s="5" t="str">
        <f>IF(D1012="","",VLOOKUP(D1012,Master,5,FALSE))</f>
        <v/>
      </c>
      <c r="H1012" s="5" t="str">
        <f>IF(D1012="","",VLOOKUP(D1012,Master,2,FALSE))</f>
        <v/>
      </c>
      <c r="I1012" s="233"/>
      <c r="J1012" s="233"/>
      <c r="K1012" s="233"/>
      <c r="L1012" s="234" t="str">
        <f>IF(K1012="","",IF(I1012="",ROUND(HLOOKUP(J1012,kgList,K1012,FALSE),1),ROUND(HLOOKUP(I1012,kgList,K1012,FALSE),1)))</f>
        <v/>
      </c>
      <c r="M1012" s="234" t="str">
        <f>IF(L1012="","",IF(COUNTA(I1012:J1012)&gt;1,"Edible or Inedible",IF(COUNTA(I1012)=1,L1012*1,IF(COUNTA(J1012)=1,L1012*1,"ERROR"))))</f>
        <v/>
      </c>
    </row>
    <row r="1013" spans="1:13" x14ac:dyDescent="0.25">
      <c r="A1013" s="232" t="str">
        <f>IF(D1013="","",A1012)</f>
        <v/>
      </c>
      <c r="B1013" s="231" t="str">
        <f>IF(D1013="","",B1012)</f>
        <v/>
      </c>
      <c r="C1013" s="232" t="str">
        <f>IF(D1013="","",C1012)</f>
        <v/>
      </c>
      <c r="D1013" s="6"/>
      <c r="E1013" s="5" t="str">
        <f>IF(D1013="","",VLOOKUP(D1013,Master,3,FALSE))</f>
        <v/>
      </c>
      <c r="F1013" s="5" t="str">
        <f>IF(D1013="","",VLOOKUP(D1013,Master,4,FALSE))</f>
        <v/>
      </c>
      <c r="G1013" s="5" t="str">
        <f>IF(D1013="","",VLOOKUP(D1013,Master,5,FALSE))</f>
        <v/>
      </c>
      <c r="H1013" s="5" t="str">
        <f>IF(D1013="","",VLOOKUP(D1013,Master,2,FALSE))</f>
        <v/>
      </c>
      <c r="I1013" s="233"/>
      <c r="J1013" s="233"/>
      <c r="K1013" s="233"/>
      <c r="L1013" s="234" t="str">
        <f>IF(K1013="","",IF(I1013="",ROUND(HLOOKUP(J1013,kgList,K1013,FALSE),1),ROUND(HLOOKUP(I1013,kgList,K1013,FALSE),1)))</f>
        <v/>
      </c>
      <c r="M1013" s="234" t="str">
        <f>IF(L1013="","",IF(COUNTA(I1013:J1013)&gt;1,"Edible or Inedible",IF(COUNTA(I1013)=1,L1013*1,IF(COUNTA(J1013)=1,L1013*1,"ERROR"))))</f>
        <v/>
      </c>
    </row>
    <row r="1014" spans="1:13" x14ac:dyDescent="0.25">
      <c r="A1014" s="232" t="str">
        <f>IF(D1014="","",A1013)</f>
        <v/>
      </c>
      <c r="B1014" s="231" t="str">
        <f>IF(D1014="","",B1013)</f>
        <v/>
      </c>
      <c r="C1014" s="232" t="str">
        <f>IF(D1014="","",C1013)</f>
        <v/>
      </c>
      <c r="D1014" s="6"/>
      <c r="E1014" s="5" t="str">
        <f>IF(D1014="","",VLOOKUP(D1014,Master,3,FALSE))</f>
        <v/>
      </c>
      <c r="F1014" s="5" t="str">
        <f>IF(D1014="","",VLOOKUP(D1014,Master,4,FALSE))</f>
        <v/>
      </c>
      <c r="G1014" s="5" t="str">
        <f>IF(D1014="","",VLOOKUP(D1014,Master,5,FALSE))</f>
        <v/>
      </c>
      <c r="H1014" s="5" t="str">
        <f>IF(D1014="","",VLOOKUP(D1014,Master,2,FALSE))</f>
        <v/>
      </c>
      <c r="I1014" s="233"/>
      <c r="J1014" s="233"/>
      <c r="K1014" s="233"/>
      <c r="L1014" s="234" t="str">
        <f>IF(K1014="","",IF(I1014="",ROUND(HLOOKUP(J1014,kgList,K1014,FALSE),1),ROUND(HLOOKUP(I1014,kgList,K1014,FALSE),1)))</f>
        <v/>
      </c>
      <c r="M1014" s="234" t="str">
        <f>IF(L1014="","",IF(COUNTA(I1014:J1014)&gt;1,"Edible or Inedible",IF(COUNTA(I1014)=1,L1014*1,IF(COUNTA(J1014)=1,L1014*1,"ERROR"))))</f>
        <v/>
      </c>
    </row>
    <row r="1015" spans="1:13" x14ac:dyDescent="0.25">
      <c r="A1015" s="232" t="str">
        <f>IF(D1015="","",A1014)</f>
        <v/>
      </c>
      <c r="B1015" s="231" t="str">
        <f>IF(D1015="","",B1014)</f>
        <v/>
      </c>
      <c r="C1015" s="232" t="str">
        <f>IF(D1015="","",C1014)</f>
        <v/>
      </c>
      <c r="D1015" s="6"/>
      <c r="E1015" s="5" t="str">
        <f>IF(D1015="","",VLOOKUP(D1015,Master,3,FALSE))</f>
        <v/>
      </c>
      <c r="F1015" s="5" t="str">
        <f>IF(D1015="","",VLOOKUP(D1015,Master,4,FALSE))</f>
        <v/>
      </c>
      <c r="G1015" s="5" t="str">
        <f>IF(D1015="","",VLOOKUP(D1015,Master,5,FALSE))</f>
        <v/>
      </c>
      <c r="H1015" s="5" t="str">
        <f>IF(D1015="","",VLOOKUP(D1015,Master,2,FALSE))</f>
        <v/>
      </c>
      <c r="I1015" s="233"/>
      <c r="J1015" s="233"/>
      <c r="K1015" s="233"/>
      <c r="L1015" s="234" t="str">
        <f>IF(K1015="","",IF(I1015="",ROUND(HLOOKUP(J1015,kgList,K1015,FALSE),1),ROUND(HLOOKUP(I1015,kgList,K1015,FALSE),1)))</f>
        <v/>
      </c>
      <c r="M1015" s="234" t="str">
        <f>IF(L1015="","",IF(COUNTA(I1015:J1015)&gt;1,"Edible or Inedible",IF(COUNTA(I1015)=1,L1015*1,IF(COUNTA(J1015)=1,L1015*1,"ERROR"))))</f>
        <v/>
      </c>
    </row>
    <row r="1016" spans="1:13" x14ac:dyDescent="0.25">
      <c r="A1016" s="232" t="str">
        <f>IF(D1016="","",A1015)</f>
        <v/>
      </c>
      <c r="B1016" s="231" t="str">
        <f>IF(D1016="","",B1015)</f>
        <v/>
      </c>
      <c r="C1016" s="232" t="str">
        <f>IF(D1016="","",C1015)</f>
        <v/>
      </c>
      <c r="D1016" s="6"/>
      <c r="E1016" s="5" t="str">
        <f>IF(D1016="","",VLOOKUP(D1016,Master,3,FALSE))</f>
        <v/>
      </c>
      <c r="F1016" s="5" t="str">
        <f>IF(D1016="","",VLOOKUP(D1016,Master,4,FALSE))</f>
        <v/>
      </c>
      <c r="G1016" s="5" t="str">
        <f>IF(D1016="","",VLOOKUP(D1016,Master,5,FALSE))</f>
        <v/>
      </c>
      <c r="H1016" s="5" t="str">
        <f>IF(D1016="","",VLOOKUP(D1016,Master,2,FALSE))</f>
        <v/>
      </c>
      <c r="I1016" s="233"/>
      <c r="J1016" s="233"/>
      <c r="K1016" s="233"/>
      <c r="L1016" s="234" t="str">
        <f>IF(K1016="","",IF(I1016="",ROUND(HLOOKUP(J1016,kgList,K1016,FALSE),1),ROUND(HLOOKUP(I1016,kgList,K1016,FALSE),1)))</f>
        <v/>
      </c>
      <c r="M1016" s="234" t="str">
        <f>IF(L1016="","",IF(COUNTA(I1016:J1016)&gt;1,"Edible or Inedible",IF(COUNTA(I1016)=1,L1016*1,IF(COUNTA(J1016)=1,L1016*1,"ERROR"))))</f>
        <v/>
      </c>
    </row>
    <row r="1017" spans="1:13" x14ac:dyDescent="0.25">
      <c r="A1017" s="232" t="str">
        <f>IF(D1017="","",A1016)</f>
        <v/>
      </c>
      <c r="B1017" s="231" t="str">
        <f>IF(D1017="","",B1016)</f>
        <v/>
      </c>
      <c r="C1017" s="232" t="str">
        <f>IF(D1017="","",C1016)</f>
        <v/>
      </c>
      <c r="D1017" s="6"/>
      <c r="E1017" s="5" t="str">
        <f>IF(D1017="","",VLOOKUP(D1017,Master,3,FALSE))</f>
        <v/>
      </c>
      <c r="F1017" s="5" t="str">
        <f>IF(D1017="","",VLOOKUP(D1017,Master,4,FALSE))</f>
        <v/>
      </c>
      <c r="G1017" s="5" t="str">
        <f>IF(D1017="","",VLOOKUP(D1017,Master,5,FALSE))</f>
        <v/>
      </c>
      <c r="H1017" s="5" t="str">
        <f>IF(D1017="","",VLOOKUP(D1017,Master,2,FALSE))</f>
        <v/>
      </c>
      <c r="I1017" s="233"/>
      <c r="J1017" s="233"/>
      <c r="K1017" s="233"/>
      <c r="L1017" s="234" t="str">
        <f>IF(K1017="","",IF(I1017="",ROUND(HLOOKUP(J1017,kgList,K1017,FALSE),1),ROUND(HLOOKUP(I1017,kgList,K1017,FALSE),1)))</f>
        <v/>
      </c>
      <c r="M1017" s="234" t="str">
        <f>IF(L1017="","",IF(COUNTA(I1017:J1017)&gt;1,"Edible or Inedible",IF(COUNTA(I1017)=1,L1017*1,IF(COUNTA(J1017)=1,L1017*1,"ERROR"))))</f>
        <v/>
      </c>
    </row>
    <row r="1018" spans="1:13" x14ac:dyDescent="0.25">
      <c r="A1018" s="232" t="str">
        <f>IF(D1018="","",A1017)</f>
        <v/>
      </c>
      <c r="B1018" s="231" t="str">
        <f>IF(D1018="","",B1017)</f>
        <v/>
      </c>
      <c r="C1018" s="232" t="str">
        <f>IF(D1018="","",C1017)</f>
        <v/>
      </c>
      <c r="D1018" s="6"/>
      <c r="E1018" s="5" t="str">
        <f>IF(D1018="","",VLOOKUP(D1018,Master,3,FALSE))</f>
        <v/>
      </c>
      <c r="F1018" s="5" t="str">
        <f>IF(D1018="","",VLOOKUP(D1018,Master,4,FALSE))</f>
        <v/>
      </c>
      <c r="G1018" s="5" t="str">
        <f>IF(D1018="","",VLOOKUP(D1018,Master,5,FALSE))</f>
        <v/>
      </c>
      <c r="H1018" s="5" t="str">
        <f>IF(D1018="","",VLOOKUP(D1018,Master,2,FALSE))</f>
        <v/>
      </c>
      <c r="I1018" s="233"/>
      <c r="J1018" s="233"/>
      <c r="K1018" s="233"/>
      <c r="L1018" s="234" t="str">
        <f>IF(K1018="","",IF(I1018="",ROUND(HLOOKUP(J1018,kgList,K1018,FALSE),1),ROUND(HLOOKUP(I1018,kgList,K1018,FALSE),1)))</f>
        <v/>
      </c>
      <c r="M1018" s="234" t="str">
        <f>IF(L1018="","",IF(COUNTA(I1018:J1018)&gt;1,"Edible or Inedible",IF(COUNTA(I1018)=1,L1018*1,IF(COUNTA(J1018)=1,L1018*1,"ERROR"))))</f>
        <v/>
      </c>
    </row>
    <row r="1019" spans="1:13" x14ac:dyDescent="0.25">
      <c r="A1019" s="232" t="str">
        <f>IF(D1019="","",A1018)</f>
        <v/>
      </c>
      <c r="B1019" s="231" t="str">
        <f>IF(D1019="","",B1018)</f>
        <v/>
      </c>
      <c r="C1019" s="232" t="str">
        <f>IF(D1019="","",C1018)</f>
        <v/>
      </c>
      <c r="D1019" s="6"/>
      <c r="E1019" s="5" t="str">
        <f>IF(D1019="","",VLOOKUP(D1019,Master,3,FALSE))</f>
        <v/>
      </c>
      <c r="F1019" s="5" t="str">
        <f>IF(D1019="","",VLOOKUP(D1019,Master,4,FALSE))</f>
        <v/>
      </c>
      <c r="G1019" s="5" t="str">
        <f>IF(D1019="","",VLOOKUP(D1019,Master,5,FALSE))</f>
        <v/>
      </c>
      <c r="H1019" s="5" t="str">
        <f>IF(D1019="","",VLOOKUP(D1019,Master,2,FALSE))</f>
        <v/>
      </c>
      <c r="I1019" s="233"/>
      <c r="J1019" s="233"/>
      <c r="K1019" s="233"/>
      <c r="L1019" s="234" t="str">
        <f>IF(K1019="","",IF(I1019="",ROUND(HLOOKUP(J1019,kgList,K1019,FALSE),1),ROUND(HLOOKUP(I1019,kgList,K1019,FALSE),1)))</f>
        <v/>
      </c>
      <c r="M1019" s="234" t="str">
        <f>IF(L1019="","",IF(COUNTA(I1019:J1019)&gt;1,"Edible or Inedible",IF(COUNTA(I1019)=1,L1019*1,IF(COUNTA(J1019)=1,L1019*1,"ERROR"))))</f>
        <v/>
      </c>
    </row>
    <row r="1020" spans="1:13" x14ac:dyDescent="0.25">
      <c r="A1020" s="232" t="str">
        <f>IF(D1020="","",A1019)</f>
        <v/>
      </c>
      <c r="B1020" s="231" t="str">
        <f>IF(D1020="","",B1019)</f>
        <v/>
      </c>
      <c r="C1020" s="232" t="str">
        <f>IF(D1020="","",C1019)</f>
        <v/>
      </c>
      <c r="D1020" s="6"/>
      <c r="E1020" s="5" t="str">
        <f>IF(D1020="","",VLOOKUP(D1020,Master,3,FALSE))</f>
        <v/>
      </c>
      <c r="F1020" s="5" t="str">
        <f>IF(D1020="","",VLOOKUP(D1020,Master,4,FALSE))</f>
        <v/>
      </c>
      <c r="G1020" s="5" t="str">
        <f>IF(D1020="","",VLOOKUP(D1020,Master,5,FALSE))</f>
        <v/>
      </c>
      <c r="H1020" s="5" t="str">
        <f>IF(D1020="","",VLOOKUP(D1020,Master,2,FALSE))</f>
        <v/>
      </c>
      <c r="I1020" s="233"/>
      <c r="J1020" s="233"/>
      <c r="K1020" s="233"/>
      <c r="L1020" s="234" t="str">
        <f>IF(K1020="","",IF(I1020="",ROUND(HLOOKUP(J1020,kgList,K1020,FALSE),1),ROUND(HLOOKUP(I1020,kgList,K1020,FALSE),1)))</f>
        <v/>
      </c>
      <c r="M1020" s="234" t="str">
        <f>IF(L1020="","",IF(COUNTA(I1020:J1020)&gt;1,"Edible or Inedible",IF(COUNTA(I1020)=1,L1020*1,IF(COUNTA(J1020)=1,L1020*1,"ERROR"))))</f>
        <v/>
      </c>
    </row>
    <row r="1021" spans="1:13" x14ac:dyDescent="0.25">
      <c r="A1021" s="232" t="str">
        <f>IF(D1021="","",A1020)</f>
        <v/>
      </c>
      <c r="B1021" s="231" t="str">
        <f>IF(D1021="","",B1020)</f>
        <v/>
      </c>
      <c r="C1021" s="232" t="str">
        <f>IF(D1021="","",C1020)</f>
        <v/>
      </c>
      <c r="D1021" s="6"/>
      <c r="E1021" s="5" t="str">
        <f>IF(D1021="","",VLOOKUP(D1021,Master,3,FALSE))</f>
        <v/>
      </c>
      <c r="F1021" s="5" t="str">
        <f>IF(D1021="","",VLOOKUP(D1021,Master,4,FALSE))</f>
        <v/>
      </c>
      <c r="G1021" s="5" t="str">
        <f>IF(D1021="","",VLOOKUP(D1021,Master,5,FALSE))</f>
        <v/>
      </c>
      <c r="H1021" s="5" t="str">
        <f>IF(D1021="","",VLOOKUP(D1021,Master,2,FALSE))</f>
        <v/>
      </c>
      <c r="I1021" s="233"/>
      <c r="J1021" s="233"/>
      <c r="K1021" s="233"/>
      <c r="L1021" s="234" t="str">
        <f>IF(K1021="","",IF(I1021="",ROUND(HLOOKUP(J1021,kgList,K1021,FALSE),1),ROUND(HLOOKUP(I1021,kgList,K1021,FALSE),1)))</f>
        <v/>
      </c>
      <c r="M1021" s="234" t="str">
        <f>IF(L1021="","",IF(COUNTA(I1021:J1021)&gt;1,"Edible or Inedible",IF(COUNTA(I1021)=1,L1021*1,IF(COUNTA(J1021)=1,L1021*1,"ERROR"))))</f>
        <v/>
      </c>
    </row>
    <row r="1022" spans="1:13" x14ac:dyDescent="0.25">
      <c r="A1022" s="232" t="str">
        <f>IF(D1022="","",A1021)</f>
        <v/>
      </c>
      <c r="B1022" s="231" t="str">
        <f>IF(D1022="","",B1021)</f>
        <v/>
      </c>
      <c r="C1022" s="232" t="str">
        <f>IF(D1022="","",C1021)</f>
        <v/>
      </c>
      <c r="D1022" s="6"/>
      <c r="E1022" s="5" t="str">
        <f>IF(D1022="","",VLOOKUP(D1022,Master,3,FALSE))</f>
        <v/>
      </c>
      <c r="F1022" s="5" t="str">
        <f>IF(D1022="","",VLOOKUP(D1022,Master,4,FALSE))</f>
        <v/>
      </c>
      <c r="G1022" s="5" t="str">
        <f>IF(D1022="","",VLOOKUP(D1022,Master,5,FALSE))</f>
        <v/>
      </c>
      <c r="H1022" s="5" t="str">
        <f>IF(D1022="","",VLOOKUP(D1022,Master,2,FALSE))</f>
        <v/>
      </c>
      <c r="I1022" s="233"/>
      <c r="J1022" s="233"/>
      <c r="K1022" s="233"/>
      <c r="L1022" s="234" t="str">
        <f>IF(K1022="","",IF(I1022="",ROUND(HLOOKUP(J1022,kgList,K1022,FALSE),1),ROUND(HLOOKUP(I1022,kgList,K1022,FALSE),1)))</f>
        <v/>
      </c>
      <c r="M1022" s="234" t="str">
        <f>IF(L1022="","",IF(COUNTA(I1022:J1022)&gt;1,"Edible or Inedible",IF(COUNTA(I1022)=1,L1022*1,IF(COUNTA(J1022)=1,L1022*1,"ERROR"))))</f>
        <v/>
      </c>
    </row>
    <row r="1023" spans="1:13" x14ac:dyDescent="0.25">
      <c r="A1023" s="232" t="str">
        <f>IF(D1023="","",A1022)</f>
        <v/>
      </c>
      <c r="B1023" s="231" t="str">
        <f>IF(D1023="","",B1022)</f>
        <v/>
      </c>
      <c r="C1023" s="232" t="str">
        <f>IF(D1023="","",C1022)</f>
        <v/>
      </c>
      <c r="D1023" s="6"/>
      <c r="E1023" s="5" t="str">
        <f>IF(D1023="","",VLOOKUP(D1023,Master,3,FALSE))</f>
        <v/>
      </c>
      <c r="F1023" s="5" t="str">
        <f>IF(D1023="","",VLOOKUP(D1023,Master,4,FALSE))</f>
        <v/>
      </c>
      <c r="G1023" s="5" t="str">
        <f>IF(D1023="","",VLOOKUP(D1023,Master,5,FALSE))</f>
        <v/>
      </c>
      <c r="H1023" s="5" t="str">
        <f>IF(D1023="","",VLOOKUP(D1023,Master,2,FALSE))</f>
        <v/>
      </c>
      <c r="I1023" s="233"/>
      <c r="J1023" s="233"/>
      <c r="K1023" s="233"/>
      <c r="L1023" s="234" t="str">
        <f>IF(K1023="","",IF(I1023="",ROUND(HLOOKUP(J1023,kgList,K1023,FALSE),1),ROUND(HLOOKUP(I1023,kgList,K1023,FALSE),1)))</f>
        <v/>
      </c>
      <c r="M1023" s="234" t="str">
        <f>IF(L1023="","",IF(COUNTA(I1023:J1023)&gt;1,"Edible or Inedible",IF(COUNTA(I1023)=1,L1023*1,IF(COUNTA(J1023)=1,L1023*1,"ERROR"))))</f>
        <v/>
      </c>
    </row>
    <row r="1024" spans="1:13" x14ac:dyDescent="0.25">
      <c r="A1024" s="232" t="str">
        <f>IF(D1024="","",A1023)</f>
        <v/>
      </c>
      <c r="B1024" s="231" t="str">
        <f>IF(D1024="","",B1023)</f>
        <v/>
      </c>
      <c r="C1024" s="232" t="str">
        <f>IF(D1024="","",C1023)</f>
        <v/>
      </c>
      <c r="D1024" s="6"/>
      <c r="E1024" s="5" t="str">
        <f>IF(D1024="","",VLOOKUP(D1024,Master,3,FALSE))</f>
        <v/>
      </c>
      <c r="F1024" s="5" t="str">
        <f>IF(D1024="","",VLOOKUP(D1024,Master,4,FALSE))</f>
        <v/>
      </c>
      <c r="G1024" s="5" t="str">
        <f>IF(D1024="","",VLOOKUP(D1024,Master,5,FALSE))</f>
        <v/>
      </c>
      <c r="H1024" s="5" t="str">
        <f>IF(D1024="","",VLOOKUP(D1024,Master,2,FALSE))</f>
        <v/>
      </c>
      <c r="I1024" s="233"/>
      <c r="J1024" s="233"/>
      <c r="K1024" s="233"/>
      <c r="L1024" s="234" t="str">
        <f>IF(K1024="","",IF(I1024="",ROUND(HLOOKUP(J1024,kgList,K1024,FALSE),1),ROUND(HLOOKUP(I1024,kgList,K1024,FALSE),1)))</f>
        <v/>
      </c>
      <c r="M1024" s="234" t="str">
        <f>IF(L1024="","",IF(COUNTA(I1024:J1024)&gt;1,"Edible or Inedible",IF(COUNTA(I1024)=1,L1024*1,IF(COUNTA(J1024)=1,L1024*1,"ERROR"))))</f>
        <v/>
      </c>
    </row>
    <row r="1025" spans="1:13" x14ac:dyDescent="0.25">
      <c r="A1025" s="232" t="str">
        <f>IF(D1025="","",A1024)</f>
        <v/>
      </c>
      <c r="B1025" s="231" t="str">
        <f>IF(D1025="","",B1024)</f>
        <v/>
      </c>
      <c r="C1025" s="232" t="str">
        <f>IF(D1025="","",C1024)</f>
        <v/>
      </c>
      <c r="D1025" s="6"/>
      <c r="E1025" s="5" t="str">
        <f>IF(D1025="","",VLOOKUP(D1025,Master,3,FALSE))</f>
        <v/>
      </c>
      <c r="F1025" s="5" t="str">
        <f>IF(D1025="","",VLOOKUP(D1025,Master,4,FALSE))</f>
        <v/>
      </c>
      <c r="G1025" s="5" t="str">
        <f>IF(D1025="","",VLOOKUP(D1025,Master,5,FALSE))</f>
        <v/>
      </c>
      <c r="H1025" s="5" t="str">
        <f>IF(D1025="","",VLOOKUP(D1025,Master,2,FALSE))</f>
        <v/>
      </c>
      <c r="I1025" s="233"/>
      <c r="J1025" s="233"/>
      <c r="K1025" s="233"/>
      <c r="L1025" s="234" t="str">
        <f>IF(K1025="","",IF(I1025="",ROUND(HLOOKUP(J1025,kgList,K1025,FALSE),1),ROUND(HLOOKUP(I1025,kgList,K1025,FALSE),1)))</f>
        <v/>
      </c>
      <c r="M1025" s="234" t="str">
        <f>IF(L1025="","",IF(COUNTA(I1025:J1025)&gt;1,"Edible or Inedible",IF(COUNTA(I1025)=1,L1025*1,IF(COUNTA(J1025)=1,L1025*1,"ERROR"))))</f>
        <v/>
      </c>
    </row>
    <row r="1026" spans="1:13" x14ac:dyDescent="0.25">
      <c r="A1026" s="232" t="str">
        <f>IF(D1026="","",A1025)</f>
        <v/>
      </c>
      <c r="B1026" s="231" t="str">
        <f>IF(D1026="","",B1025)</f>
        <v/>
      </c>
      <c r="C1026" s="232" t="str">
        <f>IF(D1026="","",C1025)</f>
        <v/>
      </c>
      <c r="D1026" s="6"/>
      <c r="E1026" s="5" t="str">
        <f>IF(D1026="","",VLOOKUP(D1026,Master,3,FALSE))</f>
        <v/>
      </c>
      <c r="F1026" s="5" t="str">
        <f>IF(D1026="","",VLOOKUP(D1026,Master,4,FALSE))</f>
        <v/>
      </c>
      <c r="G1026" s="5" t="str">
        <f>IF(D1026="","",VLOOKUP(D1026,Master,5,FALSE))</f>
        <v/>
      </c>
      <c r="H1026" s="5" t="str">
        <f>IF(D1026="","",VLOOKUP(D1026,Master,2,FALSE))</f>
        <v/>
      </c>
      <c r="I1026" s="233"/>
      <c r="J1026" s="233"/>
      <c r="K1026" s="233"/>
      <c r="L1026" s="234" t="str">
        <f>IF(K1026="","",IF(I1026="",ROUND(HLOOKUP(J1026,kgList,K1026,FALSE),1),ROUND(HLOOKUP(I1026,kgList,K1026,FALSE),1)))</f>
        <v/>
      </c>
      <c r="M1026" s="234" t="str">
        <f>IF(L1026="","",IF(COUNTA(I1026:J1026)&gt;1,"Edible or Inedible",IF(COUNTA(I1026)=1,L1026*1,IF(COUNTA(J1026)=1,L1026*1,"ERROR"))))</f>
        <v/>
      </c>
    </row>
    <row r="1027" spans="1:13" x14ac:dyDescent="0.25">
      <c r="A1027" s="232" t="str">
        <f>IF(D1027="","",A1026)</f>
        <v/>
      </c>
      <c r="B1027" s="231" t="str">
        <f>IF(D1027="","",B1026)</f>
        <v/>
      </c>
      <c r="C1027" s="232" t="str">
        <f>IF(D1027="","",C1026)</f>
        <v/>
      </c>
      <c r="D1027" s="6"/>
      <c r="E1027" s="5" t="str">
        <f>IF(D1027="","",VLOOKUP(D1027,Master,3,FALSE))</f>
        <v/>
      </c>
      <c r="F1027" s="5" t="str">
        <f>IF(D1027="","",VLOOKUP(D1027,Master,4,FALSE))</f>
        <v/>
      </c>
      <c r="G1027" s="5" t="str">
        <f>IF(D1027="","",VLOOKUP(D1027,Master,5,FALSE))</f>
        <v/>
      </c>
      <c r="H1027" s="5" t="str">
        <f>IF(D1027="","",VLOOKUP(D1027,Master,2,FALSE))</f>
        <v/>
      </c>
      <c r="I1027" s="233"/>
      <c r="J1027" s="233"/>
      <c r="K1027" s="233"/>
      <c r="L1027" s="234" t="str">
        <f>IF(K1027="","",IF(I1027="",ROUND(HLOOKUP(J1027,kgList,K1027,FALSE),1),ROUND(HLOOKUP(I1027,kgList,K1027,FALSE),1)))</f>
        <v/>
      </c>
      <c r="M1027" s="234" t="str">
        <f>IF(L1027="","",IF(COUNTA(I1027:J1027)&gt;1,"Edible or Inedible",IF(COUNTA(I1027)=1,L1027*1,IF(COUNTA(J1027)=1,L1027*1,"ERROR"))))</f>
        <v/>
      </c>
    </row>
    <row r="1028" spans="1:13" x14ac:dyDescent="0.25">
      <c r="A1028" s="232" t="str">
        <f>IF(D1028="","",A1027)</f>
        <v/>
      </c>
      <c r="B1028" s="231" t="str">
        <f>IF(D1028="","",B1027)</f>
        <v/>
      </c>
      <c r="C1028" s="232" t="str">
        <f>IF(D1028="","",C1027)</f>
        <v/>
      </c>
      <c r="D1028" s="6"/>
      <c r="E1028" s="5" t="str">
        <f>IF(D1028="","",VLOOKUP(D1028,Master,3,FALSE))</f>
        <v/>
      </c>
      <c r="F1028" s="5" t="str">
        <f>IF(D1028="","",VLOOKUP(D1028,Master,4,FALSE))</f>
        <v/>
      </c>
      <c r="G1028" s="5" t="str">
        <f>IF(D1028="","",VLOOKUP(D1028,Master,5,FALSE))</f>
        <v/>
      </c>
      <c r="H1028" s="5" t="str">
        <f>IF(D1028="","",VLOOKUP(D1028,Master,2,FALSE))</f>
        <v/>
      </c>
      <c r="I1028" s="233"/>
      <c r="J1028" s="233"/>
      <c r="K1028" s="233"/>
      <c r="L1028" s="234" t="str">
        <f>IF(K1028="","",IF(I1028="",ROUND(HLOOKUP(J1028,kgList,K1028,FALSE),1),ROUND(HLOOKUP(I1028,kgList,K1028,FALSE),1)))</f>
        <v/>
      </c>
      <c r="M1028" s="234" t="str">
        <f>IF(L1028="","",IF(COUNTA(I1028:J1028)&gt;1,"Edible or Inedible",IF(COUNTA(I1028)=1,L1028*1,IF(COUNTA(J1028)=1,L1028*1,"ERROR"))))</f>
        <v/>
      </c>
    </row>
    <row r="1029" spans="1:13" x14ac:dyDescent="0.25">
      <c r="A1029" s="232" t="str">
        <f>IF(D1029="","",A1028)</f>
        <v/>
      </c>
      <c r="B1029" s="231" t="str">
        <f>IF(D1029="","",B1028)</f>
        <v/>
      </c>
      <c r="C1029" s="232" t="str">
        <f>IF(D1029="","",C1028)</f>
        <v/>
      </c>
      <c r="D1029" s="6"/>
      <c r="E1029" s="5" t="str">
        <f>IF(D1029="","",VLOOKUP(D1029,Master,3,FALSE))</f>
        <v/>
      </c>
      <c r="F1029" s="5" t="str">
        <f>IF(D1029="","",VLOOKUP(D1029,Master,4,FALSE))</f>
        <v/>
      </c>
      <c r="G1029" s="5" t="str">
        <f>IF(D1029="","",VLOOKUP(D1029,Master,5,FALSE))</f>
        <v/>
      </c>
      <c r="H1029" s="5" t="str">
        <f>IF(D1029="","",VLOOKUP(D1029,Master,2,FALSE))</f>
        <v/>
      </c>
      <c r="I1029" s="233"/>
      <c r="J1029" s="233"/>
      <c r="K1029" s="233"/>
      <c r="L1029" s="234" t="str">
        <f>IF(K1029="","",IF(I1029="",ROUND(HLOOKUP(J1029,kgList,K1029,FALSE),1),ROUND(HLOOKUP(I1029,kgList,K1029,FALSE),1)))</f>
        <v/>
      </c>
      <c r="M1029" s="234" t="str">
        <f>IF(L1029="","",IF(COUNTA(I1029:J1029)&gt;1,"Edible or Inedible",IF(COUNTA(I1029)=1,L1029*1,IF(COUNTA(J1029)=1,L1029*1,"ERROR"))))</f>
        <v/>
      </c>
    </row>
    <row r="1030" spans="1:13" x14ac:dyDescent="0.25">
      <c r="A1030" s="232" t="str">
        <f>IF(D1030="","",A1029)</f>
        <v/>
      </c>
      <c r="B1030" s="231" t="str">
        <f>IF(D1030="","",B1029)</f>
        <v/>
      </c>
      <c r="C1030" s="232" t="str">
        <f>IF(D1030="","",C1029)</f>
        <v/>
      </c>
      <c r="D1030" s="6"/>
      <c r="E1030" s="5" t="str">
        <f>IF(D1030="","",VLOOKUP(D1030,Master,3,FALSE))</f>
        <v/>
      </c>
      <c r="F1030" s="5" t="str">
        <f>IF(D1030="","",VLOOKUP(D1030,Master,4,FALSE))</f>
        <v/>
      </c>
      <c r="G1030" s="5" t="str">
        <f>IF(D1030="","",VLOOKUP(D1030,Master,5,FALSE))</f>
        <v/>
      </c>
      <c r="H1030" s="5" t="str">
        <f>IF(D1030="","",VLOOKUP(D1030,Master,2,FALSE))</f>
        <v/>
      </c>
      <c r="I1030" s="233"/>
      <c r="J1030" s="233"/>
      <c r="K1030" s="233"/>
      <c r="L1030" s="234" t="str">
        <f>IF(K1030="","",IF(I1030="",ROUND(HLOOKUP(J1030,kgList,K1030,FALSE),1),ROUND(HLOOKUP(I1030,kgList,K1030,FALSE),1)))</f>
        <v/>
      </c>
      <c r="M1030" s="234" t="str">
        <f>IF(L1030="","",IF(COUNTA(I1030:J1030)&gt;1,"Edible or Inedible",IF(COUNTA(I1030)=1,L1030*1,IF(COUNTA(J1030)=1,L1030*1,"ERROR"))))</f>
        <v/>
      </c>
    </row>
    <row r="1031" spans="1:13" x14ac:dyDescent="0.25">
      <c r="A1031" s="232" t="str">
        <f>IF(D1031="","",A1030)</f>
        <v/>
      </c>
      <c r="B1031" s="231" t="str">
        <f>IF(D1031="","",B1030)</f>
        <v/>
      </c>
      <c r="C1031" s="232" t="str">
        <f>IF(D1031="","",C1030)</f>
        <v/>
      </c>
      <c r="D1031" s="6"/>
      <c r="E1031" s="5" t="str">
        <f>IF(D1031="","",VLOOKUP(D1031,Master,3,FALSE))</f>
        <v/>
      </c>
      <c r="F1031" s="5" t="str">
        <f>IF(D1031="","",VLOOKUP(D1031,Master,4,FALSE))</f>
        <v/>
      </c>
      <c r="G1031" s="5" t="str">
        <f>IF(D1031="","",VLOOKUP(D1031,Master,5,FALSE))</f>
        <v/>
      </c>
      <c r="H1031" s="5" t="str">
        <f>IF(D1031="","",VLOOKUP(D1031,Master,2,FALSE))</f>
        <v/>
      </c>
      <c r="I1031" s="233"/>
      <c r="J1031" s="233"/>
      <c r="K1031" s="233"/>
      <c r="L1031" s="234" t="str">
        <f>IF(K1031="","",IF(I1031="",ROUND(HLOOKUP(J1031,kgList,K1031,FALSE),1),ROUND(HLOOKUP(I1031,kgList,K1031,FALSE),1)))</f>
        <v/>
      </c>
      <c r="M1031" s="234" t="str">
        <f>IF(L1031="","",IF(COUNTA(I1031:J1031)&gt;1,"Edible or Inedible",IF(COUNTA(I1031)=1,L1031*1,IF(COUNTA(J1031)=1,L1031*1,"ERROR"))))</f>
        <v/>
      </c>
    </row>
    <row r="1032" spans="1:13" x14ac:dyDescent="0.25">
      <c r="A1032" s="232" t="str">
        <f>IF(D1032="","",A1031)</f>
        <v/>
      </c>
      <c r="B1032" s="231" t="str">
        <f>IF(D1032="","",B1031)</f>
        <v/>
      </c>
      <c r="C1032" s="232" t="str">
        <f>IF(D1032="","",C1031)</f>
        <v/>
      </c>
      <c r="D1032" s="6"/>
      <c r="E1032" s="5" t="str">
        <f>IF(D1032="","",VLOOKUP(D1032,Master,3,FALSE))</f>
        <v/>
      </c>
      <c r="F1032" s="5" t="str">
        <f>IF(D1032="","",VLOOKUP(D1032,Master,4,FALSE))</f>
        <v/>
      </c>
      <c r="G1032" s="5" t="str">
        <f>IF(D1032="","",VLOOKUP(D1032,Master,5,FALSE))</f>
        <v/>
      </c>
      <c r="H1032" s="5" t="str">
        <f>IF(D1032="","",VLOOKUP(D1032,Master,2,FALSE))</f>
        <v/>
      </c>
      <c r="I1032" s="233"/>
      <c r="J1032" s="233"/>
      <c r="K1032" s="233"/>
      <c r="L1032" s="234" t="str">
        <f>IF(K1032="","",IF(I1032="",ROUND(HLOOKUP(J1032,kgList,K1032,FALSE),1),ROUND(HLOOKUP(I1032,kgList,K1032,FALSE),1)))</f>
        <v/>
      </c>
      <c r="M1032" s="234" t="str">
        <f>IF(L1032="","",IF(COUNTA(I1032:J1032)&gt;1,"Edible or Inedible",IF(COUNTA(I1032)=1,L1032*1,IF(COUNTA(J1032)=1,L1032*1,"ERROR"))))</f>
        <v/>
      </c>
    </row>
    <row r="1033" spans="1:13" x14ac:dyDescent="0.25">
      <c r="A1033" s="232" t="str">
        <f>IF(D1033="","",A1032)</f>
        <v/>
      </c>
      <c r="B1033" s="231" t="str">
        <f>IF(D1033="","",B1032)</f>
        <v/>
      </c>
      <c r="C1033" s="232" t="str">
        <f>IF(D1033="","",C1032)</f>
        <v/>
      </c>
      <c r="D1033" s="6"/>
      <c r="E1033" s="5" t="str">
        <f>IF(D1033="","",VLOOKUP(D1033,Master,3,FALSE))</f>
        <v/>
      </c>
      <c r="F1033" s="5" t="str">
        <f>IF(D1033="","",VLOOKUP(D1033,Master,4,FALSE))</f>
        <v/>
      </c>
      <c r="G1033" s="5" t="str">
        <f>IF(D1033="","",VLOOKUP(D1033,Master,5,FALSE))</f>
        <v/>
      </c>
      <c r="H1033" s="5" t="str">
        <f>IF(D1033="","",VLOOKUP(D1033,Master,2,FALSE))</f>
        <v/>
      </c>
      <c r="I1033" s="233"/>
      <c r="J1033" s="233"/>
      <c r="K1033" s="233"/>
      <c r="L1033" s="234" t="str">
        <f>IF(K1033="","",IF(I1033="",ROUND(HLOOKUP(J1033,kgList,K1033,FALSE),1),ROUND(HLOOKUP(I1033,kgList,K1033,FALSE),1)))</f>
        <v/>
      </c>
      <c r="M1033" s="234" t="str">
        <f>IF(L1033="","",IF(COUNTA(I1033:J1033)&gt;1,"Edible or Inedible",IF(COUNTA(I1033)=1,L1033*1,IF(COUNTA(J1033)=1,L1033*1,"ERROR"))))</f>
        <v/>
      </c>
    </row>
    <row r="1034" spans="1:13" x14ac:dyDescent="0.25">
      <c r="A1034" s="232" t="str">
        <f>IF(D1034="","",A1033)</f>
        <v/>
      </c>
      <c r="B1034" s="231" t="str">
        <f>IF(D1034="","",B1033)</f>
        <v/>
      </c>
      <c r="C1034" s="232" t="str">
        <f>IF(D1034="","",C1033)</f>
        <v/>
      </c>
      <c r="D1034" s="6"/>
      <c r="E1034" s="5" t="str">
        <f>IF(D1034="","",VLOOKUP(D1034,Master,3,FALSE))</f>
        <v/>
      </c>
      <c r="F1034" s="5" t="str">
        <f>IF(D1034="","",VLOOKUP(D1034,Master,4,FALSE))</f>
        <v/>
      </c>
      <c r="G1034" s="5" t="str">
        <f>IF(D1034="","",VLOOKUP(D1034,Master,5,FALSE))</f>
        <v/>
      </c>
      <c r="H1034" s="5" t="str">
        <f>IF(D1034="","",VLOOKUP(D1034,Master,2,FALSE))</f>
        <v/>
      </c>
      <c r="I1034" s="233"/>
      <c r="J1034" s="233"/>
      <c r="K1034" s="233"/>
      <c r="L1034" s="234" t="str">
        <f>IF(K1034="","",IF(I1034="",ROUND(HLOOKUP(J1034,kgList,K1034,FALSE),1),ROUND(HLOOKUP(I1034,kgList,K1034,FALSE),1)))</f>
        <v/>
      </c>
      <c r="M1034" s="234" t="str">
        <f>IF(L1034="","",IF(COUNTA(I1034:J1034)&gt;1,"Edible or Inedible",IF(COUNTA(I1034)=1,L1034*1,IF(COUNTA(J1034)=1,L1034*1,"ERROR"))))</f>
        <v/>
      </c>
    </row>
    <row r="1035" spans="1:13" x14ac:dyDescent="0.25">
      <c r="A1035" s="232" t="str">
        <f>IF(D1035="","",A1034)</f>
        <v/>
      </c>
      <c r="B1035" s="231" t="str">
        <f>IF(D1035="","",B1034)</f>
        <v/>
      </c>
      <c r="C1035" s="232" t="str">
        <f>IF(D1035="","",C1034)</f>
        <v/>
      </c>
      <c r="D1035" s="6"/>
      <c r="E1035" s="5" t="str">
        <f>IF(D1035="","",VLOOKUP(D1035,Master,3,FALSE))</f>
        <v/>
      </c>
      <c r="F1035" s="5" t="str">
        <f>IF(D1035="","",VLOOKUP(D1035,Master,4,FALSE))</f>
        <v/>
      </c>
      <c r="G1035" s="5" t="str">
        <f>IF(D1035="","",VLOOKUP(D1035,Master,5,FALSE))</f>
        <v/>
      </c>
      <c r="H1035" s="5" t="str">
        <f>IF(D1035="","",VLOOKUP(D1035,Master,2,FALSE))</f>
        <v/>
      </c>
      <c r="I1035" s="233"/>
      <c r="J1035" s="233"/>
      <c r="K1035" s="233"/>
      <c r="L1035" s="234" t="str">
        <f>IF(K1035="","",IF(I1035="",ROUND(HLOOKUP(J1035,kgList,K1035,FALSE),1),ROUND(HLOOKUP(I1035,kgList,K1035,FALSE),1)))</f>
        <v/>
      </c>
      <c r="M1035" s="234" t="str">
        <f>IF(L1035="","",IF(COUNTA(I1035:J1035)&gt;1,"Edible or Inedible",IF(COUNTA(I1035)=1,L1035*1,IF(COUNTA(J1035)=1,L1035*1,"ERROR"))))</f>
        <v/>
      </c>
    </row>
    <row r="1036" spans="1:13" x14ac:dyDescent="0.25">
      <c r="A1036" s="232" t="str">
        <f>IF(D1036="","",A1035)</f>
        <v/>
      </c>
      <c r="B1036" s="231" t="str">
        <f>IF(D1036="","",B1035)</f>
        <v/>
      </c>
      <c r="C1036" s="232" t="str">
        <f>IF(D1036="","",C1035)</f>
        <v/>
      </c>
      <c r="D1036" s="6"/>
      <c r="E1036" s="5" t="str">
        <f>IF(D1036="","",VLOOKUP(D1036,Master,3,FALSE))</f>
        <v/>
      </c>
      <c r="F1036" s="5" t="str">
        <f>IF(D1036="","",VLOOKUP(D1036,Master,4,FALSE))</f>
        <v/>
      </c>
      <c r="G1036" s="5" t="str">
        <f>IF(D1036="","",VLOOKUP(D1036,Master,5,FALSE))</f>
        <v/>
      </c>
      <c r="H1036" s="5" t="str">
        <f>IF(D1036="","",VLOOKUP(D1036,Master,2,FALSE))</f>
        <v/>
      </c>
      <c r="I1036" s="233"/>
      <c r="J1036" s="233"/>
      <c r="K1036" s="233"/>
      <c r="L1036" s="234" t="str">
        <f>IF(K1036="","",IF(I1036="",ROUND(HLOOKUP(J1036,kgList,K1036,FALSE),1),ROUND(HLOOKUP(I1036,kgList,K1036,FALSE),1)))</f>
        <v/>
      </c>
      <c r="M1036" s="234" t="str">
        <f>IF(L1036="","",IF(COUNTA(I1036:J1036)&gt;1,"Edible or Inedible",IF(COUNTA(I1036)=1,L1036*1,IF(COUNTA(J1036)=1,L1036*1,"ERROR"))))</f>
        <v/>
      </c>
    </row>
    <row r="1037" spans="1:13" x14ac:dyDescent="0.25">
      <c r="A1037" s="232" t="str">
        <f>IF(D1037="","",A1036)</f>
        <v/>
      </c>
      <c r="B1037" s="231" t="str">
        <f>IF(D1037="","",B1036)</f>
        <v/>
      </c>
      <c r="C1037" s="232" t="str">
        <f>IF(D1037="","",C1036)</f>
        <v/>
      </c>
      <c r="D1037" s="6"/>
      <c r="E1037" s="5" t="str">
        <f>IF(D1037="","",VLOOKUP(D1037,Master,3,FALSE))</f>
        <v/>
      </c>
      <c r="F1037" s="5" t="str">
        <f>IF(D1037="","",VLOOKUP(D1037,Master,4,FALSE))</f>
        <v/>
      </c>
      <c r="G1037" s="5" t="str">
        <f>IF(D1037="","",VLOOKUP(D1037,Master,5,FALSE))</f>
        <v/>
      </c>
      <c r="H1037" s="5" t="str">
        <f>IF(D1037="","",VLOOKUP(D1037,Master,2,FALSE))</f>
        <v/>
      </c>
      <c r="I1037" s="233"/>
      <c r="J1037" s="233"/>
      <c r="K1037" s="233"/>
      <c r="L1037" s="234" t="str">
        <f>IF(K1037="","",IF(I1037="",ROUND(HLOOKUP(J1037,kgList,K1037,FALSE),1),ROUND(HLOOKUP(I1037,kgList,K1037,FALSE),1)))</f>
        <v/>
      </c>
      <c r="M1037" s="234" t="str">
        <f>IF(L1037="","",IF(COUNTA(I1037:J1037)&gt;1,"Edible or Inedible",IF(COUNTA(I1037)=1,L1037*1,IF(COUNTA(J1037)=1,L1037*1,"ERROR"))))</f>
        <v/>
      </c>
    </row>
    <row r="1038" spans="1:13" x14ac:dyDescent="0.25">
      <c r="A1038" s="232" t="str">
        <f>IF(D1038="","",A1037)</f>
        <v/>
      </c>
      <c r="B1038" s="231" t="str">
        <f>IF(D1038="","",B1037)</f>
        <v/>
      </c>
      <c r="C1038" s="232" t="str">
        <f>IF(D1038="","",C1037)</f>
        <v/>
      </c>
      <c r="D1038" s="6"/>
      <c r="E1038" s="5" t="str">
        <f>IF(D1038="","",VLOOKUP(D1038,Master,3,FALSE))</f>
        <v/>
      </c>
      <c r="F1038" s="5" t="str">
        <f>IF(D1038="","",VLOOKUP(D1038,Master,4,FALSE))</f>
        <v/>
      </c>
      <c r="G1038" s="5" t="str">
        <f>IF(D1038="","",VLOOKUP(D1038,Master,5,FALSE))</f>
        <v/>
      </c>
      <c r="H1038" s="5" t="str">
        <f>IF(D1038="","",VLOOKUP(D1038,Master,2,FALSE))</f>
        <v/>
      </c>
      <c r="I1038" s="233"/>
      <c r="J1038" s="233"/>
      <c r="K1038" s="233"/>
      <c r="L1038" s="234" t="str">
        <f>IF(K1038="","",IF(I1038="",ROUND(HLOOKUP(J1038,kgList,K1038,FALSE),1),ROUND(HLOOKUP(I1038,kgList,K1038,FALSE),1)))</f>
        <v/>
      </c>
      <c r="M1038" s="234" t="str">
        <f>IF(L1038="","",IF(COUNTA(I1038:J1038)&gt;1,"Edible or Inedible",IF(COUNTA(I1038)=1,L1038*1,IF(COUNTA(J1038)=1,L1038*1,"ERROR"))))</f>
        <v/>
      </c>
    </row>
    <row r="1039" spans="1:13" x14ac:dyDescent="0.25">
      <c r="A1039" s="232" t="str">
        <f>IF(D1039="","",A1038)</f>
        <v/>
      </c>
      <c r="B1039" s="231" t="str">
        <f>IF(D1039="","",B1038)</f>
        <v/>
      </c>
      <c r="C1039" s="232" t="str">
        <f>IF(D1039="","",C1038)</f>
        <v/>
      </c>
      <c r="D1039" s="6"/>
      <c r="E1039" s="5" t="str">
        <f>IF(D1039="","",VLOOKUP(D1039,Master,3,FALSE))</f>
        <v/>
      </c>
      <c r="F1039" s="5" t="str">
        <f>IF(D1039="","",VLOOKUP(D1039,Master,4,FALSE))</f>
        <v/>
      </c>
      <c r="G1039" s="5" t="str">
        <f>IF(D1039="","",VLOOKUP(D1039,Master,5,FALSE))</f>
        <v/>
      </c>
      <c r="H1039" s="5" t="str">
        <f>IF(D1039="","",VLOOKUP(D1039,Master,2,FALSE))</f>
        <v/>
      </c>
      <c r="I1039" s="233"/>
      <c r="J1039" s="233"/>
      <c r="K1039" s="233"/>
      <c r="L1039" s="234" t="str">
        <f>IF(K1039="","",IF(I1039="",ROUND(HLOOKUP(J1039,kgList,K1039,FALSE),1),ROUND(HLOOKUP(I1039,kgList,K1039,FALSE),1)))</f>
        <v/>
      </c>
      <c r="M1039" s="234" t="str">
        <f>IF(L1039="","",IF(COUNTA(I1039:J1039)&gt;1,"Edible or Inedible",IF(COUNTA(I1039)=1,L1039*1,IF(COUNTA(J1039)=1,L1039*1,"ERROR"))))</f>
        <v/>
      </c>
    </row>
    <row r="1040" spans="1:13" x14ac:dyDescent="0.25">
      <c r="A1040" s="232" t="str">
        <f>IF(D1040="","",A1039)</f>
        <v/>
      </c>
      <c r="B1040" s="231" t="str">
        <f>IF(D1040="","",B1039)</f>
        <v/>
      </c>
      <c r="C1040" s="232" t="str">
        <f>IF(D1040="","",C1039)</f>
        <v/>
      </c>
      <c r="D1040" s="6"/>
      <c r="E1040" s="5" t="str">
        <f>IF(D1040="","",VLOOKUP(D1040,Master,3,FALSE))</f>
        <v/>
      </c>
      <c r="F1040" s="5" t="str">
        <f>IF(D1040="","",VLOOKUP(D1040,Master,4,FALSE))</f>
        <v/>
      </c>
      <c r="G1040" s="5" t="str">
        <f>IF(D1040="","",VLOOKUP(D1040,Master,5,FALSE))</f>
        <v/>
      </c>
      <c r="H1040" s="5" t="str">
        <f>IF(D1040="","",VLOOKUP(D1040,Master,2,FALSE))</f>
        <v/>
      </c>
      <c r="I1040" s="233"/>
      <c r="J1040" s="233"/>
      <c r="K1040" s="233"/>
      <c r="L1040" s="234" t="str">
        <f>IF(K1040="","",IF(I1040="",ROUND(HLOOKUP(J1040,kgList,K1040,FALSE),1),ROUND(HLOOKUP(I1040,kgList,K1040,FALSE),1)))</f>
        <v/>
      </c>
      <c r="M1040" s="234" t="str">
        <f>IF(L1040="","",IF(COUNTA(I1040:J1040)&gt;1,"Edible or Inedible",IF(COUNTA(I1040)=1,L1040*1,IF(COUNTA(J1040)=1,L1040*1,"ERROR"))))</f>
        <v/>
      </c>
    </row>
    <row r="1041" spans="1:13" x14ac:dyDescent="0.25">
      <c r="A1041" s="232" t="str">
        <f>IF(D1041="","",A1040)</f>
        <v/>
      </c>
      <c r="B1041" s="231" t="str">
        <f>IF(D1041="","",B1040)</f>
        <v/>
      </c>
      <c r="C1041" s="232" t="str">
        <f>IF(D1041="","",C1040)</f>
        <v/>
      </c>
      <c r="D1041" s="6"/>
      <c r="E1041" s="5" t="str">
        <f>IF(D1041="","",VLOOKUP(D1041,Master,3,FALSE))</f>
        <v/>
      </c>
      <c r="F1041" s="5" t="str">
        <f>IF(D1041="","",VLOOKUP(D1041,Master,4,FALSE))</f>
        <v/>
      </c>
      <c r="G1041" s="5" t="str">
        <f>IF(D1041="","",VLOOKUP(D1041,Master,5,FALSE))</f>
        <v/>
      </c>
      <c r="H1041" s="5" t="str">
        <f>IF(D1041="","",VLOOKUP(D1041,Master,2,FALSE))</f>
        <v/>
      </c>
      <c r="I1041" s="233"/>
      <c r="J1041" s="233"/>
      <c r="K1041" s="233"/>
      <c r="L1041" s="234" t="str">
        <f>IF(K1041="","",IF(I1041="",ROUND(HLOOKUP(J1041,kgList,K1041,FALSE),1),ROUND(HLOOKUP(I1041,kgList,K1041,FALSE),1)))</f>
        <v/>
      </c>
      <c r="M1041" s="234" t="str">
        <f>IF(L1041="","",IF(COUNTA(I1041:J1041)&gt;1,"Edible or Inedible",IF(COUNTA(I1041)=1,L1041*1,IF(COUNTA(J1041)=1,L1041*1,"ERROR"))))</f>
        <v/>
      </c>
    </row>
    <row r="1042" spans="1:13" x14ac:dyDescent="0.25">
      <c r="A1042" s="232" t="str">
        <f>IF(D1042="","",A1041)</f>
        <v/>
      </c>
      <c r="B1042" s="231" t="str">
        <f>IF(D1042="","",B1041)</f>
        <v/>
      </c>
      <c r="C1042" s="232" t="str">
        <f>IF(D1042="","",C1041)</f>
        <v/>
      </c>
      <c r="D1042" s="6"/>
      <c r="E1042" s="5" t="str">
        <f>IF(D1042="","",VLOOKUP(D1042,Master,3,FALSE))</f>
        <v/>
      </c>
      <c r="F1042" s="5" t="str">
        <f>IF(D1042="","",VLOOKUP(D1042,Master,4,FALSE))</f>
        <v/>
      </c>
      <c r="G1042" s="5" t="str">
        <f>IF(D1042="","",VLOOKUP(D1042,Master,5,FALSE))</f>
        <v/>
      </c>
      <c r="H1042" s="5" t="str">
        <f>IF(D1042="","",VLOOKUP(D1042,Master,2,FALSE))</f>
        <v/>
      </c>
      <c r="I1042" s="233"/>
      <c r="J1042" s="233"/>
      <c r="K1042" s="233"/>
      <c r="L1042" s="234" t="str">
        <f>IF(K1042="","",IF(I1042="",ROUND(HLOOKUP(J1042,kgList,K1042,FALSE),1),ROUND(HLOOKUP(I1042,kgList,K1042,FALSE),1)))</f>
        <v/>
      </c>
      <c r="M1042" s="234" t="str">
        <f>IF(L1042="","",IF(COUNTA(I1042:J1042)&gt;1,"Edible or Inedible",IF(COUNTA(I1042)=1,L1042*1,IF(COUNTA(J1042)=1,L1042*1,"ERROR"))))</f>
        <v/>
      </c>
    </row>
    <row r="1043" spans="1:13" x14ac:dyDescent="0.25">
      <c r="A1043" s="232" t="str">
        <f>IF(D1043="","",A1042)</f>
        <v/>
      </c>
      <c r="B1043" s="231" t="str">
        <f>IF(D1043="","",B1042)</f>
        <v/>
      </c>
      <c r="C1043" s="232" t="str">
        <f>IF(D1043="","",C1042)</f>
        <v/>
      </c>
      <c r="D1043" s="6"/>
      <c r="E1043" s="5" t="str">
        <f>IF(D1043="","",VLOOKUP(D1043,Master,3,FALSE))</f>
        <v/>
      </c>
      <c r="F1043" s="5" t="str">
        <f>IF(D1043="","",VLOOKUP(D1043,Master,4,FALSE))</f>
        <v/>
      </c>
      <c r="G1043" s="5" t="str">
        <f>IF(D1043="","",VLOOKUP(D1043,Master,5,FALSE))</f>
        <v/>
      </c>
      <c r="H1043" s="5" t="str">
        <f>IF(D1043="","",VLOOKUP(D1043,Master,2,FALSE))</f>
        <v/>
      </c>
      <c r="I1043" s="233"/>
      <c r="J1043" s="233"/>
      <c r="K1043" s="233"/>
      <c r="L1043" s="234" t="str">
        <f>IF(K1043="","",IF(I1043="",ROUND(HLOOKUP(J1043,kgList,K1043,FALSE),1),ROUND(HLOOKUP(I1043,kgList,K1043,FALSE),1)))</f>
        <v/>
      </c>
      <c r="M1043" s="234" t="str">
        <f>IF(L1043="","",IF(COUNTA(I1043:J1043)&gt;1,"Edible or Inedible",IF(COUNTA(I1043)=1,L1043*1,IF(COUNTA(J1043)=1,L1043*1,"ERROR"))))</f>
        <v/>
      </c>
    </row>
    <row r="1044" spans="1:13" x14ac:dyDescent="0.25">
      <c r="A1044" s="232" t="str">
        <f>IF(D1044="","",A1043)</f>
        <v/>
      </c>
      <c r="B1044" s="231" t="str">
        <f>IF(D1044="","",B1043)</f>
        <v/>
      </c>
      <c r="C1044" s="232" t="str">
        <f>IF(D1044="","",C1043)</f>
        <v/>
      </c>
      <c r="D1044" s="6"/>
      <c r="E1044" s="5" t="str">
        <f>IF(D1044="","",VLOOKUP(D1044,Master,3,FALSE))</f>
        <v/>
      </c>
      <c r="F1044" s="5" t="str">
        <f>IF(D1044="","",VLOOKUP(D1044,Master,4,FALSE))</f>
        <v/>
      </c>
      <c r="G1044" s="5" t="str">
        <f>IF(D1044="","",VLOOKUP(D1044,Master,5,FALSE))</f>
        <v/>
      </c>
      <c r="H1044" s="5" t="str">
        <f>IF(D1044="","",VLOOKUP(D1044,Master,2,FALSE))</f>
        <v/>
      </c>
      <c r="I1044" s="233"/>
      <c r="J1044" s="233"/>
      <c r="K1044" s="233"/>
      <c r="L1044" s="234" t="str">
        <f>IF(K1044="","",IF(I1044="",ROUND(HLOOKUP(J1044,kgList,K1044,FALSE),1),ROUND(HLOOKUP(I1044,kgList,K1044,FALSE),1)))</f>
        <v/>
      </c>
      <c r="M1044" s="234" t="str">
        <f>IF(L1044="","",IF(COUNTA(I1044:J1044)&gt;1,"Edible or Inedible",IF(COUNTA(I1044)=1,L1044*1,IF(COUNTA(J1044)=1,L1044*1,"ERROR"))))</f>
        <v/>
      </c>
    </row>
    <row r="1045" spans="1:13" x14ac:dyDescent="0.25">
      <c r="A1045" s="232" t="str">
        <f>IF(D1045="","",A1044)</f>
        <v/>
      </c>
      <c r="B1045" s="231" t="str">
        <f>IF(D1045="","",B1044)</f>
        <v/>
      </c>
      <c r="C1045" s="232" t="str">
        <f>IF(D1045="","",C1044)</f>
        <v/>
      </c>
      <c r="D1045" s="6"/>
      <c r="E1045" s="5" t="str">
        <f>IF(D1045="","",VLOOKUP(D1045,Master,3,FALSE))</f>
        <v/>
      </c>
      <c r="F1045" s="5" t="str">
        <f>IF(D1045="","",VLOOKUP(D1045,Master,4,FALSE))</f>
        <v/>
      </c>
      <c r="G1045" s="5" t="str">
        <f>IF(D1045="","",VLOOKUP(D1045,Master,5,FALSE))</f>
        <v/>
      </c>
      <c r="H1045" s="5" t="str">
        <f>IF(D1045="","",VLOOKUP(D1045,Master,2,FALSE))</f>
        <v/>
      </c>
      <c r="I1045" s="233"/>
      <c r="J1045" s="233"/>
      <c r="K1045" s="233"/>
      <c r="L1045" s="234" t="str">
        <f>IF(K1045="","",IF(I1045="",ROUND(HLOOKUP(J1045,kgList,K1045,FALSE),1),ROUND(HLOOKUP(I1045,kgList,K1045,FALSE),1)))</f>
        <v/>
      </c>
      <c r="M1045" s="234" t="str">
        <f>IF(L1045="","",IF(COUNTA(I1045:J1045)&gt;1,"Edible or Inedible",IF(COUNTA(I1045)=1,L1045*1,IF(COUNTA(J1045)=1,L1045*1,"ERROR"))))</f>
        <v/>
      </c>
    </row>
    <row r="1046" spans="1:13" x14ac:dyDescent="0.25">
      <c r="A1046" s="232" t="str">
        <f>IF(D1046="","",A1045)</f>
        <v/>
      </c>
      <c r="B1046" s="231" t="str">
        <f>IF(D1046="","",B1045)</f>
        <v/>
      </c>
      <c r="C1046" s="232" t="str">
        <f>IF(D1046="","",C1045)</f>
        <v/>
      </c>
      <c r="D1046" s="6"/>
      <c r="E1046" s="5" t="str">
        <f>IF(D1046="","",VLOOKUP(D1046,Master,3,FALSE))</f>
        <v/>
      </c>
      <c r="F1046" s="5" t="str">
        <f>IF(D1046="","",VLOOKUP(D1046,Master,4,FALSE))</f>
        <v/>
      </c>
      <c r="G1046" s="5" t="str">
        <f>IF(D1046="","",VLOOKUP(D1046,Master,5,FALSE))</f>
        <v/>
      </c>
      <c r="H1046" s="5" t="str">
        <f>IF(D1046="","",VLOOKUP(D1046,Master,2,FALSE))</f>
        <v/>
      </c>
      <c r="I1046" s="233"/>
      <c r="J1046" s="233"/>
      <c r="K1046" s="233"/>
      <c r="L1046" s="234" t="str">
        <f>IF(K1046="","",IF(I1046="",ROUND(HLOOKUP(J1046,kgList,K1046,FALSE),1),ROUND(HLOOKUP(I1046,kgList,K1046,FALSE),1)))</f>
        <v/>
      </c>
      <c r="M1046" s="234" t="str">
        <f>IF(L1046="","",IF(COUNTA(I1046:J1046)&gt;1,"Edible or Inedible",IF(COUNTA(I1046)=1,L1046*1,IF(COUNTA(J1046)=1,L1046*1,"ERROR"))))</f>
        <v/>
      </c>
    </row>
    <row r="1047" spans="1:13" x14ac:dyDescent="0.25">
      <c r="A1047" s="232" t="str">
        <f>IF(D1047="","",A1046)</f>
        <v/>
      </c>
      <c r="B1047" s="231" t="str">
        <f>IF(D1047="","",B1046)</f>
        <v/>
      </c>
      <c r="C1047" s="232" t="str">
        <f>IF(D1047="","",C1046)</f>
        <v/>
      </c>
      <c r="D1047" s="6"/>
      <c r="E1047" s="5" t="str">
        <f>IF(D1047="","",VLOOKUP(D1047,Master,3,FALSE))</f>
        <v/>
      </c>
      <c r="F1047" s="5" t="str">
        <f>IF(D1047="","",VLOOKUP(D1047,Master,4,FALSE))</f>
        <v/>
      </c>
      <c r="G1047" s="5" t="str">
        <f>IF(D1047="","",VLOOKUP(D1047,Master,5,FALSE))</f>
        <v/>
      </c>
      <c r="H1047" s="5" t="str">
        <f>IF(D1047="","",VLOOKUP(D1047,Master,2,FALSE))</f>
        <v/>
      </c>
      <c r="I1047" s="233"/>
      <c r="J1047" s="233"/>
      <c r="K1047" s="233"/>
      <c r="L1047" s="234" t="str">
        <f>IF(K1047="","",IF(I1047="",ROUND(HLOOKUP(J1047,kgList,K1047,FALSE),1),ROUND(HLOOKUP(I1047,kgList,K1047,FALSE),1)))</f>
        <v/>
      </c>
      <c r="M1047" s="234" t="str">
        <f>IF(L1047="","",IF(COUNTA(I1047:J1047)&gt;1,"Edible or Inedible",IF(COUNTA(I1047)=1,L1047*1,IF(COUNTA(J1047)=1,L1047*1,"ERROR"))))</f>
        <v/>
      </c>
    </row>
    <row r="1048" spans="1:13" x14ac:dyDescent="0.25">
      <c r="A1048" s="232" t="str">
        <f>IF(D1048="","",A1047)</f>
        <v/>
      </c>
      <c r="B1048" s="231" t="str">
        <f>IF(D1048="","",B1047)</f>
        <v/>
      </c>
      <c r="C1048" s="232" t="str">
        <f>IF(D1048="","",C1047)</f>
        <v/>
      </c>
      <c r="D1048" s="6"/>
      <c r="E1048" s="5" t="str">
        <f>IF(D1048="","",VLOOKUP(D1048,Master,3,FALSE))</f>
        <v/>
      </c>
      <c r="F1048" s="5" t="str">
        <f>IF(D1048="","",VLOOKUP(D1048,Master,4,FALSE))</f>
        <v/>
      </c>
      <c r="G1048" s="5" t="str">
        <f>IF(D1048="","",VLOOKUP(D1048,Master,5,FALSE))</f>
        <v/>
      </c>
      <c r="H1048" s="5" t="str">
        <f>IF(D1048="","",VLOOKUP(D1048,Master,2,FALSE))</f>
        <v/>
      </c>
      <c r="I1048" s="233"/>
      <c r="J1048" s="233"/>
      <c r="K1048" s="233"/>
      <c r="L1048" s="234" t="str">
        <f>IF(K1048="","",IF(I1048="",ROUND(HLOOKUP(J1048,kgList,K1048,FALSE),1),ROUND(HLOOKUP(I1048,kgList,K1048,FALSE),1)))</f>
        <v/>
      </c>
      <c r="M1048" s="234" t="str">
        <f>IF(L1048="","",IF(COUNTA(I1048:J1048)&gt;1,"Edible or Inedible",IF(COUNTA(I1048)=1,L1048*1,IF(COUNTA(J1048)=1,L1048*1,"ERROR"))))</f>
        <v/>
      </c>
    </row>
    <row r="1049" spans="1:13" x14ac:dyDescent="0.25">
      <c r="A1049" s="232" t="str">
        <f>IF(D1049="","",A1048)</f>
        <v/>
      </c>
      <c r="B1049" s="231" t="str">
        <f>IF(D1049="","",B1048)</f>
        <v/>
      </c>
      <c r="C1049" s="232" t="str">
        <f>IF(D1049="","",C1048)</f>
        <v/>
      </c>
      <c r="D1049" s="6"/>
      <c r="E1049" s="5" t="str">
        <f>IF(D1049="","",VLOOKUP(D1049,Master,3,FALSE))</f>
        <v/>
      </c>
      <c r="F1049" s="5" t="str">
        <f>IF(D1049="","",VLOOKUP(D1049,Master,4,FALSE))</f>
        <v/>
      </c>
      <c r="G1049" s="5" t="str">
        <f>IF(D1049="","",VLOOKUP(D1049,Master,5,FALSE))</f>
        <v/>
      </c>
      <c r="H1049" s="5" t="str">
        <f>IF(D1049="","",VLOOKUP(D1049,Master,2,FALSE))</f>
        <v/>
      </c>
      <c r="I1049" s="233"/>
      <c r="J1049" s="233"/>
      <c r="K1049" s="233"/>
      <c r="L1049" s="234" t="str">
        <f>IF(K1049="","",IF(I1049="",ROUND(HLOOKUP(J1049,kgList,K1049,FALSE),1),ROUND(HLOOKUP(I1049,kgList,K1049,FALSE),1)))</f>
        <v/>
      </c>
      <c r="M1049" s="234" t="str">
        <f>IF(L1049="","",IF(COUNTA(I1049:J1049)&gt;1,"Edible or Inedible",IF(COUNTA(I1049)=1,L1049*1,IF(COUNTA(J1049)=1,L1049*1,"ERROR"))))</f>
        <v/>
      </c>
    </row>
    <row r="1050" spans="1:13" x14ac:dyDescent="0.25">
      <c r="A1050" s="232" t="str">
        <f>IF(D1050="","",A1049)</f>
        <v/>
      </c>
      <c r="B1050" s="231" t="str">
        <f>IF(D1050="","",B1049)</f>
        <v/>
      </c>
      <c r="C1050" s="232" t="str">
        <f>IF(D1050="","",C1049)</f>
        <v/>
      </c>
      <c r="D1050" s="6"/>
      <c r="E1050" s="5" t="str">
        <f>IF(D1050="","",VLOOKUP(D1050,Master,3,FALSE))</f>
        <v/>
      </c>
      <c r="F1050" s="5" t="str">
        <f>IF(D1050="","",VLOOKUP(D1050,Master,4,FALSE))</f>
        <v/>
      </c>
      <c r="G1050" s="5" t="str">
        <f>IF(D1050="","",VLOOKUP(D1050,Master,5,FALSE))</f>
        <v/>
      </c>
      <c r="H1050" s="5" t="str">
        <f>IF(D1050="","",VLOOKUP(D1050,Master,2,FALSE))</f>
        <v/>
      </c>
      <c r="I1050" s="233"/>
      <c r="J1050" s="233"/>
      <c r="K1050" s="233"/>
      <c r="L1050" s="234" t="str">
        <f>IF(K1050="","",IF(I1050="",ROUND(HLOOKUP(J1050,kgList,K1050,FALSE),1),ROUND(HLOOKUP(I1050,kgList,K1050,FALSE),1)))</f>
        <v/>
      </c>
      <c r="M1050" s="234" t="str">
        <f>IF(L1050="","",IF(COUNTA(I1050:J1050)&gt;1,"Edible or Inedible",IF(COUNTA(I1050)=1,L1050*1,IF(COUNTA(J1050)=1,L1050*1,"ERROR"))))</f>
        <v/>
      </c>
    </row>
    <row r="1051" spans="1:13" x14ac:dyDescent="0.25">
      <c r="A1051" s="232" t="str">
        <f>IF(D1051="","",A1050)</f>
        <v/>
      </c>
      <c r="B1051" s="231" t="str">
        <f>IF(D1051="","",B1050)</f>
        <v/>
      </c>
      <c r="C1051" s="232" t="str">
        <f>IF(D1051="","",C1050)</f>
        <v/>
      </c>
      <c r="D1051" s="6"/>
      <c r="E1051" s="5" t="str">
        <f>IF(D1051="","",VLOOKUP(D1051,Master,3,FALSE))</f>
        <v/>
      </c>
      <c r="F1051" s="5" t="str">
        <f>IF(D1051="","",VLOOKUP(D1051,Master,4,FALSE))</f>
        <v/>
      </c>
      <c r="G1051" s="5" t="str">
        <f>IF(D1051="","",VLOOKUP(D1051,Master,5,FALSE))</f>
        <v/>
      </c>
      <c r="H1051" s="5" t="str">
        <f>IF(D1051="","",VLOOKUP(D1051,Master,2,FALSE))</f>
        <v/>
      </c>
      <c r="I1051" s="233"/>
      <c r="J1051" s="233"/>
      <c r="K1051" s="233"/>
      <c r="L1051" s="234" t="str">
        <f>IF(K1051="","",IF(I1051="",ROUND(HLOOKUP(J1051,kgList,K1051,FALSE),1),ROUND(HLOOKUP(I1051,kgList,K1051,FALSE),1)))</f>
        <v/>
      </c>
      <c r="M1051" s="234" t="str">
        <f>IF(L1051="","",IF(COUNTA(I1051:J1051)&gt;1,"Edible or Inedible",IF(COUNTA(I1051)=1,L1051*1,IF(COUNTA(J1051)=1,L1051*1,"ERROR"))))</f>
        <v/>
      </c>
    </row>
    <row r="1052" spans="1:13" x14ac:dyDescent="0.25">
      <c r="A1052" s="232" t="str">
        <f>IF(D1052="","",A1051)</f>
        <v/>
      </c>
      <c r="B1052" s="231" t="str">
        <f>IF(D1052="","",B1051)</f>
        <v/>
      </c>
      <c r="C1052" s="232" t="str">
        <f>IF(D1052="","",C1051)</f>
        <v/>
      </c>
      <c r="D1052" s="6"/>
      <c r="E1052" s="5" t="str">
        <f>IF(D1052="","",VLOOKUP(D1052,Master,3,FALSE))</f>
        <v/>
      </c>
      <c r="F1052" s="5" t="str">
        <f>IF(D1052="","",VLOOKUP(D1052,Master,4,FALSE))</f>
        <v/>
      </c>
      <c r="G1052" s="5" t="str">
        <f>IF(D1052="","",VLOOKUP(D1052,Master,5,FALSE))</f>
        <v/>
      </c>
      <c r="H1052" s="5" t="str">
        <f>IF(D1052="","",VLOOKUP(D1052,Master,2,FALSE))</f>
        <v/>
      </c>
      <c r="I1052" s="233"/>
      <c r="J1052" s="233"/>
      <c r="K1052" s="233"/>
      <c r="L1052" s="234" t="str">
        <f>IF(K1052="","",IF(I1052="",ROUND(HLOOKUP(J1052,kgList,K1052,FALSE),1),ROUND(HLOOKUP(I1052,kgList,K1052,FALSE),1)))</f>
        <v/>
      </c>
      <c r="M1052" s="234" t="str">
        <f>IF(L1052="","",IF(COUNTA(I1052:J1052)&gt;1,"Edible or Inedible",IF(COUNTA(I1052)=1,L1052*1,IF(COUNTA(J1052)=1,L1052*1,"ERROR"))))</f>
        <v/>
      </c>
    </row>
    <row r="1053" spans="1:13" x14ac:dyDescent="0.25">
      <c r="A1053" s="232" t="str">
        <f>IF(D1053="","",A1052)</f>
        <v/>
      </c>
      <c r="B1053" s="231" t="str">
        <f>IF(D1053="","",B1052)</f>
        <v/>
      </c>
      <c r="C1053" s="232" t="str">
        <f>IF(D1053="","",C1052)</f>
        <v/>
      </c>
      <c r="D1053" s="6"/>
      <c r="E1053" s="5" t="str">
        <f>IF(D1053="","",VLOOKUP(D1053,Master,3,FALSE))</f>
        <v/>
      </c>
      <c r="F1053" s="5" t="str">
        <f>IF(D1053="","",VLOOKUP(D1053,Master,4,FALSE))</f>
        <v/>
      </c>
      <c r="G1053" s="5" t="str">
        <f>IF(D1053="","",VLOOKUP(D1053,Master,5,FALSE))</f>
        <v/>
      </c>
      <c r="H1053" s="5" t="str">
        <f>IF(D1053="","",VLOOKUP(D1053,Master,2,FALSE))</f>
        <v/>
      </c>
      <c r="I1053" s="233"/>
      <c r="J1053" s="233"/>
      <c r="K1053" s="233"/>
      <c r="L1053" s="234" t="str">
        <f>IF(K1053="","",IF(I1053="",ROUND(HLOOKUP(J1053,kgList,K1053,FALSE),1),ROUND(HLOOKUP(I1053,kgList,K1053,FALSE),1)))</f>
        <v/>
      </c>
      <c r="M1053" s="234" t="str">
        <f>IF(L1053="","",IF(COUNTA(I1053:J1053)&gt;1,"Edible or Inedible",IF(COUNTA(I1053)=1,L1053*1,IF(COUNTA(J1053)=1,L1053*1,"ERROR"))))</f>
        <v/>
      </c>
    </row>
    <row r="1054" spans="1:13" x14ac:dyDescent="0.25">
      <c r="A1054" s="232" t="str">
        <f>IF(D1054="","",A1053)</f>
        <v/>
      </c>
      <c r="B1054" s="231" t="str">
        <f>IF(D1054="","",B1053)</f>
        <v/>
      </c>
      <c r="C1054" s="232" t="str">
        <f>IF(D1054="","",C1053)</f>
        <v/>
      </c>
      <c r="D1054" s="6"/>
      <c r="E1054" s="5" t="str">
        <f>IF(D1054="","",VLOOKUP(D1054,Master,3,FALSE))</f>
        <v/>
      </c>
      <c r="F1054" s="5" t="str">
        <f>IF(D1054="","",VLOOKUP(D1054,Master,4,FALSE))</f>
        <v/>
      </c>
      <c r="G1054" s="5" t="str">
        <f>IF(D1054="","",VLOOKUP(D1054,Master,5,FALSE))</f>
        <v/>
      </c>
      <c r="H1054" s="5" t="str">
        <f>IF(D1054="","",VLOOKUP(D1054,Master,2,FALSE))</f>
        <v/>
      </c>
      <c r="I1054" s="233"/>
      <c r="J1054" s="233"/>
      <c r="K1054" s="233"/>
      <c r="L1054" s="234" t="str">
        <f>IF(K1054="","",IF(I1054="",ROUND(HLOOKUP(J1054,kgList,K1054,FALSE),1),ROUND(HLOOKUP(I1054,kgList,K1054,FALSE),1)))</f>
        <v/>
      </c>
      <c r="M1054" s="234" t="str">
        <f>IF(L1054="","",IF(COUNTA(I1054:J1054)&gt;1,"Edible or Inedible",IF(COUNTA(I1054)=1,L1054*1,IF(COUNTA(J1054)=1,L1054*1,"ERROR"))))</f>
        <v/>
      </c>
    </row>
    <row r="1055" spans="1:13" x14ac:dyDescent="0.25">
      <c r="A1055" s="232" t="str">
        <f>IF(D1055="","",A1054)</f>
        <v/>
      </c>
      <c r="B1055" s="231" t="str">
        <f>IF(D1055="","",B1054)</f>
        <v/>
      </c>
      <c r="C1055" s="232" t="str">
        <f>IF(D1055="","",C1054)</f>
        <v/>
      </c>
      <c r="D1055" s="6"/>
      <c r="E1055" s="5" t="str">
        <f>IF(D1055="","",VLOOKUP(D1055,Master,3,FALSE))</f>
        <v/>
      </c>
      <c r="F1055" s="5" t="str">
        <f>IF(D1055="","",VLOOKUP(D1055,Master,4,FALSE))</f>
        <v/>
      </c>
      <c r="G1055" s="5" t="str">
        <f>IF(D1055="","",VLOOKUP(D1055,Master,5,FALSE))</f>
        <v/>
      </c>
      <c r="H1055" s="5" t="str">
        <f>IF(D1055="","",VLOOKUP(D1055,Master,2,FALSE))</f>
        <v/>
      </c>
      <c r="I1055" s="233"/>
      <c r="J1055" s="233"/>
      <c r="K1055" s="233"/>
      <c r="L1055" s="234" t="str">
        <f>IF(K1055="","",IF(I1055="",ROUND(HLOOKUP(J1055,kgList,K1055,FALSE),1),ROUND(HLOOKUP(I1055,kgList,K1055,FALSE),1)))</f>
        <v/>
      </c>
      <c r="M1055" s="234" t="str">
        <f>IF(L1055="","",IF(COUNTA(I1055:J1055)&gt;1,"Edible or Inedible",IF(COUNTA(I1055)=1,L1055*1,IF(COUNTA(J1055)=1,L1055*1,"ERROR"))))</f>
        <v/>
      </c>
    </row>
    <row r="1056" spans="1:13" x14ac:dyDescent="0.25">
      <c r="A1056" s="232" t="str">
        <f>IF(D1056="","",A1055)</f>
        <v/>
      </c>
      <c r="B1056" s="231" t="str">
        <f>IF(D1056="","",B1055)</f>
        <v/>
      </c>
      <c r="C1056" s="232" t="str">
        <f>IF(D1056="","",C1055)</f>
        <v/>
      </c>
      <c r="D1056" s="6"/>
      <c r="E1056" s="5" t="str">
        <f>IF(D1056="","",VLOOKUP(D1056,Master,3,FALSE))</f>
        <v/>
      </c>
      <c r="F1056" s="5" t="str">
        <f>IF(D1056="","",VLOOKUP(D1056,Master,4,FALSE))</f>
        <v/>
      </c>
      <c r="G1056" s="5" t="str">
        <f>IF(D1056="","",VLOOKUP(D1056,Master,5,FALSE))</f>
        <v/>
      </c>
      <c r="H1056" s="5" t="str">
        <f>IF(D1056="","",VLOOKUP(D1056,Master,2,FALSE))</f>
        <v/>
      </c>
      <c r="I1056" s="233"/>
      <c r="J1056" s="233"/>
      <c r="K1056" s="233"/>
      <c r="L1056" s="234" t="str">
        <f>IF(K1056="","",IF(I1056="",ROUND(HLOOKUP(J1056,kgList,K1056,FALSE),1),ROUND(HLOOKUP(I1056,kgList,K1056,FALSE),1)))</f>
        <v/>
      </c>
      <c r="M1056" s="234" t="str">
        <f>IF(L1056="","",IF(COUNTA(I1056:J1056)&gt;1,"Edible or Inedible",IF(COUNTA(I1056)=1,L1056*1,IF(COUNTA(J1056)=1,L1056*1,"ERROR"))))</f>
        <v/>
      </c>
    </row>
    <row r="1057" spans="1:13" x14ac:dyDescent="0.25">
      <c r="A1057" s="232" t="str">
        <f>IF(D1057="","",A1056)</f>
        <v/>
      </c>
      <c r="B1057" s="231" t="str">
        <f>IF(D1057="","",B1056)</f>
        <v/>
      </c>
      <c r="C1057" s="232" t="str">
        <f>IF(D1057="","",C1056)</f>
        <v/>
      </c>
      <c r="D1057" s="6"/>
      <c r="E1057" s="5" t="str">
        <f>IF(D1057="","",VLOOKUP(D1057,Master,3,FALSE))</f>
        <v/>
      </c>
      <c r="F1057" s="5" t="str">
        <f>IF(D1057="","",VLOOKUP(D1057,Master,4,FALSE))</f>
        <v/>
      </c>
      <c r="G1057" s="5" t="str">
        <f>IF(D1057="","",VLOOKUP(D1057,Master,5,FALSE))</f>
        <v/>
      </c>
      <c r="H1057" s="5" t="str">
        <f>IF(D1057="","",VLOOKUP(D1057,Master,2,FALSE))</f>
        <v/>
      </c>
      <c r="I1057" s="233"/>
      <c r="J1057" s="233"/>
      <c r="K1057" s="233"/>
      <c r="L1057" s="234" t="str">
        <f>IF(K1057="","",IF(I1057="",ROUND(HLOOKUP(J1057,kgList,K1057,FALSE),1),ROUND(HLOOKUP(I1057,kgList,K1057,FALSE),1)))</f>
        <v/>
      </c>
      <c r="M1057" s="234" t="str">
        <f>IF(L1057="","",IF(COUNTA(I1057:J1057)&gt;1,"Edible or Inedible",IF(COUNTA(I1057)=1,L1057*1,IF(COUNTA(J1057)=1,L1057*1,"ERROR"))))</f>
        <v/>
      </c>
    </row>
    <row r="1058" spans="1:13" x14ac:dyDescent="0.25">
      <c r="A1058" s="232" t="str">
        <f>IF(D1058="","",A1057)</f>
        <v/>
      </c>
      <c r="B1058" s="231" t="str">
        <f>IF(D1058="","",B1057)</f>
        <v/>
      </c>
      <c r="C1058" s="232" t="str">
        <f>IF(D1058="","",C1057)</f>
        <v/>
      </c>
      <c r="D1058" s="6"/>
      <c r="E1058" s="5" t="str">
        <f>IF(D1058="","",VLOOKUP(D1058,Master,3,FALSE))</f>
        <v/>
      </c>
      <c r="F1058" s="5" t="str">
        <f>IF(D1058="","",VLOOKUP(D1058,Master,4,FALSE))</f>
        <v/>
      </c>
      <c r="G1058" s="5" t="str">
        <f>IF(D1058="","",VLOOKUP(D1058,Master,5,FALSE))</f>
        <v/>
      </c>
      <c r="H1058" s="5" t="str">
        <f>IF(D1058="","",VLOOKUP(D1058,Master,2,FALSE))</f>
        <v/>
      </c>
      <c r="I1058" s="233"/>
      <c r="J1058" s="233"/>
      <c r="K1058" s="233"/>
      <c r="L1058" s="234" t="str">
        <f>IF(K1058="","",IF(I1058="",ROUND(HLOOKUP(J1058,kgList,K1058,FALSE),1),ROUND(HLOOKUP(I1058,kgList,K1058,FALSE),1)))</f>
        <v/>
      </c>
      <c r="M1058" s="234" t="str">
        <f>IF(L1058="","",IF(COUNTA(I1058:J1058)&gt;1,"Edible or Inedible",IF(COUNTA(I1058)=1,L1058*1,IF(COUNTA(J1058)=1,L1058*1,"ERROR"))))</f>
        <v/>
      </c>
    </row>
    <row r="1059" spans="1:13" x14ac:dyDescent="0.25">
      <c r="A1059" s="232" t="str">
        <f>IF(D1059="","",A1058)</f>
        <v/>
      </c>
      <c r="B1059" s="231" t="str">
        <f>IF(D1059="","",B1058)</f>
        <v/>
      </c>
      <c r="C1059" s="232" t="str">
        <f>IF(D1059="","",C1058)</f>
        <v/>
      </c>
      <c r="D1059" s="6"/>
      <c r="E1059" s="5" t="str">
        <f>IF(D1059="","",VLOOKUP(D1059,Master,3,FALSE))</f>
        <v/>
      </c>
      <c r="F1059" s="5" t="str">
        <f>IF(D1059="","",VLOOKUP(D1059,Master,4,FALSE))</f>
        <v/>
      </c>
      <c r="G1059" s="5" t="str">
        <f>IF(D1059="","",VLOOKUP(D1059,Master,5,FALSE))</f>
        <v/>
      </c>
      <c r="H1059" s="5" t="str">
        <f>IF(D1059="","",VLOOKUP(D1059,Master,2,FALSE))</f>
        <v/>
      </c>
      <c r="I1059" s="233"/>
      <c r="J1059" s="233"/>
      <c r="K1059" s="233"/>
      <c r="L1059" s="234" t="str">
        <f>IF(K1059="","",IF(I1059="",ROUND(HLOOKUP(J1059,kgList,K1059,FALSE),1),ROUND(HLOOKUP(I1059,kgList,K1059,FALSE),1)))</f>
        <v/>
      </c>
      <c r="M1059" s="234" t="str">
        <f>IF(L1059="","",IF(COUNTA(I1059:J1059)&gt;1,"Edible or Inedible",IF(COUNTA(I1059)=1,L1059*1,IF(COUNTA(J1059)=1,L1059*1,"ERROR"))))</f>
        <v/>
      </c>
    </row>
    <row r="1060" spans="1:13" x14ac:dyDescent="0.25">
      <c r="A1060" s="232" t="str">
        <f>IF(D1060="","",A1059)</f>
        <v/>
      </c>
      <c r="B1060" s="231" t="str">
        <f>IF(D1060="","",B1059)</f>
        <v/>
      </c>
      <c r="C1060" s="232" t="str">
        <f>IF(D1060="","",C1059)</f>
        <v/>
      </c>
      <c r="D1060" s="6"/>
      <c r="E1060" s="5" t="str">
        <f>IF(D1060="","",VLOOKUP(D1060,Master,3,FALSE))</f>
        <v/>
      </c>
      <c r="F1060" s="5" t="str">
        <f>IF(D1060="","",VLOOKUP(D1060,Master,4,FALSE))</f>
        <v/>
      </c>
      <c r="G1060" s="5" t="str">
        <f>IF(D1060="","",VLOOKUP(D1060,Master,5,FALSE))</f>
        <v/>
      </c>
      <c r="H1060" s="5" t="str">
        <f>IF(D1060="","",VLOOKUP(D1060,Master,2,FALSE))</f>
        <v/>
      </c>
      <c r="I1060" s="233"/>
      <c r="J1060" s="233"/>
      <c r="K1060" s="233"/>
      <c r="L1060" s="234" t="str">
        <f>IF(K1060="","",IF(I1060="",ROUND(HLOOKUP(J1060,kgList,K1060,FALSE),1),ROUND(HLOOKUP(I1060,kgList,K1060,FALSE),1)))</f>
        <v/>
      </c>
      <c r="M1060" s="234" t="str">
        <f>IF(L1060="","",IF(COUNTA(I1060:J1060)&gt;1,"Edible or Inedible",IF(COUNTA(I1060)=1,L1060*1,IF(COUNTA(J1060)=1,L1060*1,"ERROR"))))</f>
        <v/>
      </c>
    </row>
    <row r="1061" spans="1:13" x14ac:dyDescent="0.25">
      <c r="A1061" s="232" t="str">
        <f>IF(D1061="","",A1060)</f>
        <v/>
      </c>
      <c r="B1061" s="231" t="str">
        <f>IF(D1061="","",B1060)</f>
        <v/>
      </c>
      <c r="C1061" s="232" t="str">
        <f>IF(D1061="","",C1060)</f>
        <v/>
      </c>
      <c r="D1061" s="6"/>
      <c r="E1061" s="5" t="str">
        <f>IF(D1061="","",VLOOKUP(D1061,Master,3,FALSE))</f>
        <v/>
      </c>
      <c r="F1061" s="5" t="str">
        <f>IF(D1061="","",VLOOKUP(D1061,Master,4,FALSE))</f>
        <v/>
      </c>
      <c r="G1061" s="5" t="str">
        <f>IF(D1061="","",VLOOKUP(D1061,Master,5,FALSE))</f>
        <v/>
      </c>
      <c r="H1061" s="5" t="str">
        <f>IF(D1061="","",VLOOKUP(D1061,Master,2,FALSE))</f>
        <v/>
      </c>
      <c r="I1061" s="233"/>
      <c r="J1061" s="233"/>
      <c r="K1061" s="233"/>
      <c r="L1061" s="234" t="str">
        <f>IF(K1061="","",IF(I1061="",ROUND(HLOOKUP(J1061,kgList,K1061,FALSE),1),ROUND(HLOOKUP(I1061,kgList,K1061,FALSE),1)))</f>
        <v/>
      </c>
      <c r="M1061" s="234" t="str">
        <f>IF(L1061="","",IF(COUNTA(I1061:J1061)&gt;1,"Edible or Inedible",IF(COUNTA(I1061)=1,L1061*1,IF(COUNTA(J1061)=1,L1061*1,"ERROR"))))</f>
        <v/>
      </c>
    </row>
    <row r="1062" spans="1:13" x14ac:dyDescent="0.25">
      <c r="A1062" s="232" t="str">
        <f>IF(D1062="","",A1061)</f>
        <v/>
      </c>
      <c r="B1062" s="231" t="str">
        <f>IF(D1062="","",B1061)</f>
        <v/>
      </c>
      <c r="C1062" s="232" t="str">
        <f>IF(D1062="","",C1061)</f>
        <v/>
      </c>
      <c r="D1062" s="6"/>
      <c r="E1062" s="5" t="str">
        <f>IF(D1062="","",VLOOKUP(D1062,Master,3,FALSE))</f>
        <v/>
      </c>
      <c r="F1062" s="5" t="str">
        <f>IF(D1062="","",VLOOKUP(D1062,Master,4,FALSE))</f>
        <v/>
      </c>
      <c r="G1062" s="5" t="str">
        <f>IF(D1062="","",VLOOKUP(D1062,Master,5,FALSE))</f>
        <v/>
      </c>
      <c r="H1062" s="5" t="str">
        <f>IF(D1062="","",VLOOKUP(D1062,Master,2,FALSE))</f>
        <v/>
      </c>
      <c r="I1062" s="233"/>
      <c r="J1062" s="233"/>
      <c r="K1062" s="233"/>
      <c r="L1062" s="234" t="str">
        <f>IF(K1062="","",IF(I1062="",ROUND(HLOOKUP(J1062,kgList,K1062,FALSE),1),ROUND(HLOOKUP(I1062,kgList,K1062,FALSE),1)))</f>
        <v/>
      </c>
      <c r="M1062" s="234" t="str">
        <f>IF(L1062="","",IF(COUNTA(I1062:J1062)&gt;1,"Edible or Inedible",IF(COUNTA(I1062)=1,L1062*1,IF(COUNTA(J1062)=1,L1062*1,"ERROR"))))</f>
        <v/>
      </c>
    </row>
    <row r="1063" spans="1:13" x14ac:dyDescent="0.25">
      <c r="A1063" s="232" t="str">
        <f>IF(D1063="","",A1062)</f>
        <v/>
      </c>
      <c r="B1063" s="231" t="str">
        <f>IF(D1063="","",B1062)</f>
        <v/>
      </c>
      <c r="C1063" s="232" t="str">
        <f>IF(D1063="","",C1062)</f>
        <v/>
      </c>
      <c r="D1063" s="6"/>
      <c r="E1063" s="5" t="str">
        <f>IF(D1063="","",VLOOKUP(D1063,Master,3,FALSE))</f>
        <v/>
      </c>
      <c r="F1063" s="5" t="str">
        <f>IF(D1063="","",VLOOKUP(D1063,Master,4,FALSE))</f>
        <v/>
      </c>
      <c r="G1063" s="5" t="str">
        <f>IF(D1063="","",VLOOKUP(D1063,Master,5,FALSE))</f>
        <v/>
      </c>
      <c r="H1063" s="5" t="str">
        <f>IF(D1063="","",VLOOKUP(D1063,Master,2,FALSE))</f>
        <v/>
      </c>
      <c r="I1063" s="233"/>
      <c r="J1063" s="233"/>
      <c r="K1063" s="233"/>
      <c r="L1063" s="234" t="str">
        <f>IF(K1063="","",IF(I1063="",ROUND(HLOOKUP(J1063,kgList,K1063,FALSE),1),ROUND(HLOOKUP(I1063,kgList,K1063,FALSE),1)))</f>
        <v/>
      </c>
      <c r="M1063" s="234" t="str">
        <f>IF(L1063="","",IF(COUNTA(I1063:J1063)&gt;1,"Edible or Inedible",IF(COUNTA(I1063)=1,L1063*1,IF(COUNTA(J1063)=1,L1063*1,"ERROR"))))</f>
        <v/>
      </c>
    </row>
    <row r="1064" spans="1:13" x14ac:dyDescent="0.25">
      <c r="A1064" s="232" t="str">
        <f>IF(D1064="","",A1063)</f>
        <v/>
      </c>
      <c r="B1064" s="231" t="str">
        <f>IF(D1064="","",B1063)</f>
        <v/>
      </c>
      <c r="C1064" s="232" t="str">
        <f>IF(D1064="","",C1063)</f>
        <v/>
      </c>
      <c r="D1064" s="6"/>
      <c r="E1064" s="5" t="str">
        <f>IF(D1064="","",VLOOKUP(D1064,Master,3,FALSE))</f>
        <v/>
      </c>
      <c r="F1064" s="5" t="str">
        <f>IF(D1064="","",VLOOKUP(D1064,Master,4,FALSE))</f>
        <v/>
      </c>
      <c r="G1064" s="5" t="str">
        <f>IF(D1064="","",VLOOKUP(D1064,Master,5,FALSE))</f>
        <v/>
      </c>
      <c r="H1064" s="5" t="str">
        <f>IF(D1064="","",VLOOKUP(D1064,Master,2,FALSE))</f>
        <v/>
      </c>
      <c r="I1064" s="233"/>
      <c r="J1064" s="233"/>
      <c r="K1064" s="233"/>
      <c r="L1064" s="234" t="str">
        <f>IF(K1064="","",IF(I1064="",ROUND(HLOOKUP(J1064,kgList,K1064,FALSE),1),ROUND(HLOOKUP(I1064,kgList,K1064,FALSE),1)))</f>
        <v/>
      </c>
      <c r="M1064" s="234" t="str">
        <f>IF(L1064="","",IF(COUNTA(I1064:J1064)&gt;1,"Edible or Inedible",IF(COUNTA(I1064)=1,L1064*1,IF(COUNTA(J1064)=1,L1064*1,"ERROR"))))</f>
        <v/>
      </c>
    </row>
    <row r="1065" spans="1:13" x14ac:dyDescent="0.25">
      <c r="A1065" s="232" t="str">
        <f>IF(D1065="","",A1064)</f>
        <v/>
      </c>
      <c r="B1065" s="231" t="str">
        <f>IF(D1065="","",B1064)</f>
        <v/>
      </c>
      <c r="C1065" s="232" t="str">
        <f>IF(D1065="","",C1064)</f>
        <v/>
      </c>
      <c r="D1065" s="6"/>
      <c r="E1065" s="5" t="str">
        <f>IF(D1065="","",VLOOKUP(D1065,Master,3,FALSE))</f>
        <v/>
      </c>
      <c r="F1065" s="5" t="str">
        <f>IF(D1065="","",VLOOKUP(D1065,Master,4,FALSE))</f>
        <v/>
      </c>
      <c r="G1065" s="5" t="str">
        <f>IF(D1065="","",VLOOKUP(D1065,Master,5,FALSE))</f>
        <v/>
      </c>
      <c r="H1065" s="5" t="str">
        <f>IF(D1065="","",VLOOKUP(D1065,Master,2,FALSE))</f>
        <v/>
      </c>
      <c r="I1065" s="233"/>
      <c r="J1065" s="233"/>
      <c r="K1065" s="233"/>
      <c r="L1065" s="234" t="str">
        <f>IF(K1065="","",IF(I1065="",ROUND(HLOOKUP(J1065,kgList,K1065,FALSE),1),ROUND(HLOOKUP(I1065,kgList,K1065,FALSE),1)))</f>
        <v/>
      </c>
      <c r="M1065" s="234" t="str">
        <f>IF(L1065="","",IF(COUNTA(I1065:J1065)&gt;1,"Edible or Inedible",IF(COUNTA(I1065)=1,L1065*1,IF(COUNTA(J1065)=1,L1065*1,"ERROR"))))</f>
        <v/>
      </c>
    </row>
    <row r="1066" spans="1:13" x14ac:dyDescent="0.25">
      <c r="A1066" s="232" t="str">
        <f>IF(D1066="","",A1065)</f>
        <v/>
      </c>
      <c r="B1066" s="231" t="str">
        <f>IF(D1066="","",B1065)</f>
        <v/>
      </c>
      <c r="C1066" s="232" t="str">
        <f>IF(D1066="","",C1065)</f>
        <v/>
      </c>
      <c r="D1066" s="6"/>
      <c r="E1066" s="5" t="str">
        <f>IF(D1066="","",VLOOKUP(D1066,Master,3,FALSE))</f>
        <v/>
      </c>
      <c r="F1066" s="5" t="str">
        <f>IF(D1066="","",VLOOKUP(D1066,Master,4,FALSE))</f>
        <v/>
      </c>
      <c r="G1066" s="5" t="str">
        <f>IF(D1066="","",VLOOKUP(D1066,Master,5,FALSE))</f>
        <v/>
      </c>
      <c r="H1066" s="5" t="str">
        <f>IF(D1066="","",VLOOKUP(D1066,Master,2,FALSE))</f>
        <v/>
      </c>
      <c r="I1066" s="233"/>
      <c r="J1066" s="233"/>
      <c r="K1066" s="233"/>
      <c r="L1066" s="234" t="str">
        <f>IF(K1066="","",IF(I1066="",ROUND(HLOOKUP(J1066,kgList,K1066,FALSE),1),ROUND(HLOOKUP(I1066,kgList,K1066,FALSE),1)))</f>
        <v/>
      </c>
      <c r="M1066" s="234" t="str">
        <f>IF(L1066="","",IF(COUNTA(I1066:J1066)&gt;1,"Edible or Inedible",IF(COUNTA(I1066)=1,L1066*1,IF(COUNTA(J1066)=1,L1066*1,"ERROR"))))</f>
        <v/>
      </c>
    </row>
    <row r="1067" spans="1:13" x14ac:dyDescent="0.25">
      <c r="A1067" s="232" t="str">
        <f>IF(D1067="","",A1066)</f>
        <v/>
      </c>
      <c r="B1067" s="231" t="str">
        <f>IF(D1067="","",B1066)</f>
        <v/>
      </c>
      <c r="C1067" s="232" t="str">
        <f>IF(D1067="","",C1066)</f>
        <v/>
      </c>
      <c r="D1067" s="6"/>
      <c r="E1067" s="5" t="str">
        <f>IF(D1067="","",VLOOKUP(D1067,Master,3,FALSE))</f>
        <v/>
      </c>
      <c r="F1067" s="5" t="str">
        <f>IF(D1067="","",VLOOKUP(D1067,Master,4,FALSE))</f>
        <v/>
      </c>
      <c r="G1067" s="5" t="str">
        <f>IF(D1067="","",VLOOKUP(D1067,Master,5,FALSE))</f>
        <v/>
      </c>
      <c r="H1067" s="5" t="str">
        <f>IF(D1067="","",VLOOKUP(D1067,Master,2,FALSE))</f>
        <v/>
      </c>
      <c r="I1067" s="233"/>
      <c r="J1067" s="233"/>
      <c r="K1067" s="233"/>
      <c r="L1067" s="234" t="str">
        <f>IF(K1067="","",IF(I1067="",ROUND(HLOOKUP(J1067,kgList,K1067,FALSE),1),ROUND(HLOOKUP(I1067,kgList,K1067,FALSE),1)))</f>
        <v/>
      </c>
      <c r="M1067" s="234" t="str">
        <f>IF(L1067="","",IF(COUNTA(I1067:J1067)&gt;1,"Edible or Inedible",IF(COUNTA(I1067)=1,L1067*1,IF(COUNTA(J1067)=1,L1067*1,"ERROR"))))</f>
        <v/>
      </c>
    </row>
    <row r="1068" spans="1:13" x14ac:dyDescent="0.25">
      <c r="A1068" s="232" t="str">
        <f>IF(D1068="","",A1067)</f>
        <v/>
      </c>
      <c r="B1068" s="231" t="str">
        <f>IF(D1068="","",B1067)</f>
        <v/>
      </c>
      <c r="C1068" s="232" t="str">
        <f>IF(D1068="","",C1067)</f>
        <v/>
      </c>
      <c r="D1068" s="6"/>
      <c r="E1068" s="5" t="str">
        <f>IF(D1068="","",VLOOKUP(D1068,Master,3,FALSE))</f>
        <v/>
      </c>
      <c r="F1068" s="5" t="str">
        <f>IF(D1068="","",VLOOKUP(D1068,Master,4,FALSE))</f>
        <v/>
      </c>
      <c r="G1068" s="5" t="str">
        <f>IF(D1068="","",VLOOKUP(D1068,Master,5,FALSE))</f>
        <v/>
      </c>
      <c r="H1068" s="5" t="str">
        <f>IF(D1068="","",VLOOKUP(D1068,Master,2,FALSE))</f>
        <v/>
      </c>
      <c r="I1068" s="233"/>
      <c r="J1068" s="233"/>
      <c r="K1068" s="233"/>
      <c r="L1068" s="234" t="str">
        <f>IF(K1068="","",IF(I1068="",ROUND(HLOOKUP(J1068,kgList,K1068,FALSE),1),ROUND(HLOOKUP(I1068,kgList,K1068,FALSE),1)))</f>
        <v/>
      </c>
      <c r="M1068" s="234" t="str">
        <f>IF(L1068="","",IF(COUNTA(I1068:J1068)&gt;1,"Edible or Inedible",IF(COUNTA(I1068)=1,L1068*1,IF(COUNTA(J1068)=1,L1068*1,"ERROR"))))</f>
        <v/>
      </c>
    </row>
    <row r="1069" spans="1:13" x14ac:dyDescent="0.25">
      <c r="A1069" s="232" t="str">
        <f>IF(D1069="","",A1068)</f>
        <v/>
      </c>
      <c r="B1069" s="231" t="str">
        <f>IF(D1069="","",B1068)</f>
        <v/>
      </c>
      <c r="C1069" s="232" t="str">
        <f>IF(D1069="","",C1068)</f>
        <v/>
      </c>
      <c r="D1069" s="6"/>
      <c r="E1069" s="5" t="str">
        <f>IF(D1069="","",VLOOKUP(D1069,Master,3,FALSE))</f>
        <v/>
      </c>
      <c r="F1069" s="5" t="str">
        <f>IF(D1069="","",VLOOKUP(D1069,Master,4,FALSE))</f>
        <v/>
      </c>
      <c r="G1069" s="5" t="str">
        <f>IF(D1069="","",VLOOKUP(D1069,Master,5,FALSE))</f>
        <v/>
      </c>
      <c r="H1069" s="5" t="str">
        <f>IF(D1069="","",VLOOKUP(D1069,Master,2,FALSE))</f>
        <v/>
      </c>
      <c r="I1069" s="233"/>
      <c r="J1069" s="233"/>
      <c r="K1069" s="233"/>
      <c r="L1069" s="234" t="str">
        <f>IF(K1069="","",IF(I1069="",ROUND(HLOOKUP(J1069,kgList,K1069,FALSE),1),ROUND(HLOOKUP(I1069,kgList,K1069,FALSE),1)))</f>
        <v/>
      </c>
      <c r="M1069" s="234" t="str">
        <f>IF(L1069="","",IF(COUNTA(I1069:J1069)&gt;1,"Edible or Inedible",IF(COUNTA(I1069)=1,L1069*1,IF(COUNTA(J1069)=1,L1069*1,"ERROR"))))</f>
        <v/>
      </c>
    </row>
    <row r="1070" spans="1:13" x14ac:dyDescent="0.25">
      <c r="A1070" s="232" t="str">
        <f>IF(D1070="","",A1069)</f>
        <v/>
      </c>
      <c r="B1070" s="231" t="str">
        <f>IF(D1070="","",B1069)</f>
        <v/>
      </c>
      <c r="C1070" s="232" t="str">
        <f>IF(D1070="","",C1069)</f>
        <v/>
      </c>
      <c r="D1070" s="6"/>
      <c r="E1070" s="5" t="str">
        <f>IF(D1070="","",VLOOKUP(D1070,Master,3,FALSE))</f>
        <v/>
      </c>
      <c r="F1070" s="5" t="str">
        <f>IF(D1070="","",VLOOKUP(D1070,Master,4,FALSE))</f>
        <v/>
      </c>
      <c r="G1070" s="5" t="str">
        <f>IF(D1070="","",VLOOKUP(D1070,Master,5,FALSE))</f>
        <v/>
      </c>
      <c r="H1070" s="5" t="str">
        <f>IF(D1070="","",VLOOKUP(D1070,Master,2,FALSE))</f>
        <v/>
      </c>
      <c r="I1070" s="233"/>
      <c r="J1070" s="233"/>
      <c r="K1070" s="233"/>
      <c r="L1070" s="234" t="str">
        <f>IF(K1070="","",IF(I1070="",ROUND(HLOOKUP(J1070,kgList,K1070,FALSE),1),ROUND(HLOOKUP(I1070,kgList,K1070,FALSE),1)))</f>
        <v/>
      </c>
      <c r="M1070" s="234" t="str">
        <f>IF(L1070="","",IF(COUNTA(I1070:J1070)&gt;1,"Edible or Inedible",IF(COUNTA(I1070)=1,L1070*1,IF(COUNTA(J1070)=1,L1070*1,"ERROR"))))</f>
        <v/>
      </c>
    </row>
    <row r="1071" spans="1:13" x14ac:dyDescent="0.25">
      <c r="A1071" s="232" t="str">
        <f>IF(D1071="","",A1070)</f>
        <v/>
      </c>
      <c r="B1071" s="231" t="str">
        <f>IF(D1071="","",B1070)</f>
        <v/>
      </c>
      <c r="C1071" s="232" t="str">
        <f>IF(D1071="","",C1070)</f>
        <v/>
      </c>
      <c r="D1071" s="6"/>
      <c r="E1071" s="5" t="str">
        <f>IF(D1071="","",VLOOKUP(D1071,Master,3,FALSE))</f>
        <v/>
      </c>
      <c r="F1071" s="5" t="str">
        <f>IF(D1071="","",VLOOKUP(D1071,Master,4,FALSE))</f>
        <v/>
      </c>
      <c r="G1071" s="5" t="str">
        <f>IF(D1071="","",VLOOKUP(D1071,Master,5,FALSE))</f>
        <v/>
      </c>
      <c r="H1071" s="5" t="str">
        <f>IF(D1071="","",VLOOKUP(D1071,Master,2,FALSE))</f>
        <v/>
      </c>
      <c r="I1071" s="233"/>
      <c r="J1071" s="233"/>
      <c r="K1071" s="233"/>
      <c r="L1071" s="234" t="str">
        <f>IF(K1071="","",IF(I1071="",ROUND(HLOOKUP(J1071,kgList,K1071,FALSE),1),ROUND(HLOOKUP(I1071,kgList,K1071,FALSE),1)))</f>
        <v/>
      </c>
      <c r="M1071" s="234" t="str">
        <f>IF(L1071="","",IF(COUNTA(I1071:J1071)&gt;1,"Edible or Inedible",IF(COUNTA(I1071)=1,L1071*1,IF(COUNTA(J1071)=1,L1071*1,"ERROR"))))</f>
        <v/>
      </c>
    </row>
    <row r="1072" spans="1:13" x14ac:dyDescent="0.25">
      <c r="A1072" s="232" t="str">
        <f>IF(D1072="","",A1071)</f>
        <v/>
      </c>
      <c r="B1072" s="231" t="str">
        <f>IF(D1072="","",B1071)</f>
        <v/>
      </c>
      <c r="C1072" s="232" t="str">
        <f>IF(D1072="","",C1071)</f>
        <v/>
      </c>
      <c r="D1072" s="6"/>
      <c r="E1072" s="5" t="str">
        <f>IF(D1072="","",VLOOKUP(D1072,Master,3,FALSE))</f>
        <v/>
      </c>
      <c r="F1072" s="5" t="str">
        <f>IF(D1072="","",VLOOKUP(D1072,Master,4,FALSE))</f>
        <v/>
      </c>
      <c r="G1072" s="5" t="str">
        <f>IF(D1072="","",VLOOKUP(D1072,Master,5,FALSE))</f>
        <v/>
      </c>
      <c r="H1072" s="5" t="str">
        <f>IF(D1072="","",VLOOKUP(D1072,Master,2,FALSE))</f>
        <v/>
      </c>
      <c r="I1072" s="233"/>
      <c r="J1072" s="233"/>
      <c r="K1072" s="233"/>
      <c r="L1072" s="234" t="str">
        <f>IF(K1072="","",IF(I1072="",ROUND(HLOOKUP(J1072,kgList,K1072,FALSE),1),ROUND(HLOOKUP(I1072,kgList,K1072,FALSE),1)))</f>
        <v/>
      </c>
      <c r="M1072" s="234" t="str">
        <f>IF(L1072="","",IF(COUNTA(I1072:J1072)&gt;1,"Edible or Inedible",IF(COUNTA(I1072)=1,L1072*1,IF(COUNTA(J1072)=1,L1072*1,"ERROR"))))</f>
        <v/>
      </c>
    </row>
    <row r="1073" spans="1:13" x14ac:dyDescent="0.25">
      <c r="A1073" s="232" t="str">
        <f>IF(D1073="","",A1072)</f>
        <v/>
      </c>
      <c r="B1073" s="231" t="str">
        <f>IF(D1073="","",B1072)</f>
        <v/>
      </c>
      <c r="C1073" s="232" t="str">
        <f>IF(D1073="","",C1072)</f>
        <v/>
      </c>
      <c r="D1073" s="6"/>
      <c r="E1073" s="5" t="str">
        <f>IF(D1073="","",VLOOKUP(D1073,Master,3,FALSE))</f>
        <v/>
      </c>
      <c r="F1073" s="5" t="str">
        <f>IF(D1073="","",VLOOKUP(D1073,Master,4,FALSE))</f>
        <v/>
      </c>
      <c r="G1073" s="5" t="str">
        <f>IF(D1073="","",VLOOKUP(D1073,Master,5,FALSE))</f>
        <v/>
      </c>
      <c r="H1073" s="5" t="str">
        <f>IF(D1073="","",VLOOKUP(D1073,Master,2,FALSE))</f>
        <v/>
      </c>
      <c r="I1073" s="233"/>
      <c r="J1073" s="233"/>
      <c r="K1073" s="233"/>
      <c r="L1073" s="234" t="str">
        <f>IF(K1073="","",IF(I1073="",ROUND(HLOOKUP(J1073,kgList,K1073,FALSE),1),ROUND(HLOOKUP(I1073,kgList,K1073,FALSE),1)))</f>
        <v/>
      </c>
      <c r="M1073" s="234" t="str">
        <f>IF(L1073="","",IF(COUNTA(I1073:J1073)&gt;1,"Edible or Inedible",IF(COUNTA(I1073)=1,L1073*1,IF(COUNTA(J1073)=1,L1073*1,"ERROR"))))</f>
        <v/>
      </c>
    </row>
    <row r="1074" spans="1:13" x14ac:dyDescent="0.25">
      <c r="A1074" s="232" t="str">
        <f>IF(D1074="","",A1073)</f>
        <v/>
      </c>
      <c r="B1074" s="231" t="str">
        <f>IF(D1074="","",B1073)</f>
        <v/>
      </c>
      <c r="C1074" s="232" t="str">
        <f>IF(D1074="","",C1073)</f>
        <v/>
      </c>
      <c r="D1074" s="6"/>
      <c r="E1074" s="5" t="str">
        <f>IF(D1074="","",VLOOKUP(D1074,Master,3,FALSE))</f>
        <v/>
      </c>
      <c r="F1074" s="5" t="str">
        <f>IF(D1074="","",VLOOKUP(D1074,Master,4,FALSE))</f>
        <v/>
      </c>
      <c r="G1074" s="5" t="str">
        <f>IF(D1074="","",VLOOKUP(D1074,Master,5,FALSE))</f>
        <v/>
      </c>
      <c r="H1074" s="5" t="str">
        <f>IF(D1074="","",VLOOKUP(D1074,Master,2,FALSE))</f>
        <v/>
      </c>
      <c r="I1074" s="233"/>
      <c r="J1074" s="233"/>
      <c r="K1074" s="233"/>
      <c r="L1074" s="234" t="str">
        <f>IF(K1074="","",IF(I1074="",ROUND(HLOOKUP(J1074,kgList,K1074,FALSE),1),ROUND(HLOOKUP(I1074,kgList,K1074,FALSE),1)))</f>
        <v/>
      </c>
      <c r="M1074" s="234" t="str">
        <f>IF(L1074="","",IF(COUNTA(I1074:J1074)&gt;1,"Edible or Inedible",IF(COUNTA(I1074)=1,L1074*1,IF(COUNTA(J1074)=1,L1074*1,"ERROR"))))</f>
        <v/>
      </c>
    </row>
    <row r="1075" spans="1:13" x14ac:dyDescent="0.25">
      <c r="A1075" s="232" t="str">
        <f>IF(D1075="","",A1074)</f>
        <v/>
      </c>
      <c r="B1075" s="231" t="str">
        <f>IF(D1075="","",B1074)</f>
        <v/>
      </c>
      <c r="C1075" s="232" t="str">
        <f>IF(D1075="","",C1074)</f>
        <v/>
      </c>
      <c r="D1075" s="6"/>
      <c r="E1075" s="5" t="str">
        <f>IF(D1075="","",VLOOKUP(D1075,Master,3,FALSE))</f>
        <v/>
      </c>
      <c r="F1075" s="5" t="str">
        <f>IF(D1075="","",VLOOKUP(D1075,Master,4,FALSE))</f>
        <v/>
      </c>
      <c r="G1075" s="5" t="str">
        <f>IF(D1075="","",VLOOKUP(D1075,Master,5,FALSE))</f>
        <v/>
      </c>
      <c r="H1075" s="5" t="str">
        <f>IF(D1075="","",VLOOKUP(D1075,Master,2,FALSE))</f>
        <v/>
      </c>
      <c r="I1075" s="233"/>
      <c r="J1075" s="233"/>
      <c r="K1075" s="233"/>
      <c r="L1075" s="234" t="str">
        <f>IF(K1075="","",IF(I1075="",ROUND(HLOOKUP(J1075,kgList,K1075,FALSE),1),ROUND(HLOOKUP(I1075,kgList,K1075,FALSE),1)))</f>
        <v/>
      </c>
      <c r="M1075" s="234" t="str">
        <f>IF(L1075="","",IF(COUNTA(I1075:J1075)&gt;1,"Edible or Inedible",IF(COUNTA(I1075)=1,L1075*1,IF(COUNTA(J1075)=1,L1075*1,"ERROR"))))</f>
        <v/>
      </c>
    </row>
    <row r="1076" spans="1:13" x14ac:dyDescent="0.25">
      <c r="A1076" s="232" t="str">
        <f>IF(D1076="","",A1075)</f>
        <v/>
      </c>
      <c r="B1076" s="231" t="str">
        <f>IF(D1076="","",B1075)</f>
        <v/>
      </c>
      <c r="C1076" s="232" t="str">
        <f>IF(D1076="","",C1075)</f>
        <v/>
      </c>
      <c r="D1076" s="6"/>
      <c r="E1076" s="5" t="str">
        <f>IF(D1076="","",VLOOKUP(D1076,Master,3,FALSE))</f>
        <v/>
      </c>
      <c r="F1076" s="5" t="str">
        <f>IF(D1076="","",VLOOKUP(D1076,Master,4,FALSE))</f>
        <v/>
      </c>
      <c r="G1076" s="5" t="str">
        <f>IF(D1076="","",VLOOKUP(D1076,Master,5,FALSE))</f>
        <v/>
      </c>
      <c r="H1076" s="5" t="str">
        <f>IF(D1076="","",VLOOKUP(D1076,Master,2,FALSE))</f>
        <v/>
      </c>
      <c r="I1076" s="233"/>
      <c r="J1076" s="233"/>
      <c r="K1076" s="233"/>
      <c r="L1076" s="234" t="str">
        <f>IF(K1076="","",IF(I1076="",ROUND(HLOOKUP(J1076,kgList,K1076,FALSE),1),ROUND(HLOOKUP(I1076,kgList,K1076,FALSE),1)))</f>
        <v/>
      </c>
      <c r="M1076" s="234" t="str">
        <f>IF(L1076="","",IF(COUNTA(I1076:J1076)&gt;1,"Edible or Inedible",IF(COUNTA(I1076)=1,L1076*1,IF(COUNTA(J1076)=1,L1076*1,"ERROR"))))</f>
        <v/>
      </c>
    </row>
    <row r="1077" spans="1:13" x14ac:dyDescent="0.25">
      <c r="A1077" s="232" t="str">
        <f>IF(D1077="","",A1076)</f>
        <v/>
      </c>
      <c r="B1077" s="231" t="str">
        <f>IF(D1077="","",B1076)</f>
        <v/>
      </c>
      <c r="C1077" s="232" t="str">
        <f>IF(D1077="","",C1076)</f>
        <v/>
      </c>
      <c r="D1077" s="6"/>
      <c r="E1077" s="5" t="str">
        <f>IF(D1077="","",VLOOKUP(D1077,Master,3,FALSE))</f>
        <v/>
      </c>
      <c r="F1077" s="5" t="str">
        <f>IF(D1077="","",VLOOKUP(D1077,Master,4,FALSE))</f>
        <v/>
      </c>
      <c r="G1077" s="5" t="str">
        <f>IF(D1077="","",VLOOKUP(D1077,Master,5,FALSE))</f>
        <v/>
      </c>
      <c r="H1077" s="5" t="str">
        <f>IF(D1077="","",VLOOKUP(D1077,Master,2,FALSE))</f>
        <v/>
      </c>
      <c r="I1077" s="233"/>
      <c r="J1077" s="233"/>
      <c r="K1077" s="233"/>
      <c r="L1077" s="234" t="str">
        <f>IF(K1077="","",IF(I1077="",ROUND(HLOOKUP(J1077,kgList,K1077,FALSE),1),ROUND(HLOOKUP(I1077,kgList,K1077,FALSE),1)))</f>
        <v/>
      </c>
      <c r="M1077" s="234" t="str">
        <f>IF(L1077="","",IF(COUNTA(I1077:J1077)&gt;1,"Edible or Inedible",IF(COUNTA(I1077)=1,L1077*1,IF(COUNTA(J1077)=1,L1077*1,"ERROR"))))</f>
        <v/>
      </c>
    </row>
    <row r="1078" spans="1:13" x14ac:dyDescent="0.25">
      <c r="A1078" s="232" t="str">
        <f>IF(D1078="","",A1077)</f>
        <v/>
      </c>
      <c r="B1078" s="231" t="str">
        <f>IF(D1078="","",B1077)</f>
        <v/>
      </c>
      <c r="C1078" s="232" t="str">
        <f>IF(D1078="","",C1077)</f>
        <v/>
      </c>
      <c r="D1078" s="6"/>
      <c r="E1078" s="5" t="str">
        <f>IF(D1078="","",VLOOKUP(D1078,Master,3,FALSE))</f>
        <v/>
      </c>
      <c r="F1078" s="5" t="str">
        <f>IF(D1078="","",VLOOKUP(D1078,Master,4,FALSE))</f>
        <v/>
      </c>
      <c r="G1078" s="5" t="str">
        <f>IF(D1078="","",VLOOKUP(D1078,Master,5,FALSE))</f>
        <v/>
      </c>
      <c r="H1078" s="5" t="str">
        <f>IF(D1078="","",VLOOKUP(D1078,Master,2,FALSE))</f>
        <v/>
      </c>
      <c r="I1078" s="233"/>
      <c r="J1078" s="233"/>
      <c r="K1078" s="233"/>
      <c r="L1078" s="234" t="str">
        <f>IF(K1078="","",IF(I1078="",ROUND(HLOOKUP(J1078,kgList,K1078,FALSE),1),ROUND(HLOOKUP(I1078,kgList,K1078,FALSE),1)))</f>
        <v/>
      </c>
      <c r="M1078" s="234" t="str">
        <f>IF(L1078="","",IF(COUNTA(I1078:J1078)&gt;1,"Edible or Inedible",IF(COUNTA(I1078)=1,L1078*1,IF(COUNTA(J1078)=1,L1078*1,"ERROR"))))</f>
        <v/>
      </c>
    </row>
    <row r="1079" spans="1:13" x14ac:dyDescent="0.25">
      <c r="A1079" s="232" t="str">
        <f>IF(D1079="","",A1078)</f>
        <v/>
      </c>
      <c r="B1079" s="231" t="str">
        <f>IF(D1079="","",B1078)</f>
        <v/>
      </c>
      <c r="C1079" s="232" t="str">
        <f>IF(D1079="","",C1078)</f>
        <v/>
      </c>
      <c r="D1079" s="6"/>
      <c r="E1079" s="5" t="str">
        <f>IF(D1079="","",VLOOKUP(D1079,Master,3,FALSE))</f>
        <v/>
      </c>
      <c r="F1079" s="5" t="str">
        <f>IF(D1079="","",VLOOKUP(D1079,Master,4,FALSE))</f>
        <v/>
      </c>
      <c r="G1079" s="5" t="str">
        <f>IF(D1079="","",VLOOKUP(D1079,Master,5,FALSE))</f>
        <v/>
      </c>
      <c r="H1079" s="5" t="str">
        <f>IF(D1079="","",VLOOKUP(D1079,Master,2,FALSE))</f>
        <v/>
      </c>
      <c r="I1079" s="233"/>
      <c r="J1079" s="233"/>
      <c r="K1079" s="233"/>
      <c r="L1079" s="234" t="str">
        <f>IF(K1079="","",IF(I1079="",ROUND(HLOOKUP(J1079,kgList,K1079,FALSE),1),ROUND(HLOOKUP(I1079,kgList,K1079,FALSE),1)))</f>
        <v/>
      </c>
      <c r="M1079" s="234" t="str">
        <f>IF(L1079="","",IF(COUNTA(I1079:J1079)&gt;1,"Edible or Inedible",IF(COUNTA(I1079)=1,L1079*1,IF(COUNTA(J1079)=1,L1079*1,"ERROR"))))</f>
        <v/>
      </c>
    </row>
    <row r="1080" spans="1:13" x14ac:dyDescent="0.25">
      <c r="A1080" s="232" t="str">
        <f>IF(D1080="","",A1079)</f>
        <v/>
      </c>
      <c r="B1080" s="231" t="str">
        <f>IF(D1080="","",B1079)</f>
        <v/>
      </c>
      <c r="C1080" s="232" t="str">
        <f>IF(D1080="","",C1079)</f>
        <v/>
      </c>
      <c r="D1080" s="6"/>
      <c r="E1080" s="5" t="str">
        <f>IF(D1080="","",VLOOKUP(D1080,Master,3,FALSE))</f>
        <v/>
      </c>
      <c r="F1080" s="5" t="str">
        <f>IF(D1080="","",VLOOKUP(D1080,Master,4,FALSE))</f>
        <v/>
      </c>
      <c r="G1080" s="5" t="str">
        <f>IF(D1080="","",VLOOKUP(D1080,Master,5,FALSE))</f>
        <v/>
      </c>
      <c r="H1080" s="5" t="str">
        <f>IF(D1080="","",VLOOKUP(D1080,Master,2,FALSE))</f>
        <v/>
      </c>
      <c r="I1080" s="233"/>
      <c r="J1080" s="233"/>
      <c r="K1080" s="233"/>
      <c r="L1080" s="234" t="str">
        <f>IF(K1080="","",IF(I1080="",ROUND(HLOOKUP(J1080,kgList,K1080,FALSE),1),ROUND(HLOOKUP(I1080,kgList,K1080,FALSE),1)))</f>
        <v/>
      </c>
      <c r="M1080" s="234" t="str">
        <f>IF(L1080="","",IF(COUNTA(I1080:J1080)&gt;1,"Edible or Inedible",IF(COUNTA(I1080)=1,L1080*1,IF(COUNTA(J1080)=1,L1080*1,"ERROR"))))</f>
        <v/>
      </c>
    </row>
    <row r="1081" spans="1:13" x14ac:dyDescent="0.25">
      <c r="A1081" s="232" t="str">
        <f>IF(D1081="","",A1080)</f>
        <v/>
      </c>
      <c r="B1081" s="231" t="str">
        <f>IF(D1081="","",B1080)</f>
        <v/>
      </c>
      <c r="C1081" s="232" t="str">
        <f>IF(D1081="","",C1080)</f>
        <v/>
      </c>
      <c r="D1081" s="6"/>
      <c r="E1081" s="5" t="str">
        <f>IF(D1081="","",VLOOKUP(D1081,Master,3,FALSE))</f>
        <v/>
      </c>
      <c r="F1081" s="5" t="str">
        <f>IF(D1081="","",VLOOKUP(D1081,Master,4,FALSE))</f>
        <v/>
      </c>
      <c r="G1081" s="5" t="str">
        <f>IF(D1081="","",VLOOKUP(D1081,Master,5,FALSE))</f>
        <v/>
      </c>
      <c r="H1081" s="5" t="str">
        <f>IF(D1081="","",VLOOKUP(D1081,Master,2,FALSE))</f>
        <v/>
      </c>
      <c r="I1081" s="233"/>
      <c r="J1081" s="233"/>
      <c r="K1081" s="233"/>
      <c r="L1081" s="234" t="str">
        <f>IF(K1081="","",IF(I1081="",ROUND(HLOOKUP(J1081,kgList,K1081,FALSE),1),ROUND(HLOOKUP(I1081,kgList,K1081,FALSE),1)))</f>
        <v/>
      </c>
      <c r="M1081" s="234" t="str">
        <f>IF(L1081="","",IF(COUNTA(I1081:J1081)&gt;1,"Edible or Inedible",IF(COUNTA(I1081)=1,L1081*1,IF(COUNTA(J1081)=1,L1081*1,"ERROR"))))</f>
        <v/>
      </c>
    </row>
    <row r="1082" spans="1:13" x14ac:dyDescent="0.25">
      <c r="A1082" s="232" t="str">
        <f>IF(D1082="","",A1081)</f>
        <v/>
      </c>
      <c r="B1082" s="231" t="str">
        <f>IF(D1082="","",B1081)</f>
        <v/>
      </c>
      <c r="C1082" s="232" t="str">
        <f>IF(D1082="","",C1081)</f>
        <v/>
      </c>
      <c r="D1082" s="6"/>
      <c r="E1082" s="5" t="str">
        <f>IF(D1082="","",VLOOKUP(D1082,Master,3,FALSE))</f>
        <v/>
      </c>
      <c r="F1082" s="5" t="str">
        <f>IF(D1082="","",VLOOKUP(D1082,Master,4,FALSE))</f>
        <v/>
      </c>
      <c r="G1082" s="5" t="str">
        <f>IF(D1082="","",VLOOKUP(D1082,Master,5,FALSE))</f>
        <v/>
      </c>
      <c r="H1082" s="5" t="str">
        <f>IF(D1082="","",VLOOKUP(D1082,Master,2,FALSE))</f>
        <v/>
      </c>
      <c r="I1082" s="233"/>
      <c r="J1082" s="233"/>
      <c r="K1082" s="233"/>
      <c r="L1082" s="234" t="str">
        <f>IF(K1082="","",IF(I1082="",ROUND(HLOOKUP(J1082,kgList,K1082,FALSE),1),ROUND(HLOOKUP(I1082,kgList,K1082,FALSE),1)))</f>
        <v/>
      </c>
      <c r="M1082" s="234" t="str">
        <f>IF(L1082="","",IF(COUNTA(I1082:J1082)&gt;1,"Edible or Inedible",IF(COUNTA(I1082)=1,L1082*1,IF(COUNTA(J1082)=1,L1082*1,"ERROR"))))</f>
        <v/>
      </c>
    </row>
    <row r="1083" spans="1:13" x14ac:dyDescent="0.25">
      <c r="A1083" s="232" t="str">
        <f>IF(D1083="","",A1082)</f>
        <v/>
      </c>
      <c r="B1083" s="231" t="str">
        <f>IF(D1083="","",B1082)</f>
        <v/>
      </c>
      <c r="C1083" s="232" t="str">
        <f>IF(D1083="","",C1082)</f>
        <v/>
      </c>
      <c r="D1083" s="6"/>
      <c r="E1083" s="5" t="str">
        <f>IF(D1083="","",VLOOKUP(D1083,Master,3,FALSE))</f>
        <v/>
      </c>
      <c r="F1083" s="5" t="str">
        <f>IF(D1083="","",VLOOKUP(D1083,Master,4,FALSE))</f>
        <v/>
      </c>
      <c r="G1083" s="5" t="str">
        <f>IF(D1083="","",VLOOKUP(D1083,Master,5,FALSE))</f>
        <v/>
      </c>
      <c r="H1083" s="5" t="str">
        <f>IF(D1083="","",VLOOKUP(D1083,Master,2,FALSE))</f>
        <v/>
      </c>
      <c r="I1083" s="233"/>
      <c r="J1083" s="233"/>
      <c r="K1083" s="233"/>
      <c r="L1083" s="234" t="str">
        <f>IF(K1083="","",IF(I1083="",ROUND(HLOOKUP(J1083,kgList,K1083,FALSE),1),ROUND(HLOOKUP(I1083,kgList,K1083,FALSE),1)))</f>
        <v/>
      </c>
      <c r="M1083" s="234" t="str">
        <f>IF(L1083="","",IF(COUNTA(I1083:J1083)&gt;1,"Edible or Inedible",IF(COUNTA(I1083)=1,L1083*1,IF(COUNTA(J1083)=1,L1083*1,"ERROR"))))</f>
        <v/>
      </c>
    </row>
    <row r="1084" spans="1:13" x14ac:dyDescent="0.25">
      <c r="A1084" s="232" t="str">
        <f>IF(D1084="","",A1083)</f>
        <v/>
      </c>
      <c r="B1084" s="231" t="str">
        <f>IF(D1084="","",B1083)</f>
        <v/>
      </c>
      <c r="C1084" s="232" t="str">
        <f>IF(D1084="","",C1083)</f>
        <v/>
      </c>
      <c r="D1084" s="6"/>
      <c r="E1084" s="5" t="str">
        <f>IF(D1084="","",VLOOKUP(D1084,Master,3,FALSE))</f>
        <v/>
      </c>
      <c r="F1084" s="5" t="str">
        <f>IF(D1084="","",VLOOKUP(D1084,Master,4,FALSE))</f>
        <v/>
      </c>
      <c r="G1084" s="5" t="str">
        <f>IF(D1084="","",VLOOKUP(D1084,Master,5,FALSE))</f>
        <v/>
      </c>
      <c r="H1084" s="5" t="str">
        <f>IF(D1084="","",VLOOKUP(D1084,Master,2,FALSE))</f>
        <v/>
      </c>
      <c r="I1084" s="233"/>
      <c r="J1084" s="233"/>
      <c r="K1084" s="233"/>
      <c r="L1084" s="234" t="str">
        <f>IF(K1084="","",IF(I1084="",ROUND(HLOOKUP(J1084,kgList,K1084,FALSE),1),ROUND(HLOOKUP(I1084,kgList,K1084,FALSE),1)))</f>
        <v/>
      </c>
      <c r="M1084" s="234" t="str">
        <f>IF(L1084="","",IF(COUNTA(I1084:J1084)&gt;1,"Edible or Inedible",IF(COUNTA(I1084)=1,L1084*1,IF(COUNTA(J1084)=1,L1084*1,"ERROR"))))</f>
        <v/>
      </c>
    </row>
    <row r="1085" spans="1:13" x14ac:dyDescent="0.25">
      <c r="A1085" s="232" t="str">
        <f>IF(D1085="","",A1084)</f>
        <v/>
      </c>
      <c r="B1085" s="231" t="str">
        <f>IF(D1085="","",B1084)</f>
        <v/>
      </c>
      <c r="C1085" s="232" t="str">
        <f>IF(D1085="","",C1084)</f>
        <v/>
      </c>
      <c r="D1085" s="6"/>
      <c r="E1085" s="5" t="str">
        <f>IF(D1085="","",VLOOKUP(D1085,Master,3,FALSE))</f>
        <v/>
      </c>
      <c r="F1085" s="5" t="str">
        <f>IF(D1085="","",VLOOKUP(D1085,Master,4,FALSE))</f>
        <v/>
      </c>
      <c r="G1085" s="5" t="str">
        <f>IF(D1085="","",VLOOKUP(D1085,Master,5,FALSE))</f>
        <v/>
      </c>
      <c r="H1085" s="5" t="str">
        <f>IF(D1085="","",VLOOKUP(D1085,Master,2,FALSE))</f>
        <v/>
      </c>
      <c r="I1085" s="233"/>
      <c r="J1085" s="233"/>
      <c r="K1085" s="233"/>
      <c r="L1085" s="234" t="str">
        <f>IF(K1085="","",IF(I1085="",ROUND(HLOOKUP(J1085,kgList,K1085,FALSE),1),ROUND(HLOOKUP(I1085,kgList,K1085,FALSE),1)))</f>
        <v/>
      </c>
      <c r="M1085" s="234" t="str">
        <f>IF(L1085="","",IF(COUNTA(I1085:J1085)&gt;1,"Edible or Inedible",IF(COUNTA(I1085)=1,L1085*1,IF(COUNTA(J1085)=1,L1085*1,"ERROR"))))</f>
        <v/>
      </c>
    </row>
    <row r="1086" spans="1:13" x14ac:dyDescent="0.25">
      <c r="A1086" s="232" t="str">
        <f>IF(D1086="","",A1085)</f>
        <v/>
      </c>
      <c r="B1086" s="231" t="str">
        <f>IF(D1086="","",B1085)</f>
        <v/>
      </c>
      <c r="C1086" s="232" t="str">
        <f>IF(D1086="","",C1085)</f>
        <v/>
      </c>
      <c r="D1086" s="6"/>
      <c r="E1086" s="5" t="str">
        <f>IF(D1086="","",VLOOKUP(D1086,Master,3,FALSE))</f>
        <v/>
      </c>
      <c r="F1086" s="5" t="str">
        <f>IF(D1086="","",VLOOKUP(D1086,Master,4,FALSE))</f>
        <v/>
      </c>
      <c r="G1086" s="5" t="str">
        <f>IF(D1086="","",VLOOKUP(D1086,Master,5,FALSE))</f>
        <v/>
      </c>
      <c r="H1086" s="5" t="str">
        <f>IF(D1086="","",VLOOKUP(D1086,Master,2,FALSE))</f>
        <v/>
      </c>
      <c r="I1086" s="233"/>
      <c r="J1086" s="233"/>
      <c r="K1086" s="233"/>
      <c r="L1086" s="234" t="str">
        <f>IF(K1086="","",IF(I1086="",ROUND(HLOOKUP(J1086,kgList,K1086,FALSE),1),ROUND(HLOOKUP(I1086,kgList,K1086,FALSE),1)))</f>
        <v/>
      </c>
      <c r="M1086" s="234" t="str">
        <f>IF(L1086="","",IF(COUNTA(I1086:J1086)&gt;1,"Edible or Inedible",IF(COUNTA(I1086)=1,L1086*1,IF(COUNTA(J1086)=1,L1086*1,"ERROR"))))</f>
        <v/>
      </c>
    </row>
    <row r="1087" spans="1:13" x14ac:dyDescent="0.25">
      <c r="A1087" s="232" t="str">
        <f>IF(D1087="","",A1086)</f>
        <v/>
      </c>
      <c r="B1087" s="231" t="str">
        <f>IF(D1087="","",B1086)</f>
        <v/>
      </c>
      <c r="C1087" s="232" t="str">
        <f>IF(D1087="","",C1086)</f>
        <v/>
      </c>
      <c r="D1087" s="6"/>
      <c r="E1087" s="5" t="str">
        <f>IF(D1087="","",VLOOKUP(D1087,Master,3,FALSE))</f>
        <v/>
      </c>
      <c r="F1087" s="5" t="str">
        <f>IF(D1087="","",VLOOKUP(D1087,Master,4,FALSE))</f>
        <v/>
      </c>
      <c r="G1087" s="5" t="str">
        <f>IF(D1087="","",VLOOKUP(D1087,Master,5,FALSE))</f>
        <v/>
      </c>
      <c r="H1087" s="5" t="str">
        <f>IF(D1087="","",VLOOKUP(D1087,Master,2,FALSE))</f>
        <v/>
      </c>
      <c r="I1087" s="233"/>
      <c r="J1087" s="233"/>
      <c r="K1087" s="233"/>
      <c r="L1087" s="234" t="str">
        <f>IF(K1087="","",IF(I1087="",ROUND(HLOOKUP(J1087,kgList,K1087,FALSE),1),ROUND(HLOOKUP(I1087,kgList,K1087,FALSE),1)))</f>
        <v/>
      </c>
      <c r="M1087" s="234" t="str">
        <f>IF(L1087="","",IF(COUNTA(I1087:J1087)&gt;1,"Edible or Inedible",IF(COUNTA(I1087)=1,L1087*1,IF(COUNTA(J1087)=1,L1087*1,"ERROR"))))</f>
        <v/>
      </c>
    </row>
    <row r="1088" spans="1:13" x14ac:dyDescent="0.25">
      <c r="A1088" s="232" t="str">
        <f>IF(D1088="","",A1087)</f>
        <v/>
      </c>
      <c r="B1088" s="231" t="str">
        <f>IF(D1088="","",B1087)</f>
        <v/>
      </c>
      <c r="C1088" s="232" t="str">
        <f>IF(D1088="","",C1087)</f>
        <v/>
      </c>
      <c r="D1088" s="6"/>
      <c r="E1088" s="5" t="str">
        <f>IF(D1088="","",VLOOKUP(D1088,Master,3,FALSE))</f>
        <v/>
      </c>
      <c r="F1088" s="5" t="str">
        <f>IF(D1088="","",VLOOKUP(D1088,Master,4,FALSE))</f>
        <v/>
      </c>
      <c r="G1088" s="5" t="str">
        <f>IF(D1088="","",VLOOKUP(D1088,Master,5,FALSE))</f>
        <v/>
      </c>
      <c r="H1088" s="5" t="str">
        <f>IF(D1088="","",VLOOKUP(D1088,Master,2,FALSE))</f>
        <v/>
      </c>
      <c r="I1088" s="233"/>
      <c r="J1088" s="233"/>
      <c r="K1088" s="233"/>
      <c r="L1088" s="234" t="str">
        <f>IF(K1088="","",IF(I1088="",ROUND(HLOOKUP(J1088,kgList,K1088,FALSE),1),ROUND(HLOOKUP(I1088,kgList,K1088,FALSE),1)))</f>
        <v/>
      </c>
      <c r="M1088" s="234" t="str">
        <f>IF(L1088="","",IF(COUNTA(I1088:J1088)&gt;1,"Edible or Inedible",IF(COUNTA(I1088)=1,L1088*1,IF(COUNTA(J1088)=1,L1088*1,"ERROR"))))</f>
        <v/>
      </c>
    </row>
    <row r="1089" spans="1:13" x14ac:dyDescent="0.25">
      <c r="A1089" s="232" t="str">
        <f>IF(D1089="","",A1088)</f>
        <v/>
      </c>
      <c r="B1089" s="231" t="str">
        <f>IF(D1089="","",B1088)</f>
        <v/>
      </c>
      <c r="C1089" s="232" t="str">
        <f>IF(D1089="","",C1088)</f>
        <v/>
      </c>
      <c r="D1089" s="6"/>
      <c r="E1089" s="5" t="str">
        <f>IF(D1089="","",VLOOKUP(D1089,Master,3,FALSE))</f>
        <v/>
      </c>
      <c r="F1089" s="5" t="str">
        <f>IF(D1089="","",VLOOKUP(D1089,Master,4,FALSE))</f>
        <v/>
      </c>
      <c r="G1089" s="5" t="str">
        <f>IF(D1089="","",VLOOKUP(D1089,Master,5,FALSE))</f>
        <v/>
      </c>
      <c r="H1089" s="5" t="str">
        <f>IF(D1089="","",VLOOKUP(D1089,Master,2,FALSE))</f>
        <v/>
      </c>
      <c r="I1089" s="233"/>
      <c r="J1089" s="233"/>
      <c r="K1089" s="233"/>
      <c r="L1089" s="234" t="str">
        <f>IF(K1089="","",IF(I1089="",ROUND(HLOOKUP(J1089,kgList,K1089,FALSE),1),ROUND(HLOOKUP(I1089,kgList,K1089,FALSE),1)))</f>
        <v/>
      </c>
      <c r="M1089" s="234" t="str">
        <f>IF(L1089="","",IF(COUNTA(I1089:J1089)&gt;1,"Edible or Inedible",IF(COUNTA(I1089)=1,L1089*1,IF(COUNTA(J1089)=1,L1089*1,"ERROR"))))</f>
        <v/>
      </c>
    </row>
    <row r="1090" spans="1:13" x14ac:dyDescent="0.25">
      <c r="A1090" s="232" t="str">
        <f>IF(D1090="","",A1089)</f>
        <v/>
      </c>
      <c r="B1090" s="231" t="str">
        <f>IF(D1090="","",B1089)</f>
        <v/>
      </c>
      <c r="C1090" s="232" t="str">
        <f>IF(D1090="","",C1089)</f>
        <v/>
      </c>
      <c r="D1090" s="6"/>
      <c r="E1090" s="5" t="str">
        <f>IF(D1090="","",VLOOKUP(D1090,Master,3,FALSE))</f>
        <v/>
      </c>
      <c r="F1090" s="5" t="str">
        <f>IF(D1090="","",VLOOKUP(D1090,Master,4,FALSE))</f>
        <v/>
      </c>
      <c r="G1090" s="5" t="str">
        <f>IF(D1090="","",VLOOKUP(D1090,Master,5,FALSE))</f>
        <v/>
      </c>
      <c r="H1090" s="5" t="str">
        <f>IF(D1090="","",VLOOKUP(D1090,Master,2,FALSE))</f>
        <v/>
      </c>
      <c r="I1090" s="233"/>
      <c r="J1090" s="233"/>
      <c r="K1090" s="233"/>
      <c r="L1090" s="234" t="str">
        <f>IF(K1090="","",IF(I1090="",ROUND(HLOOKUP(J1090,kgList,K1090,FALSE),1),ROUND(HLOOKUP(I1090,kgList,K1090,FALSE),1)))</f>
        <v/>
      </c>
      <c r="M1090" s="234" t="str">
        <f>IF(L1090="","",IF(COUNTA(I1090:J1090)&gt;1,"Edible or Inedible",IF(COUNTA(I1090)=1,L1090*1,IF(COUNTA(J1090)=1,L1090*1,"ERROR"))))</f>
        <v/>
      </c>
    </row>
    <row r="1091" spans="1:13" x14ac:dyDescent="0.25">
      <c r="A1091" s="232" t="str">
        <f>IF(D1091="","",A1090)</f>
        <v/>
      </c>
      <c r="B1091" s="231" t="str">
        <f>IF(D1091="","",B1090)</f>
        <v/>
      </c>
      <c r="C1091" s="232" t="str">
        <f>IF(D1091="","",C1090)</f>
        <v/>
      </c>
      <c r="D1091" s="6"/>
      <c r="E1091" s="5" t="str">
        <f>IF(D1091="","",VLOOKUP(D1091,Master,3,FALSE))</f>
        <v/>
      </c>
      <c r="F1091" s="5" t="str">
        <f>IF(D1091="","",VLOOKUP(D1091,Master,4,FALSE))</f>
        <v/>
      </c>
      <c r="G1091" s="5" t="str">
        <f>IF(D1091="","",VLOOKUP(D1091,Master,5,FALSE))</f>
        <v/>
      </c>
      <c r="H1091" s="5" t="str">
        <f>IF(D1091="","",VLOOKUP(D1091,Master,2,FALSE))</f>
        <v/>
      </c>
      <c r="I1091" s="233"/>
      <c r="J1091" s="233"/>
      <c r="K1091" s="233"/>
      <c r="L1091" s="234" t="str">
        <f>IF(K1091="","",IF(I1091="",ROUND(HLOOKUP(J1091,kgList,K1091,FALSE),1),ROUND(HLOOKUP(I1091,kgList,K1091,FALSE),1)))</f>
        <v/>
      </c>
      <c r="M1091" s="234" t="str">
        <f>IF(L1091="","",IF(COUNTA(I1091:J1091)&gt;1,"Edible or Inedible",IF(COUNTA(I1091)=1,L1091*1,IF(COUNTA(J1091)=1,L1091*1,"ERROR"))))</f>
        <v/>
      </c>
    </row>
    <row r="1092" spans="1:13" x14ac:dyDescent="0.25">
      <c r="A1092" s="232" t="str">
        <f>IF(D1092="","",A1091)</f>
        <v/>
      </c>
      <c r="B1092" s="231" t="str">
        <f>IF(D1092="","",B1091)</f>
        <v/>
      </c>
      <c r="C1092" s="232" t="str">
        <f>IF(D1092="","",C1091)</f>
        <v/>
      </c>
      <c r="D1092" s="6"/>
      <c r="E1092" s="5" t="str">
        <f>IF(D1092="","",VLOOKUP(D1092,Master,3,FALSE))</f>
        <v/>
      </c>
      <c r="F1092" s="5" t="str">
        <f>IF(D1092="","",VLOOKUP(D1092,Master,4,FALSE))</f>
        <v/>
      </c>
      <c r="G1092" s="5" t="str">
        <f>IF(D1092="","",VLOOKUP(D1092,Master,5,FALSE))</f>
        <v/>
      </c>
      <c r="H1092" s="5" t="str">
        <f>IF(D1092="","",VLOOKUP(D1092,Master,2,FALSE))</f>
        <v/>
      </c>
      <c r="I1092" s="233"/>
      <c r="J1092" s="233"/>
      <c r="K1092" s="233"/>
      <c r="L1092" s="234" t="str">
        <f>IF(K1092="","",IF(I1092="",ROUND(HLOOKUP(J1092,kgList,K1092,FALSE),1),ROUND(HLOOKUP(I1092,kgList,K1092,FALSE),1)))</f>
        <v/>
      </c>
      <c r="M1092" s="234" t="str">
        <f>IF(L1092="","",IF(COUNTA(I1092:J1092)&gt;1,"Edible or Inedible",IF(COUNTA(I1092)=1,L1092*1,IF(COUNTA(J1092)=1,L1092*1,"ERROR"))))</f>
        <v/>
      </c>
    </row>
    <row r="1093" spans="1:13" x14ac:dyDescent="0.25">
      <c r="A1093" s="232" t="str">
        <f>IF(D1093="","",A1092)</f>
        <v/>
      </c>
      <c r="B1093" s="231" t="str">
        <f>IF(D1093="","",B1092)</f>
        <v/>
      </c>
      <c r="C1093" s="232" t="str">
        <f>IF(D1093="","",C1092)</f>
        <v/>
      </c>
      <c r="D1093" s="6"/>
      <c r="E1093" s="5" t="str">
        <f>IF(D1093="","",VLOOKUP(D1093,Master,3,FALSE))</f>
        <v/>
      </c>
      <c r="F1093" s="5" t="str">
        <f>IF(D1093="","",VLOOKUP(D1093,Master,4,FALSE))</f>
        <v/>
      </c>
      <c r="G1093" s="5" t="str">
        <f>IF(D1093="","",VLOOKUP(D1093,Master,5,FALSE))</f>
        <v/>
      </c>
      <c r="H1093" s="5" t="str">
        <f>IF(D1093="","",VLOOKUP(D1093,Master,2,FALSE))</f>
        <v/>
      </c>
      <c r="I1093" s="233"/>
      <c r="J1093" s="233"/>
      <c r="K1093" s="233"/>
      <c r="L1093" s="234" t="str">
        <f>IF(K1093="","",IF(I1093="",ROUND(HLOOKUP(J1093,kgList,K1093,FALSE),1),ROUND(HLOOKUP(I1093,kgList,K1093,FALSE),1)))</f>
        <v/>
      </c>
      <c r="M1093" s="234" t="str">
        <f>IF(L1093="","",IF(COUNTA(I1093:J1093)&gt;1,"Edible or Inedible",IF(COUNTA(I1093)=1,L1093*1,IF(COUNTA(J1093)=1,L1093*1,"ERROR"))))</f>
        <v/>
      </c>
    </row>
    <row r="1094" spans="1:13" x14ac:dyDescent="0.25">
      <c r="A1094" s="232" t="str">
        <f>IF(D1094="","",A1093)</f>
        <v/>
      </c>
      <c r="B1094" s="231" t="str">
        <f>IF(D1094="","",B1093)</f>
        <v/>
      </c>
      <c r="C1094" s="232" t="str">
        <f>IF(D1094="","",C1093)</f>
        <v/>
      </c>
      <c r="D1094" s="6"/>
      <c r="E1094" s="5" t="str">
        <f>IF(D1094="","",VLOOKUP(D1094,Master,3,FALSE))</f>
        <v/>
      </c>
      <c r="F1094" s="5" t="str">
        <f>IF(D1094="","",VLOOKUP(D1094,Master,4,FALSE))</f>
        <v/>
      </c>
      <c r="G1094" s="5" t="str">
        <f>IF(D1094="","",VLOOKUP(D1094,Master,5,FALSE))</f>
        <v/>
      </c>
      <c r="H1094" s="5" t="str">
        <f>IF(D1094="","",VLOOKUP(D1094,Master,2,FALSE))</f>
        <v/>
      </c>
      <c r="I1094" s="233"/>
      <c r="J1094" s="233"/>
      <c r="K1094" s="233"/>
      <c r="L1094" s="234" t="str">
        <f>IF(K1094="","",IF(I1094="",ROUND(HLOOKUP(J1094,kgList,K1094,FALSE),1),ROUND(HLOOKUP(I1094,kgList,K1094,FALSE),1)))</f>
        <v/>
      </c>
      <c r="M1094" s="234" t="str">
        <f>IF(L1094="","",IF(COUNTA(I1094:J1094)&gt;1,"Edible or Inedible",IF(COUNTA(I1094)=1,L1094*1,IF(COUNTA(J1094)=1,L1094*1,"ERROR"))))</f>
        <v/>
      </c>
    </row>
    <row r="1095" spans="1:13" x14ac:dyDescent="0.25">
      <c r="A1095" s="232" t="str">
        <f>IF(D1095="","",A1094)</f>
        <v/>
      </c>
      <c r="B1095" s="231" t="str">
        <f>IF(D1095="","",B1094)</f>
        <v/>
      </c>
      <c r="C1095" s="232" t="str">
        <f>IF(D1095="","",C1094)</f>
        <v/>
      </c>
      <c r="D1095" s="6"/>
      <c r="E1095" s="5" t="str">
        <f>IF(D1095="","",VLOOKUP(D1095,Master,3,FALSE))</f>
        <v/>
      </c>
      <c r="F1095" s="5" t="str">
        <f>IF(D1095="","",VLOOKUP(D1095,Master,4,FALSE))</f>
        <v/>
      </c>
      <c r="G1095" s="5" t="str">
        <f>IF(D1095="","",VLOOKUP(D1095,Master,5,FALSE))</f>
        <v/>
      </c>
      <c r="H1095" s="5" t="str">
        <f>IF(D1095="","",VLOOKUP(D1095,Master,2,FALSE))</f>
        <v/>
      </c>
      <c r="I1095" s="233"/>
      <c r="J1095" s="233"/>
      <c r="K1095" s="233"/>
      <c r="L1095" s="234" t="str">
        <f>IF(K1095="","",IF(I1095="",ROUND(HLOOKUP(J1095,kgList,K1095,FALSE),1),ROUND(HLOOKUP(I1095,kgList,K1095,FALSE),1)))</f>
        <v/>
      </c>
      <c r="M1095" s="234" t="str">
        <f>IF(L1095="","",IF(COUNTA(I1095:J1095)&gt;1,"Edible or Inedible",IF(COUNTA(I1095)=1,L1095*1,IF(COUNTA(J1095)=1,L1095*1,"ERROR"))))</f>
        <v/>
      </c>
    </row>
    <row r="1096" spans="1:13" x14ac:dyDescent="0.25">
      <c r="A1096" s="232" t="str">
        <f>IF(D1096="","",A1095)</f>
        <v/>
      </c>
      <c r="B1096" s="231" t="str">
        <f>IF(D1096="","",B1095)</f>
        <v/>
      </c>
      <c r="C1096" s="232" t="str">
        <f>IF(D1096="","",C1095)</f>
        <v/>
      </c>
      <c r="D1096" s="6"/>
      <c r="E1096" s="5" t="str">
        <f>IF(D1096="","",VLOOKUP(D1096,Master,3,FALSE))</f>
        <v/>
      </c>
      <c r="F1096" s="5" t="str">
        <f>IF(D1096="","",VLOOKUP(D1096,Master,4,FALSE))</f>
        <v/>
      </c>
      <c r="G1096" s="5" t="str">
        <f>IF(D1096="","",VLOOKUP(D1096,Master,5,FALSE))</f>
        <v/>
      </c>
      <c r="H1096" s="5" t="str">
        <f>IF(D1096="","",VLOOKUP(D1096,Master,2,FALSE))</f>
        <v/>
      </c>
      <c r="I1096" s="233"/>
      <c r="J1096" s="233"/>
      <c r="K1096" s="233"/>
      <c r="L1096" s="234" t="str">
        <f>IF(K1096="","",IF(I1096="",ROUND(HLOOKUP(J1096,kgList,K1096,FALSE),1),ROUND(HLOOKUP(I1096,kgList,K1096,FALSE),1)))</f>
        <v/>
      </c>
      <c r="M1096" s="234" t="str">
        <f>IF(L1096="","",IF(COUNTA(I1096:J1096)&gt;1,"Edible or Inedible",IF(COUNTA(I1096)=1,L1096*1,IF(COUNTA(J1096)=1,L1096*1,"ERROR"))))</f>
        <v/>
      </c>
    </row>
    <row r="1097" spans="1:13" x14ac:dyDescent="0.25">
      <c r="A1097" s="232" t="str">
        <f>IF(D1097="","",A1096)</f>
        <v/>
      </c>
      <c r="B1097" s="231" t="str">
        <f>IF(D1097="","",B1096)</f>
        <v/>
      </c>
      <c r="C1097" s="232" t="str">
        <f>IF(D1097="","",C1096)</f>
        <v/>
      </c>
      <c r="D1097" s="6"/>
      <c r="E1097" s="5" t="str">
        <f>IF(D1097="","",VLOOKUP(D1097,Master,3,FALSE))</f>
        <v/>
      </c>
      <c r="F1097" s="5" t="str">
        <f>IF(D1097="","",VLOOKUP(D1097,Master,4,FALSE))</f>
        <v/>
      </c>
      <c r="G1097" s="5" t="str">
        <f>IF(D1097="","",VLOOKUP(D1097,Master,5,FALSE))</f>
        <v/>
      </c>
      <c r="H1097" s="5" t="str">
        <f>IF(D1097="","",VLOOKUP(D1097,Master,2,FALSE))</f>
        <v/>
      </c>
      <c r="I1097" s="233"/>
      <c r="J1097" s="233"/>
      <c r="K1097" s="233"/>
      <c r="L1097" s="234" t="str">
        <f>IF(K1097="","",IF(I1097="",ROUND(HLOOKUP(J1097,kgList,K1097,FALSE),1),ROUND(HLOOKUP(I1097,kgList,K1097,FALSE),1)))</f>
        <v/>
      </c>
      <c r="M1097" s="234" t="str">
        <f>IF(L1097="","",IF(COUNTA(I1097:J1097)&gt;1,"Edible or Inedible",IF(COUNTA(I1097)=1,L1097*1,IF(COUNTA(J1097)=1,L1097*1,"ERROR"))))</f>
        <v/>
      </c>
    </row>
    <row r="1098" spans="1:13" x14ac:dyDescent="0.25">
      <c r="A1098" s="232" t="str">
        <f>IF(D1098="","",A1097)</f>
        <v/>
      </c>
      <c r="B1098" s="231" t="str">
        <f>IF(D1098="","",B1097)</f>
        <v/>
      </c>
      <c r="C1098" s="232" t="str">
        <f>IF(D1098="","",C1097)</f>
        <v/>
      </c>
      <c r="D1098" s="6"/>
      <c r="E1098" s="5" t="str">
        <f>IF(D1098="","",VLOOKUP(D1098,Master,3,FALSE))</f>
        <v/>
      </c>
      <c r="F1098" s="5" t="str">
        <f>IF(D1098="","",VLOOKUP(D1098,Master,4,FALSE))</f>
        <v/>
      </c>
      <c r="G1098" s="5" t="str">
        <f>IF(D1098="","",VLOOKUP(D1098,Master,5,FALSE))</f>
        <v/>
      </c>
      <c r="H1098" s="5" t="str">
        <f>IF(D1098="","",VLOOKUP(D1098,Master,2,FALSE))</f>
        <v/>
      </c>
      <c r="I1098" s="233"/>
      <c r="J1098" s="233"/>
      <c r="K1098" s="233"/>
      <c r="L1098" s="234" t="str">
        <f>IF(K1098="","",IF(I1098="",ROUND(HLOOKUP(J1098,kgList,K1098,FALSE),1),ROUND(HLOOKUP(I1098,kgList,K1098,FALSE),1)))</f>
        <v/>
      </c>
      <c r="M1098" s="234" t="str">
        <f>IF(L1098="","",IF(COUNTA(I1098:J1098)&gt;1,"Edible or Inedible",IF(COUNTA(I1098)=1,L1098*1,IF(COUNTA(J1098)=1,L1098*1,"ERROR"))))</f>
        <v/>
      </c>
    </row>
    <row r="1099" spans="1:13" x14ac:dyDescent="0.25">
      <c r="A1099" s="232" t="str">
        <f>IF(D1099="","",A1098)</f>
        <v/>
      </c>
      <c r="B1099" s="231" t="str">
        <f>IF(D1099="","",B1098)</f>
        <v/>
      </c>
      <c r="C1099" s="232" t="str">
        <f>IF(D1099="","",C1098)</f>
        <v/>
      </c>
      <c r="D1099" s="6"/>
      <c r="E1099" s="5" t="str">
        <f>IF(D1099="","",VLOOKUP(D1099,Master,3,FALSE))</f>
        <v/>
      </c>
      <c r="F1099" s="5" t="str">
        <f>IF(D1099="","",VLOOKUP(D1099,Master,4,FALSE))</f>
        <v/>
      </c>
      <c r="G1099" s="5" t="str">
        <f>IF(D1099="","",VLOOKUP(D1099,Master,5,FALSE))</f>
        <v/>
      </c>
      <c r="H1099" s="5" t="str">
        <f>IF(D1099="","",VLOOKUP(D1099,Master,2,FALSE))</f>
        <v/>
      </c>
      <c r="I1099" s="233"/>
      <c r="J1099" s="233"/>
      <c r="K1099" s="233"/>
      <c r="L1099" s="234" t="str">
        <f>IF(K1099="","",IF(I1099="",ROUND(HLOOKUP(J1099,kgList,K1099,FALSE),1),ROUND(HLOOKUP(I1099,kgList,K1099,FALSE),1)))</f>
        <v/>
      </c>
      <c r="M1099" s="234" t="str">
        <f>IF(L1099="","",IF(COUNTA(I1099:J1099)&gt;1,"Edible or Inedible",IF(COUNTA(I1099)=1,L1099*1,IF(COUNTA(J1099)=1,L1099*1,"ERROR"))))</f>
        <v/>
      </c>
    </row>
    <row r="1100" spans="1:13" x14ac:dyDescent="0.25">
      <c r="A1100" s="232" t="str">
        <f>IF(D1100="","",A1099)</f>
        <v/>
      </c>
      <c r="B1100" s="231" t="str">
        <f>IF(D1100="","",B1099)</f>
        <v/>
      </c>
      <c r="C1100" s="232" t="str">
        <f>IF(D1100="","",C1099)</f>
        <v/>
      </c>
      <c r="D1100" s="6"/>
      <c r="E1100" s="5" t="str">
        <f>IF(D1100="","",VLOOKUP(D1100,Master,3,FALSE))</f>
        <v/>
      </c>
      <c r="F1100" s="5" t="str">
        <f>IF(D1100="","",VLOOKUP(D1100,Master,4,FALSE))</f>
        <v/>
      </c>
      <c r="G1100" s="5" t="str">
        <f>IF(D1100="","",VLOOKUP(D1100,Master,5,FALSE))</f>
        <v/>
      </c>
      <c r="H1100" s="5" t="str">
        <f>IF(D1100="","",VLOOKUP(D1100,Master,2,FALSE))</f>
        <v/>
      </c>
      <c r="I1100" s="233"/>
      <c r="J1100" s="233"/>
      <c r="K1100" s="233"/>
      <c r="L1100" s="234" t="str">
        <f>IF(K1100="","",IF(I1100="",ROUND(HLOOKUP(J1100,kgList,K1100,FALSE),1),ROUND(HLOOKUP(I1100,kgList,K1100,FALSE),1)))</f>
        <v/>
      </c>
      <c r="M1100" s="234" t="str">
        <f>IF(L1100="","",IF(COUNTA(I1100:J1100)&gt;1,"Edible or Inedible",IF(COUNTA(I1100)=1,L1100*1,IF(COUNTA(J1100)=1,L1100*1,"ERROR"))))</f>
        <v/>
      </c>
    </row>
    <row r="1101" spans="1:13" x14ac:dyDescent="0.25">
      <c r="A1101" s="232" t="str">
        <f>IF(D1101="","",A1100)</f>
        <v/>
      </c>
      <c r="B1101" s="231" t="str">
        <f>IF(D1101="","",B1100)</f>
        <v/>
      </c>
      <c r="C1101" s="232" t="str">
        <f>IF(D1101="","",C1100)</f>
        <v/>
      </c>
      <c r="D1101" s="6"/>
      <c r="E1101" s="5" t="str">
        <f>IF(D1101="","",VLOOKUP(D1101,Master,3,FALSE))</f>
        <v/>
      </c>
      <c r="F1101" s="5" t="str">
        <f>IF(D1101="","",VLOOKUP(D1101,Master,4,FALSE))</f>
        <v/>
      </c>
      <c r="G1101" s="5" t="str">
        <f>IF(D1101="","",VLOOKUP(D1101,Master,5,FALSE))</f>
        <v/>
      </c>
      <c r="H1101" s="5" t="str">
        <f>IF(D1101="","",VLOOKUP(D1101,Master,2,FALSE))</f>
        <v/>
      </c>
      <c r="I1101" s="233"/>
      <c r="J1101" s="233"/>
      <c r="K1101" s="233"/>
      <c r="L1101" s="234" t="str">
        <f>IF(K1101="","",IF(I1101="",ROUND(HLOOKUP(J1101,kgList,K1101,FALSE),1),ROUND(HLOOKUP(I1101,kgList,K1101,FALSE),1)))</f>
        <v/>
      </c>
      <c r="M1101" s="234" t="str">
        <f>IF(L1101="","",IF(COUNTA(I1101:J1101)&gt;1,"Edible or Inedible",IF(COUNTA(I1101)=1,L1101*1,IF(COUNTA(J1101)=1,L1101*1,"ERROR"))))</f>
        <v/>
      </c>
    </row>
    <row r="1102" spans="1:13" x14ac:dyDescent="0.25">
      <c r="A1102" s="232" t="str">
        <f>IF(D1102="","",A1101)</f>
        <v/>
      </c>
      <c r="B1102" s="231" t="str">
        <f>IF(D1102="","",B1101)</f>
        <v/>
      </c>
      <c r="C1102" s="232" t="str">
        <f>IF(D1102="","",C1101)</f>
        <v/>
      </c>
      <c r="D1102" s="6"/>
      <c r="E1102" s="5" t="str">
        <f>IF(D1102="","",VLOOKUP(D1102,Master,3,FALSE))</f>
        <v/>
      </c>
      <c r="F1102" s="5" t="str">
        <f>IF(D1102="","",VLOOKUP(D1102,Master,4,FALSE))</f>
        <v/>
      </c>
      <c r="G1102" s="5" t="str">
        <f>IF(D1102="","",VLOOKUP(D1102,Master,5,FALSE))</f>
        <v/>
      </c>
      <c r="H1102" s="5" t="str">
        <f>IF(D1102="","",VLOOKUP(D1102,Master,2,FALSE))</f>
        <v/>
      </c>
      <c r="I1102" s="233"/>
      <c r="J1102" s="233"/>
      <c r="K1102" s="233"/>
      <c r="L1102" s="234" t="str">
        <f>IF(K1102="","",IF(I1102="",ROUND(HLOOKUP(J1102,kgList,K1102,FALSE),1),ROUND(HLOOKUP(I1102,kgList,K1102,FALSE),1)))</f>
        <v/>
      </c>
      <c r="M1102" s="234" t="str">
        <f>IF(L1102="","",IF(COUNTA(I1102:J1102)&gt;1,"Edible or Inedible",IF(COUNTA(I1102)=1,L1102*1,IF(COUNTA(J1102)=1,L1102*1,"ERROR"))))</f>
        <v/>
      </c>
    </row>
    <row r="1103" spans="1:13" x14ac:dyDescent="0.25">
      <c r="A1103" s="232" t="str">
        <f>IF(D1103="","",A1102)</f>
        <v/>
      </c>
      <c r="B1103" s="231" t="str">
        <f>IF(D1103="","",B1102)</f>
        <v/>
      </c>
      <c r="C1103" s="232" t="str">
        <f>IF(D1103="","",C1102)</f>
        <v/>
      </c>
      <c r="D1103" s="6"/>
      <c r="E1103" s="5" t="str">
        <f>IF(D1103="","",VLOOKUP(D1103,Master,3,FALSE))</f>
        <v/>
      </c>
      <c r="F1103" s="5" t="str">
        <f>IF(D1103="","",VLOOKUP(D1103,Master,4,FALSE))</f>
        <v/>
      </c>
      <c r="G1103" s="5" t="str">
        <f>IF(D1103="","",VLOOKUP(D1103,Master,5,FALSE))</f>
        <v/>
      </c>
      <c r="H1103" s="5" t="str">
        <f>IF(D1103="","",VLOOKUP(D1103,Master,2,FALSE))</f>
        <v/>
      </c>
      <c r="I1103" s="233"/>
      <c r="J1103" s="233"/>
      <c r="K1103" s="233"/>
      <c r="L1103" s="234" t="str">
        <f>IF(K1103="","",IF(I1103="",ROUND(HLOOKUP(J1103,kgList,K1103,FALSE),1),ROUND(HLOOKUP(I1103,kgList,K1103,FALSE),1)))</f>
        <v/>
      </c>
      <c r="M1103" s="234" t="str">
        <f>IF(L1103="","",IF(COUNTA(I1103:J1103)&gt;1,"Edible or Inedible",IF(COUNTA(I1103)=1,L1103*1,IF(COUNTA(J1103)=1,L1103*1,"ERROR"))))</f>
        <v/>
      </c>
    </row>
    <row r="1104" spans="1:13" x14ac:dyDescent="0.25">
      <c r="A1104" s="232" t="str">
        <f>IF(D1104="","",A1103)</f>
        <v/>
      </c>
      <c r="B1104" s="231" t="str">
        <f>IF(D1104="","",B1103)</f>
        <v/>
      </c>
      <c r="C1104" s="232" t="str">
        <f>IF(D1104="","",C1103)</f>
        <v/>
      </c>
      <c r="D1104" s="6"/>
      <c r="E1104" s="5" t="str">
        <f>IF(D1104="","",VLOOKUP(D1104,Master,3,FALSE))</f>
        <v/>
      </c>
      <c r="F1104" s="5" t="str">
        <f>IF(D1104="","",VLOOKUP(D1104,Master,4,FALSE))</f>
        <v/>
      </c>
      <c r="G1104" s="5" t="str">
        <f>IF(D1104="","",VLOOKUP(D1104,Master,5,FALSE))</f>
        <v/>
      </c>
      <c r="H1104" s="5" t="str">
        <f>IF(D1104="","",VLOOKUP(D1104,Master,2,FALSE))</f>
        <v/>
      </c>
      <c r="I1104" s="233"/>
      <c r="J1104" s="233"/>
      <c r="K1104" s="233"/>
      <c r="L1104" s="234" t="str">
        <f>IF(K1104="","",IF(I1104="",ROUND(HLOOKUP(J1104,kgList,K1104,FALSE),1),ROUND(HLOOKUP(I1104,kgList,K1104,FALSE),1)))</f>
        <v/>
      </c>
      <c r="M1104" s="234" t="str">
        <f>IF(L1104="","",IF(COUNTA(I1104:J1104)&gt;1,"Edible or Inedible",IF(COUNTA(I1104)=1,L1104*1,IF(COUNTA(J1104)=1,L1104*1,"ERROR"))))</f>
        <v/>
      </c>
    </row>
    <row r="1105" spans="1:13" x14ac:dyDescent="0.25">
      <c r="A1105" s="232" t="str">
        <f>IF(D1105="","",A1104)</f>
        <v/>
      </c>
      <c r="B1105" s="231" t="str">
        <f>IF(D1105="","",B1104)</f>
        <v/>
      </c>
      <c r="C1105" s="232" t="str">
        <f>IF(D1105="","",C1104)</f>
        <v/>
      </c>
      <c r="D1105" s="6"/>
      <c r="E1105" s="5" t="str">
        <f>IF(D1105="","",VLOOKUP(D1105,Master,3,FALSE))</f>
        <v/>
      </c>
      <c r="F1105" s="5" t="str">
        <f>IF(D1105="","",VLOOKUP(D1105,Master,4,FALSE))</f>
        <v/>
      </c>
      <c r="G1105" s="5" t="str">
        <f>IF(D1105="","",VLOOKUP(D1105,Master,5,FALSE))</f>
        <v/>
      </c>
      <c r="H1105" s="5" t="str">
        <f>IF(D1105="","",VLOOKUP(D1105,Master,2,FALSE))</f>
        <v/>
      </c>
      <c r="I1105" s="233"/>
      <c r="J1105" s="233"/>
      <c r="K1105" s="233"/>
      <c r="L1105" s="234" t="str">
        <f>IF(K1105="","",IF(I1105="",ROUND(HLOOKUP(J1105,kgList,K1105,FALSE),1),ROUND(HLOOKUP(I1105,kgList,K1105,FALSE),1)))</f>
        <v/>
      </c>
      <c r="M1105" s="234" t="str">
        <f>IF(L1105="","",IF(COUNTA(I1105:J1105)&gt;1,"Edible or Inedible",IF(COUNTA(I1105)=1,L1105*1,IF(COUNTA(J1105)=1,L1105*1,"ERROR"))))</f>
        <v/>
      </c>
    </row>
    <row r="1106" spans="1:13" x14ac:dyDescent="0.25">
      <c r="A1106" s="232" t="str">
        <f>IF(D1106="","",A1105)</f>
        <v/>
      </c>
      <c r="B1106" s="231" t="str">
        <f>IF(D1106="","",B1105)</f>
        <v/>
      </c>
      <c r="C1106" s="232" t="str">
        <f>IF(D1106="","",C1105)</f>
        <v/>
      </c>
      <c r="D1106" s="6"/>
      <c r="E1106" s="5" t="str">
        <f>IF(D1106="","",VLOOKUP(D1106,Master,3,FALSE))</f>
        <v/>
      </c>
      <c r="F1106" s="5" t="str">
        <f>IF(D1106="","",VLOOKUP(D1106,Master,4,FALSE))</f>
        <v/>
      </c>
      <c r="G1106" s="5" t="str">
        <f>IF(D1106="","",VLOOKUP(D1106,Master,5,FALSE))</f>
        <v/>
      </c>
      <c r="H1106" s="5" t="str">
        <f>IF(D1106="","",VLOOKUP(D1106,Master,2,FALSE))</f>
        <v/>
      </c>
      <c r="I1106" s="233"/>
      <c r="J1106" s="233"/>
      <c r="K1106" s="233"/>
      <c r="L1106" s="234" t="str">
        <f>IF(K1106="","",IF(I1106="",ROUND(HLOOKUP(J1106,kgList,K1106,FALSE),1),ROUND(HLOOKUP(I1106,kgList,K1106,FALSE),1)))</f>
        <v/>
      </c>
      <c r="M1106" s="234" t="str">
        <f>IF(L1106="","",IF(COUNTA(I1106:J1106)&gt;1,"Edible or Inedible",IF(COUNTA(I1106)=1,L1106*1,IF(COUNTA(J1106)=1,L1106*1,"ERROR"))))</f>
        <v/>
      </c>
    </row>
    <row r="1107" spans="1:13" x14ac:dyDescent="0.25">
      <c r="A1107" s="232" t="str">
        <f>IF(D1107="","",A1106)</f>
        <v/>
      </c>
      <c r="B1107" s="231" t="str">
        <f>IF(D1107="","",B1106)</f>
        <v/>
      </c>
      <c r="C1107" s="232" t="str">
        <f>IF(D1107="","",C1106)</f>
        <v/>
      </c>
      <c r="D1107" s="6"/>
      <c r="E1107" s="5" t="str">
        <f>IF(D1107="","",VLOOKUP(D1107,Master,3,FALSE))</f>
        <v/>
      </c>
      <c r="F1107" s="5" t="str">
        <f>IF(D1107="","",VLOOKUP(D1107,Master,4,FALSE))</f>
        <v/>
      </c>
      <c r="G1107" s="5" t="str">
        <f>IF(D1107="","",VLOOKUP(D1107,Master,5,FALSE))</f>
        <v/>
      </c>
      <c r="H1107" s="5" t="str">
        <f>IF(D1107="","",VLOOKUP(D1107,Master,2,FALSE))</f>
        <v/>
      </c>
      <c r="I1107" s="233"/>
      <c r="J1107" s="233"/>
      <c r="K1107" s="233"/>
      <c r="L1107" s="234" t="str">
        <f>IF(K1107="","",IF(I1107="",ROUND(HLOOKUP(J1107,kgList,K1107,FALSE),1),ROUND(HLOOKUP(I1107,kgList,K1107,FALSE),1)))</f>
        <v/>
      </c>
      <c r="M1107" s="234" t="str">
        <f>IF(L1107="","",IF(COUNTA(I1107:J1107)&gt;1,"Edible or Inedible",IF(COUNTA(I1107)=1,L1107*1,IF(COUNTA(J1107)=1,L1107*1,"ERROR"))))</f>
        <v/>
      </c>
    </row>
    <row r="1108" spans="1:13" x14ac:dyDescent="0.25">
      <c r="A1108" s="232" t="str">
        <f>IF(D1108="","",A1107)</f>
        <v/>
      </c>
      <c r="B1108" s="231" t="str">
        <f>IF(D1108="","",B1107)</f>
        <v/>
      </c>
      <c r="C1108" s="232" t="str">
        <f>IF(D1108="","",C1107)</f>
        <v/>
      </c>
      <c r="D1108" s="6"/>
      <c r="E1108" s="5" t="str">
        <f>IF(D1108="","",VLOOKUP(D1108,Master,3,FALSE))</f>
        <v/>
      </c>
      <c r="F1108" s="5" t="str">
        <f>IF(D1108="","",VLOOKUP(D1108,Master,4,FALSE))</f>
        <v/>
      </c>
      <c r="G1108" s="5" t="str">
        <f>IF(D1108="","",VLOOKUP(D1108,Master,5,FALSE))</f>
        <v/>
      </c>
      <c r="H1108" s="5" t="str">
        <f>IF(D1108="","",VLOOKUP(D1108,Master,2,FALSE))</f>
        <v/>
      </c>
      <c r="I1108" s="233"/>
      <c r="J1108" s="233"/>
      <c r="K1108" s="233"/>
      <c r="L1108" s="234" t="str">
        <f>IF(K1108="","",IF(I1108="",ROUND(HLOOKUP(J1108,kgList,K1108,FALSE),1),ROUND(HLOOKUP(I1108,kgList,K1108,FALSE),1)))</f>
        <v/>
      </c>
      <c r="M1108" s="234" t="str">
        <f>IF(L1108="","",IF(COUNTA(I1108:J1108)&gt;1,"Edible or Inedible",IF(COUNTA(I1108)=1,L1108*1,IF(COUNTA(J1108)=1,L1108*1,"ERROR"))))</f>
        <v/>
      </c>
    </row>
    <row r="1109" spans="1:13" x14ac:dyDescent="0.25">
      <c r="A1109" s="232" t="str">
        <f>IF(D1109="","",A1108)</f>
        <v/>
      </c>
      <c r="B1109" s="231" t="str">
        <f>IF(D1109="","",B1108)</f>
        <v/>
      </c>
      <c r="C1109" s="232" t="str">
        <f>IF(D1109="","",C1108)</f>
        <v/>
      </c>
      <c r="D1109" s="6"/>
      <c r="E1109" s="5" t="str">
        <f>IF(D1109="","",VLOOKUP(D1109,Master,3,FALSE))</f>
        <v/>
      </c>
      <c r="F1109" s="5" t="str">
        <f>IF(D1109="","",VLOOKUP(D1109,Master,4,FALSE))</f>
        <v/>
      </c>
      <c r="G1109" s="5" t="str">
        <f>IF(D1109="","",VLOOKUP(D1109,Master,5,FALSE))</f>
        <v/>
      </c>
      <c r="H1109" s="5" t="str">
        <f>IF(D1109="","",VLOOKUP(D1109,Master,2,FALSE))</f>
        <v/>
      </c>
      <c r="I1109" s="233"/>
      <c r="J1109" s="233"/>
      <c r="K1109" s="233"/>
      <c r="L1109" s="234" t="str">
        <f>IF(K1109="","",IF(I1109="",ROUND(HLOOKUP(J1109,kgList,K1109,FALSE),1),ROUND(HLOOKUP(I1109,kgList,K1109,FALSE),1)))</f>
        <v/>
      </c>
      <c r="M1109" s="234" t="str">
        <f>IF(L1109="","",IF(COUNTA(I1109:J1109)&gt;1,"Edible or Inedible",IF(COUNTA(I1109)=1,L1109*1,IF(COUNTA(J1109)=1,L1109*1,"ERROR"))))</f>
        <v/>
      </c>
    </row>
    <row r="1110" spans="1:13" x14ac:dyDescent="0.25">
      <c r="A1110" s="232" t="str">
        <f>IF(D1110="","",A1109)</f>
        <v/>
      </c>
      <c r="B1110" s="231" t="str">
        <f>IF(D1110="","",B1109)</f>
        <v/>
      </c>
      <c r="C1110" s="232" t="str">
        <f>IF(D1110="","",C1109)</f>
        <v/>
      </c>
      <c r="D1110" s="6"/>
      <c r="E1110" s="5" t="str">
        <f>IF(D1110="","",VLOOKUP(D1110,Master,3,FALSE))</f>
        <v/>
      </c>
      <c r="F1110" s="5" t="str">
        <f>IF(D1110="","",VLOOKUP(D1110,Master,4,FALSE))</f>
        <v/>
      </c>
      <c r="G1110" s="5" t="str">
        <f>IF(D1110="","",VLOOKUP(D1110,Master,5,FALSE))</f>
        <v/>
      </c>
      <c r="H1110" s="5" t="str">
        <f>IF(D1110="","",VLOOKUP(D1110,Master,2,FALSE))</f>
        <v/>
      </c>
      <c r="I1110" s="233"/>
      <c r="J1110" s="233"/>
      <c r="K1110" s="233"/>
      <c r="L1110" s="234" t="str">
        <f>IF(K1110="","",IF(I1110="",ROUND(HLOOKUP(J1110,kgList,K1110,FALSE),1),ROUND(HLOOKUP(I1110,kgList,K1110,FALSE),1)))</f>
        <v/>
      </c>
      <c r="M1110" s="234" t="str">
        <f>IF(L1110="","",IF(COUNTA(I1110:J1110)&gt;1,"Edible or Inedible",IF(COUNTA(I1110)=1,L1110*1,IF(COUNTA(J1110)=1,L1110*1,"ERROR"))))</f>
        <v/>
      </c>
    </row>
    <row r="1111" spans="1:13" x14ac:dyDescent="0.25">
      <c r="A1111" s="232" t="str">
        <f>IF(D1111="","",A1110)</f>
        <v/>
      </c>
      <c r="B1111" s="231" t="str">
        <f>IF(D1111="","",B1110)</f>
        <v/>
      </c>
      <c r="C1111" s="232" t="str">
        <f>IF(D1111="","",C1110)</f>
        <v/>
      </c>
      <c r="D1111" s="6"/>
      <c r="E1111" s="5" t="str">
        <f>IF(D1111="","",VLOOKUP(D1111,Master,3,FALSE))</f>
        <v/>
      </c>
      <c r="F1111" s="5" t="str">
        <f>IF(D1111="","",VLOOKUP(D1111,Master,4,FALSE))</f>
        <v/>
      </c>
      <c r="G1111" s="5" t="str">
        <f>IF(D1111="","",VLOOKUP(D1111,Master,5,FALSE))</f>
        <v/>
      </c>
      <c r="H1111" s="5" t="str">
        <f>IF(D1111="","",VLOOKUP(D1111,Master,2,FALSE))</f>
        <v/>
      </c>
      <c r="I1111" s="233"/>
      <c r="J1111" s="233"/>
      <c r="K1111" s="233"/>
      <c r="L1111" s="234" t="str">
        <f>IF(K1111="","",IF(I1111="",ROUND(HLOOKUP(J1111,kgList,K1111,FALSE),1),ROUND(HLOOKUP(I1111,kgList,K1111,FALSE),1)))</f>
        <v/>
      </c>
      <c r="M1111" s="234" t="str">
        <f>IF(L1111="","",IF(COUNTA(I1111:J1111)&gt;1,"Edible or Inedible",IF(COUNTA(I1111)=1,L1111*1,IF(COUNTA(J1111)=1,L1111*1,"ERROR"))))</f>
        <v/>
      </c>
    </row>
    <row r="1112" spans="1:13" x14ac:dyDescent="0.25">
      <c r="A1112" s="232" t="str">
        <f>IF(D1112="","",A1111)</f>
        <v/>
      </c>
      <c r="B1112" s="231" t="str">
        <f>IF(D1112="","",B1111)</f>
        <v/>
      </c>
      <c r="C1112" s="232" t="str">
        <f>IF(D1112="","",C1111)</f>
        <v/>
      </c>
      <c r="D1112" s="6"/>
      <c r="E1112" s="5" t="str">
        <f>IF(D1112="","",VLOOKUP(D1112,Master,3,FALSE))</f>
        <v/>
      </c>
      <c r="F1112" s="5" t="str">
        <f>IF(D1112="","",VLOOKUP(D1112,Master,4,FALSE))</f>
        <v/>
      </c>
      <c r="G1112" s="5" t="str">
        <f>IF(D1112="","",VLOOKUP(D1112,Master,5,FALSE))</f>
        <v/>
      </c>
      <c r="H1112" s="5" t="str">
        <f>IF(D1112="","",VLOOKUP(D1112,Master,2,FALSE))</f>
        <v/>
      </c>
      <c r="I1112" s="233"/>
      <c r="J1112" s="233"/>
      <c r="K1112" s="233"/>
      <c r="L1112" s="234" t="str">
        <f>IF(K1112="","",IF(I1112="",ROUND(HLOOKUP(J1112,kgList,K1112,FALSE),1),ROUND(HLOOKUP(I1112,kgList,K1112,FALSE),1)))</f>
        <v/>
      </c>
      <c r="M1112" s="234" t="str">
        <f>IF(L1112="","",IF(COUNTA(I1112:J1112)&gt;1,"Edible or Inedible",IF(COUNTA(I1112)=1,L1112*1,IF(COUNTA(J1112)=1,L1112*1,"ERROR"))))</f>
        <v/>
      </c>
    </row>
    <row r="1113" spans="1:13" x14ac:dyDescent="0.25">
      <c r="A1113" s="232" t="str">
        <f>IF(D1113="","",A1112)</f>
        <v/>
      </c>
      <c r="B1113" s="231" t="str">
        <f>IF(D1113="","",B1112)</f>
        <v/>
      </c>
      <c r="C1113" s="232" t="str">
        <f>IF(D1113="","",C1112)</f>
        <v/>
      </c>
      <c r="D1113" s="6"/>
      <c r="E1113" s="5" t="str">
        <f>IF(D1113="","",VLOOKUP(D1113,Master,3,FALSE))</f>
        <v/>
      </c>
      <c r="F1113" s="5" t="str">
        <f>IF(D1113="","",VLOOKUP(D1113,Master,4,FALSE))</f>
        <v/>
      </c>
      <c r="G1113" s="5" t="str">
        <f>IF(D1113="","",VLOOKUP(D1113,Master,5,FALSE))</f>
        <v/>
      </c>
      <c r="H1113" s="5" t="str">
        <f>IF(D1113="","",VLOOKUP(D1113,Master,2,FALSE))</f>
        <v/>
      </c>
      <c r="I1113" s="233"/>
      <c r="J1113" s="233"/>
      <c r="K1113" s="233"/>
      <c r="L1113" s="234" t="str">
        <f>IF(K1113="","",IF(I1113="",ROUND(HLOOKUP(J1113,kgList,K1113,FALSE),1),ROUND(HLOOKUP(I1113,kgList,K1113,FALSE),1)))</f>
        <v/>
      </c>
      <c r="M1113" s="234" t="str">
        <f>IF(L1113="","",IF(COUNTA(I1113:J1113)&gt;1,"Edible or Inedible",IF(COUNTA(I1113)=1,L1113*1,IF(COUNTA(J1113)=1,L1113*1,"ERROR"))))</f>
        <v/>
      </c>
    </row>
    <row r="1114" spans="1:13" x14ac:dyDescent="0.25">
      <c r="A1114" s="232" t="str">
        <f>IF(D1114="","",A1113)</f>
        <v/>
      </c>
      <c r="B1114" s="231" t="str">
        <f>IF(D1114="","",B1113)</f>
        <v/>
      </c>
      <c r="C1114" s="232" t="str">
        <f>IF(D1114="","",C1113)</f>
        <v/>
      </c>
      <c r="D1114" s="6"/>
      <c r="E1114" s="5" t="str">
        <f>IF(D1114="","",VLOOKUP(D1114,Master,3,FALSE))</f>
        <v/>
      </c>
      <c r="F1114" s="5" t="str">
        <f>IF(D1114="","",VLOOKUP(D1114,Master,4,FALSE))</f>
        <v/>
      </c>
      <c r="G1114" s="5" t="str">
        <f>IF(D1114="","",VLOOKUP(D1114,Master,5,FALSE))</f>
        <v/>
      </c>
      <c r="H1114" s="5" t="str">
        <f>IF(D1114="","",VLOOKUP(D1114,Master,2,FALSE))</f>
        <v/>
      </c>
      <c r="I1114" s="233"/>
      <c r="J1114" s="233"/>
      <c r="K1114" s="233"/>
      <c r="L1114" s="234" t="str">
        <f>IF(K1114="","",IF(I1114="",ROUND(HLOOKUP(J1114,kgList,K1114,FALSE),1),ROUND(HLOOKUP(I1114,kgList,K1114,FALSE),1)))</f>
        <v/>
      </c>
      <c r="M1114" s="234" t="str">
        <f>IF(L1114="","",IF(COUNTA(I1114:J1114)&gt;1,"Edible or Inedible",IF(COUNTA(I1114)=1,L1114*1,IF(COUNTA(J1114)=1,L1114*1,"ERROR"))))</f>
        <v/>
      </c>
    </row>
    <row r="1115" spans="1:13" x14ac:dyDescent="0.25">
      <c r="A1115" s="232" t="str">
        <f>IF(D1115="","",A1114)</f>
        <v/>
      </c>
      <c r="B1115" s="231" t="str">
        <f>IF(D1115="","",B1114)</f>
        <v/>
      </c>
      <c r="C1115" s="232" t="str">
        <f>IF(D1115="","",C1114)</f>
        <v/>
      </c>
      <c r="D1115" s="6"/>
      <c r="E1115" s="5" t="str">
        <f>IF(D1115="","",VLOOKUP(D1115,Master,3,FALSE))</f>
        <v/>
      </c>
      <c r="F1115" s="5" t="str">
        <f>IF(D1115="","",VLOOKUP(D1115,Master,4,FALSE))</f>
        <v/>
      </c>
      <c r="G1115" s="5" t="str">
        <f>IF(D1115="","",VLOOKUP(D1115,Master,5,FALSE))</f>
        <v/>
      </c>
      <c r="H1115" s="5" t="str">
        <f>IF(D1115="","",VLOOKUP(D1115,Master,2,FALSE))</f>
        <v/>
      </c>
      <c r="I1115" s="233"/>
      <c r="J1115" s="233"/>
      <c r="K1115" s="233"/>
      <c r="L1115" s="234" t="str">
        <f>IF(K1115="","",IF(I1115="",ROUND(HLOOKUP(J1115,kgList,K1115,FALSE),1),ROUND(HLOOKUP(I1115,kgList,K1115,FALSE),1)))</f>
        <v/>
      </c>
      <c r="M1115" s="234" t="str">
        <f>IF(L1115="","",IF(COUNTA(I1115:J1115)&gt;1,"Edible or Inedible",IF(COUNTA(I1115)=1,L1115*1,IF(COUNTA(J1115)=1,L1115*1,"ERROR"))))</f>
        <v/>
      </c>
    </row>
    <row r="1116" spans="1:13" x14ac:dyDescent="0.25">
      <c r="A1116" s="232" t="str">
        <f>IF(D1116="","",A1115)</f>
        <v/>
      </c>
      <c r="B1116" s="231" t="str">
        <f>IF(D1116="","",B1115)</f>
        <v/>
      </c>
      <c r="C1116" s="232" t="str">
        <f>IF(D1116="","",C1115)</f>
        <v/>
      </c>
      <c r="D1116" s="6"/>
      <c r="E1116" s="5" t="str">
        <f>IF(D1116="","",VLOOKUP(D1116,Master,3,FALSE))</f>
        <v/>
      </c>
      <c r="F1116" s="5" t="str">
        <f>IF(D1116="","",VLOOKUP(D1116,Master,4,FALSE))</f>
        <v/>
      </c>
      <c r="G1116" s="5" t="str">
        <f>IF(D1116="","",VLOOKUP(D1116,Master,5,FALSE))</f>
        <v/>
      </c>
      <c r="H1116" s="5" t="str">
        <f>IF(D1116="","",VLOOKUP(D1116,Master,2,FALSE))</f>
        <v/>
      </c>
      <c r="I1116" s="233"/>
      <c r="J1116" s="233"/>
      <c r="K1116" s="233"/>
      <c r="L1116" s="234" t="str">
        <f>IF(K1116="","",IF(I1116="",ROUND(HLOOKUP(J1116,kgList,K1116,FALSE),1),ROUND(HLOOKUP(I1116,kgList,K1116,FALSE),1)))</f>
        <v/>
      </c>
      <c r="M1116" s="234" t="str">
        <f>IF(L1116="","",IF(COUNTA(I1116:J1116)&gt;1,"Edible or Inedible",IF(COUNTA(I1116)=1,L1116*1,IF(COUNTA(J1116)=1,L1116*1,"ERROR"))))</f>
        <v/>
      </c>
    </row>
    <row r="1117" spans="1:13" x14ac:dyDescent="0.25">
      <c r="A1117" s="232" t="str">
        <f>IF(D1117="","",A1116)</f>
        <v/>
      </c>
      <c r="B1117" s="231" t="str">
        <f>IF(D1117="","",B1116)</f>
        <v/>
      </c>
      <c r="C1117" s="232" t="str">
        <f>IF(D1117="","",C1116)</f>
        <v/>
      </c>
      <c r="D1117" s="6"/>
      <c r="E1117" s="5" t="str">
        <f>IF(D1117="","",VLOOKUP(D1117,Master,3,FALSE))</f>
        <v/>
      </c>
      <c r="F1117" s="5" t="str">
        <f>IF(D1117="","",VLOOKUP(D1117,Master,4,FALSE))</f>
        <v/>
      </c>
      <c r="G1117" s="5" t="str">
        <f>IF(D1117="","",VLOOKUP(D1117,Master,5,FALSE))</f>
        <v/>
      </c>
      <c r="H1117" s="5" t="str">
        <f>IF(D1117="","",VLOOKUP(D1117,Master,2,FALSE))</f>
        <v/>
      </c>
      <c r="I1117" s="233"/>
      <c r="J1117" s="233"/>
      <c r="K1117" s="233"/>
      <c r="L1117" s="234" t="str">
        <f>IF(K1117="","",IF(I1117="",ROUND(HLOOKUP(J1117,kgList,K1117,FALSE),1),ROUND(HLOOKUP(I1117,kgList,K1117,FALSE),1)))</f>
        <v/>
      </c>
      <c r="M1117" s="234" t="str">
        <f>IF(L1117="","",IF(COUNTA(I1117:J1117)&gt;1,"Edible or Inedible",IF(COUNTA(I1117)=1,L1117*1,IF(COUNTA(J1117)=1,L1117*1,"ERROR"))))</f>
        <v/>
      </c>
    </row>
    <row r="1118" spans="1:13" x14ac:dyDescent="0.25">
      <c r="A1118" s="232" t="str">
        <f>IF(D1118="","",A1117)</f>
        <v/>
      </c>
      <c r="B1118" s="231" t="str">
        <f>IF(D1118="","",B1117)</f>
        <v/>
      </c>
      <c r="C1118" s="232" t="str">
        <f>IF(D1118="","",C1117)</f>
        <v/>
      </c>
      <c r="D1118" s="6"/>
      <c r="E1118" s="5" t="str">
        <f>IF(D1118="","",VLOOKUP(D1118,Master,3,FALSE))</f>
        <v/>
      </c>
      <c r="F1118" s="5" t="str">
        <f>IF(D1118="","",VLOOKUP(D1118,Master,4,FALSE))</f>
        <v/>
      </c>
      <c r="G1118" s="5" t="str">
        <f>IF(D1118="","",VLOOKUP(D1118,Master,5,FALSE))</f>
        <v/>
      </c>
      <c r="H1118" s="5" t="str">
        <f>IF(D1118="","",VLOOKUP(D1118,Master,2,FALSE))</f>
        <v/>
      </c>
      <c r="I1118" s="233"/>
      <c r="J1118" s="233"/>
      <c r="K1118" s="233"/>
      <c r="L1118" s="234" t="str">
        <f>IF(K1118="","",IF(I1118="",ROUND(HLOOKUP(J1118,kgList,K1118,FALSE),1),ROUND(HLOOKUP(I1118,kgList,K1118,FALSE),1)))</f>
        <v/>
      </c>
      <c r="M1118" s="234" t="str">
        <f>IF(L1118="","",IF(COUNTA(I1118:J1118)&gt;1,"Edible or Inedible",IF(COUNTA(I1118)=1,L1118*1,IF(COUNTA(J1118)=1,L1118*1,"ERROR"))))</f>
        <v/>
      </c>
    </row>
    <row r="1119" spans="1:13" x14ac:dyDescent="0.25">
      <c r="A1119" s="232" t="str">
        <f>IF(D1119="","",A1118)</f>
        <v/>
      </c>
      <c r="B1119" s="231" t="str">
        <f>IF(D1119="","",B1118)</f>
        <v/>
      </c>
      <c r="C1119" s="232" t="str">
        <f>IF(D1119="","",C1118)</f>
        <v/>
      </c>
      <c r="D1119" s="6"/>
      <c r="E1119" s="5" t="str">
        <f>IF(D1119="","",VLOOKUP(D1119,Master,3,FALSE))</f>
        <v/>
      </c>
      <c r="F1119" s="5" t="str">
        <f>IF(D1119="","",VLOOKUP(D1119,Master,4,FALSE))</f>
        <v/>
      </c>
      <c r="G1119" s="5" t="str">
        <f>IF(D1119="","",VLOOKUP(D1119,Master,5,FALSE))</f>
        <v/>
      </c>
      <c r="H1119" s="5" t="str">
        <f>IF(D1119="","",VLOOKUP(D1119,Master,2,FALSE))</f>
        <v/>
      </c>
      <c r="I1119" s="233"/>
      <c r="J1119" s="233"/>
      <c r="K1119" s="233"/>
      <c r="L1119" s="234" t="str">
        <f>IF(K1119="","",IF(I1119="",ROUND(HLOOKUP(J1119,kgList,K1119,FALSE),1),ROUND(HLOOKUP(I1119,kgList,K1119,FALSE),1)))</f>
        <v/>
      </c>
      <c r="M1119" s="234" t="str">
        <f>IF(L1119="","",IF(COUNTA(I1119:J1119)&gt;1,"Edible or Inedible",IF(COUNTA(I1119)=1,L1119*1,IF(COUNTA(J1119)=1,L1119*1,"ERROR"))))</f>
        <v/>
      </c>
    </row>
    <row r="1120" spans="1:13" x14ac:dyDescent="0.25">
      <c r="A1120" s="232" t="str">
        <f>IF(D1120="","",A1119)</f>
        <v/>
      </c>
      <c r="B1120" s="231" t="str">
        <f>IF(D1120="","",B1119)</f>
        <v/>
      </c>
      <c r="C1120" s="232" t="str">
        <f>IF(D1120="","",C1119)</f>
        <v/>
      </c>
      <c r="D1120" s="6"/>
      <c r="E1120" s="5" t="str">
        <f>IF(D1120="","",VLOOKUP(D1120,Master,3,FALSE))</f>
        <v/>
      </c>
      <c r="F1120" s="5" t="str">
        <f>IF(D1120="","",VLOOKUP(D1120,Master,4,FALSE))</f>
        <v/>
      </c>
      <c r="G1120" s="5" t="str">
        <f>IF(D1120="","",VLOOKUP(D1120,Master,5,FALSE))</f>
        <v/>
      </c>
      <c r="H1120" s="5" t="str">
        <f>IF(D1120="","",VLOOKUP(D1120,Master,2,FALSE))</f>
        <v/>
      </c>
      <c r="I1120" s="233"/>
      <c r="J1120" s="233"/>
      <c r="K1120" s="233"/>
      <c r="L1120" s="234" t="str">
        <f>IF(K1120="","",IF(I1120="",ROUND(HLOOKUP(J1120,kgList,K1120,FALSE),1),ROUND(HLOOKUP(I1120,kgList,K1120,FALSE),1)))</f>
        <v/>
      </c>
      <c r="M1120" s="234" t="str">
        <f>IF(L1120="","",IF(COUNTA(I1120:J1120)&gt;1,"Edible or Inedible",IF(COUNTA(I1120)=1,L1120*1,IF(COUNTA(J1120)=1,L1120*1,"ERROR"))))</f>
        <v/>
      </c>
    </row>
    <row r="1121" spans="1:13" x14ac:dyDescent="0.25">
      <c r="A1121" s="232" t="str">
        <f>IF(D1121="","",A1120)</f>
        <v/>
      </c>
      <c r="B1121" s="231" t="str">
        <f>IF(D1121="","",B1120)</f>
        <v/>
      </c>
      <c r="C1121" s="232" t="str">
        <f>IF(D1121="","",C1120)</f>
        <v/>
      </c>
      <c r="D1121" s="6"/>
      <c r="E1121" s="5" t="str">
        <f>IF(D1121="","",VLOOKUP(D1121,Master,3,FALSE))</f>
        <v/>
      </c>
      <c r="F1121" s="5" t="str">
        <f>IF(D1121="","",VLOOKUP(D1121,Master,4,FALSE))</f>
        <v/>
      </c>
      <c r="G1121" s="5" t="str">
        <f>IF(D1121="","",VLOOKUP(D1121,Master,5,FALSE))</f>
        <v/>
      </c>
      <c r="H1121" s="5" t="str">
        <f>IF(D1121="","",VLOOKUP(D1121,Master,2,FALSE))</f>
        <v/>
      </c>
      <c r="I1121" s="233"/>
      <c r="J1121" s="233"/>
      <c r="K1121" s="233"/>
      <c r="L1121" s="234" t="str">
        <f>IF(K1121="","",IF(I1121="",ROUND(HLOOKUP(J1121,kgList,K1121,FALSE),1),ROUND(HLOOKUP(I1121,kgList,K1121,FALSE),1)))</f>
        <v/>
      </c>
      <c r="M1121" s="234" t="str">
        <f>IF(L1121="","",IF(COUNTA(I1121:J1121)&gt;1,"Edible or Inedible",IF(COUNTA(I1121)=1,L1121*1,IF(COUNTA(J1121)=1,L1121*1,"ERROR"))))</f>
        <v/>
      </c>
    </row>
    <row r="1122" spans="1:13" x14ac:dyDescent="0.25">
      <c r="A1122" s="232" t="str">
        <f>IF(D1122="","",A1121)</f>
        <v/>
      </c>
      <c r="B1122" s="231" t="str">
        <f>IF(D1122="","",B1121)</f>
        <v/>
      </c>
      <c r="C1122" s="232" t="str">
        <f>IF(D1122="","",C1121)</f>
        <v/>
      </c>
      <c r="D1122" s="6"/>
      <c r="E1122" s="5" t="str">
        <f>IF(D1122="","",VLOOKUP(D1122,Master,3,FALSE))</f>
        <v/>
      </c>
      <c r="F1122" s="5" t="str">
        <f>IF(D1122="","",VLOOKUP(D1122,Master,4,FALSE))</f>
        <v/>
      </c>
      <c r="G1122" s="5" t="str">
        <f>IF(D1122="","",VLOOKUP(D1122,Master,5,FALSE))</f>
        <v/>
      </c>
      <c r="H1122" s="5" t="str">
        <f>IF(D1122="","",VLOOKUP(D1122,Master,2,FALSE))</f>
        <v/>
      </c>
      <c r="I1122" s="233"/>
      <c r="J1122" s="233"/>
      <c r="K1122" s="233"/>
      <c r="L1122" s="234" t="str">
        <f>IF(K1122="","",IF(I1122="",ROUND(HLOOKUP(J1122,kgList,K1122,FALSE),1),ROUND(HLOOKUP(I1122,kgList,K1122,FALSE),1)))</f>
        <v/>
      </c>
      <c r="M1122" s="234" t="str">
        <f>IF(L1122="","",IF(COUNTA(I1122:J1122)&gt;1,"Edible or Inedible",IF(COUNTA(I1122)=1,L1122*1,IF(COUNTA(J1122)=1,L1122*1,"ERROR"))))</f>
        <v/>
      </c>
    </row>
    <row r="1123" spans="1:13" x14ac:dyDescent="0.25">
      <c r="A1123" s="232" t="str">
        <f>IF(D1123="","",A1122)</f>
        <v/>
      </c>
      <c r="B1123" s="231" t="str">
        <f>IF(D1123="","",B1122)</f>
        <v/>
      </c>
      <c r="C1123" s="232" t="str">
        <f>IF(D1123="","",C1122)</f>
        <v/>
      </c>
      <c r="D1123" s="6"/>
      <c r="E1123" s="5" t="str">
        <f>IF(D1123="","",VLOOKUP(D1123,Master,3,FALSE))</f>
        <v/>
      </c>
      <c r="F1123" s="5" t="str">
        <f>IF(D1123="","",VLOOKUP(D1123,Master,4,FALSE))</f>
        <v/>
      </c>
      <c r="G1123" s="5" t="str">
        <f>IF(D1123="","",VLOOKUP(D1123,Master,5,FALSE))</f>
        <v/>
      </c>
      <c r="H1123" s="5" t="str">
        <f>IF(D1123="","",VLOOKUP(D1123,Master,2,FALSE))</f>
        <v/>
      </c>
      <c r="I1123" s="233"/>
      <c r="J1123" s="233"/>
      <c r="K1123" s="233"/>
      <c r="L1123" s="234" t="str">
        <f>IF(K1123="","",IF(I1123="",ROUND(HLOOKUP(J1123,kgList,K1123,FALSE),1),ROUND(HLOOKUP(I1123,kgList,K1123,FALSE),1)))</f>
        <v/>
      </c>
      <c r="M1123" s="234" t="str">
        <f>IF(L1123="","",IF(COUNTA(I1123:J1123)&gt;1,"Edible or Inedible",IF(COUNTA(I1123)=1,L1123*1,IF(COUNTA(J1123)=1,L1123*1,"ERROR"))))</f>
        <v/>
      </c>
    </row>
    <row r="1124" spans="1:13" x14ac:dyDescent="0.25">
      <c r="A1124" s="232" t="str">
        <f>IF(D1124="","",A1123)</f>
        <v/>
      </c>
      <c r="B1124" s="231" t="str">
        <f>IF(D1124="","",B1123)</f>
        <v/>
      </c>
      <c r="C1124" s="232" t="str">
        <f>IF(D1124="","",C1123)</f>
        <v/>
      </c>
      <c r="D1124" s="6"/>
      <c r="E1124" s="5" t="str">
        <f>IF(D1124="","",VLOOKUP(D1124,Master,3,FALSE))</f>
        <v/>
      </c>
      <c r="F1124" s="5" t="str">
        <f>IF(D1124="","",VLOOKUP(D1124,Master,4,FALSE))</f>
        <v/>
      </c>
      <c r="G1124" s="5" t="str">
        <f>IF(D1124="","",VLOOKUP(D1124,Master,5,FALSE))</f>
        <v/>
      </c>
      <c r="H1124" s="5" t="str">
        <f>IF(D1124="","",VLOOKUP(D1124,Master,2,FALSE))</f>
        <v/>
      </c>
      <c r="I1124" s="233"/>
      <c r="J1124" s="233"/>
      <c r="K1124" s="233"/>
      <c r="L1124" s="234" t="str">
        <f>IF(K1124="","",IF(I1124="",ROUND(HLOOKUP(J1124,kgList,K1124,FALSE),1),ROUND(HLOOKUP(I1124,kgList,K1124,FALSE),1)))</f>
        <v/>
      </c>
      <c r="M1124" s="234" t="str">
        <f>IF(L1124="","",IF(COUNTA(I1124:J1124)&gt;1,"Edible or Inedible",IF(COUNTA(I1124)=1,L1124*1,IF(COUNTA(J1124)=1,L1124*1,"ERROR"))))</f>
        <v/>
      </c>
    </row>
    <row r="1125" spans="1:13" x14ac:dyDescent="0.25">
      <c r="A1125" s="232" t="str">
        <f>IF(D1125="","",A1124)</f>
        <v/>
      </c>
      <c r="B1125" s="231" t="str">
        <f>IF(D1125="","",B1124)</f>
        <v/>
      </c>
      <c r="C1125" s="232" t="str">
        <f>IF(D1125="","",C1124)</f>
        <v/>
      </c>
      <c r="D1125" s="6"/>
      <c r="E1125" s="5" t="str">
        <f>IF(D1125="","",VLOOKUP(D1125,Master,3,FALSE))</f>
        <v/>
      </c>
      <c r="F1125" s="5" t="str">
        <f>IF(D1125="","",VLOOKUP(D1125,Master,4,FALSE))</f>
        <v/>
      </c>
      <c r="G1125" s="5" t="str">
        <f>IF(D1125="","",VLOOKUP(D1125,Master,5,FALSE))</f>
        <v/>
      </c>
      <c r="H1125" s="5" t="str">
        <f>IF(D1125="","",VLOOKUP(D1125,Master,2,FALSE))</f>
        <v/>
      </c>
      <c r="I1125" s="233"/>
      <c r="J1125" s="233"/>
      <c r="K1125" s="233"/>
      <c r="L1125" s="234" t="str">
        <f>IF(K1125="","",IF(I1125="",ROUND(HLOOKUP(J1125,kgList,K1125,FALSE),1),ROUND(HLOOKUP(I1125,kgList,K1125,FALSE),1)))</f>
        <v/>
      </c>
      <c r="M1125" s="234" t="str">
        <f>IF(L1125="","",IF(COUNTA(I1125:J1125)&gt;1,"Edible or Inedible",IF(COUNTA(I1125)=1,L1125*1,IF(COUNTA(J1125)=1,L1125*1,"ERROR"))))</f>
        <v/>
      </c>
    </row>
    <row r="1126" spans="1:13" x14ac:dyDescent="0.25">
      <c r="A1126" s="232" t="str">
        <f>IF(D1126="","",A1125)</f>
        <v/>
      </c>
      <c r="B1126" s="231" t="str">
        <f>IF(D1126="","",B1125)</f>
        <v/>
      </c>
      <c r="C1126" s="232" t="str">
        <f>IF(D1126="","",C1125)</f>
        <v/>
      </c>
      <c r="D1126" s="6"/>
      <c r="E1126" s="5" t="str">
        <f>IF(D1126="","",VLOOKUP(D1126,Master,3,FALSE))</f>
        <v/>
      </c>
      <c r="F1126" s="5" t="str">
        <f>IF(D1126="","",VLOOKUP(D1126,Master,4,FALSE))</f>
        <v/>
      </c>
      <c r="G1126" s="5" t="str">
        <f>IF(D1126="","",VLOOKUP(D1126,Master,5,FALSE))</f>
        <v/>
      </c>
      <c r="H1126" s="5" t="str">
        <f>IF(D1126="","",VLOOKUP(D1126,Master,2,FALSE))</f>
        <v/>
      </c>
      <c r="I1126" s="233"/>
      <c r="J1126" s="233"/>
      <c r="K1126" s="233"/>
      <c r="L1126" s="234" t="str">
        <f>IF(K1126="","",IF(I1126="",ROUND(HLOOKUP(J1126,kgList,K1126,FALSE),1),ROUND(HLOOKUP(I1126,kgList,K1126,FALSE),1)))</f>
        <v/>
      </c>
      <c r="M1126" s="234" t="str">
        <f>IF(L1126="","",IF(COUNTA(I1126:J1126)&gt;1,"Edible or Inedible",IF(COUNTA(I1126)=1,L1126*1,IF(COUNTA(J1126)=1,L1126*1,"ERROR"))))</f>
        <v/>
      </c>
    </row>
    <row r="1127" spans="1:13" x14ac:dyDescent="0.25">
      <c r="A1127" s="232" t="str">
        <f>IF(D1127="","",A1126)</f>
        <v/>
      </c>
      <c r="B1127" s="231" t="str">
        <f>IF(D1127="","",B1126)</f>
        <v/>
      </c>
      <c r="C1127" s="232" t="str">
        <f>IF(D1127="","",C1126)</f>
        <v/>
      </c>
      <c r="D1127" s="6"/>
      <c r="E1127" s="5" t="str">
        <f>IF(D1127="","",VLOOKUP(D1127,Master,3,FALSE))</f>
        <v/>
      </c>
      <c r="F1127" s="5" t="str">
        <f>IF(D1127="","",VLOOKUP(D1127,Master,4,FALSE))</f>
        <v/>
      </c>
      <c r="G1127" s="5" t="str">
        <f>IF(D1127="","",VLOOKUP(D1127,Master,5,FALSE))</f>
        <v/>
      </c>
      <c r="H1127" s="5" t="str">
        <f>IF(D1127="","",VLOOKUP(D1127,Master,2,FALSE))</f>
        <v/>
      </c>
      <c r="I1127" s="233"/>
      <c r="J1127" s="233"/>
      <c r="K1127" s="233"/>
      <c r="L1127" s="234" t="str">
        <f>IF(K1127="","",IF(I1127="",ROUND(HLOOKUP(J1127,kgList,K1127,FALSE),1),ROUND(HLOOKUP(I1127,kgList,K1127,FALSE),1)))</f>
        <v/>
      </c>
      <c r="M1127" s="234" t="str">
        <f>IF(L1127="","",IF(COUNTA(I1127:J1127)&gt;1,"Edible or Inedible",IF(COUNTA(I1127)=1,L1127*1,IF(COUNTA(J1127)=1,L1127*1,"ERROR"))))</f>
        <v/>
      </c>
    </row>
    <row r="1128" spans="1:13" x14ac:dyDescent="0.25">
      <c r="A1128" s="232" t="str">
        <f>IF(D1128="","",A1127)</f>
        <v/>
      </c>
      <c r="B1128" s="231" t="str">
        <f>IF(D1128="","",B1127)</f>
        <v/>
      </c>
      <c r="C1128" s="232" t="str">
        <f>IF(D1128="","",C1127)</f>
        <v/>
      </c>
      <c r="D1128" s="6"/>
      <c r="E1128" s="5" t="str">
        <f>IF(D1128="","",VLOOKUP(D1128,Master,3,FALSE))</f>
        <v/>
      </c>
      <c r="F1128" s="5" t="str">
        <f>IF(D1128="","",VLOOKUP(D1128,Master,4,FALSE))</f>
        <v/>
      </c>
      <c r="G1128" s="5" t="str">
        <f>IF(D1128="","",VLOOKUP(D1128,Master,5,FALSE))</f>
        <v/>
      </c>
      <c r="H1128" s="5" t="str">
        <f>IF(D1128="","",VLOOKUP(D1128,Master,2,FALSE))</f>
        <v/>
      </c>
      <c r="I1128" s="233"/>
      <c r="J1128" s="233"/>
      <c r="K1128" s="233"/>
      <c r="L1128" s="234" t="str">
        <f>IF(K1128="","",IF(I1128="",ROUND(HLOOKUP(J1128,kgList,K1128,FALSE),1),ROUND(HLOOKUP(I1128,kgList,K1128,FALSE),1)))</f>
        <v/>
      </c>
      <c r="M1128" s="234" t="str">
        <f>IF(L1128="","",IF(COUNTA(I1128:J1128)&gt;1,"Edible or Inedible",IF(COUNTA(I1128)=1,L1128*1,IF(COUNTA(J1128)=1,L1128*1,"ERROR"))))</f>
        <v/>
      </c>
    </row>
    <row r="1129" spans="1:13" x14ac:dyDescent="0.25">
      <c r="A1129" s="232" t="str">
        <f>IF(D1129="","",A1128)</f>
        <v/>
      </c>
      <c r="B1129" s="231" t="str">
        <f>IF(D1129="","",B1128)</f>
        <v/>
      </c>
      <c r="C1129" s="232" t="str">
        <f>IF(D1129="","",C1128)</f>
        <v/>
      </c>
      <c r="D1129" s="6"/>
      <c r="E1129" s="5" t="str">
        <f>IF(D1129="","",VLOOKUP(D1129,Master,3,FALSE))</f>
        <v/>
      </c>
      <c r="F1129" s="5" t="str">
        <f>IF(D1129="","",VLOOKUP(D1129,Master,4,FALSE))</f>
        <v/>
      </c>
      <c r="G1129" s="5" t="str">
        <f>IF(D1129="","",VLOOKUP(D1129,Master,5,FALSE))</f>
        <v/>
      </c>
      <c r="H1129" s="5" t="str">
        <f>IF(D1129="","",VLOOKUP(D1129,Master,2,FALSE))</f>
        <v/>
      </c>
      <c r="I1129" s="233"/>
      <c r="J1129" s="233"/>
      <c r="K1129" s="233"/>
      <c r="L1129" s="234" t="str">
        <f>IF(K1129="","",IF(I1129="",ROUND(HLOOKUP(J1129,kgList,K1129,FALSE),1),ROUND(HLOOKUP(I1129,kgList,K1129,FALSE),1)))</f>
        <v/>
      </c>
      <c r="M1129" s="234" t="str">
        <f>IF(L1129="","",IF(COUNTA(I1129:J1129)&gt;1,"Edible or Inedible",IF(COUNTA(I1129)=1,L1129*1,IF(COUNTA(J1129)=1,L1129*1,"ERROR"))))</f>
        <v/>
      </c>
    </row>
    <row r="1130" spans="1:13" x14ac:dyDescent="0.25">
      <c r="A1130" s="232" t="str">
        <f>IF(D1130="","",A1129)</f>
        <v/>
      </c>
      <c r="B1130" s="231" t="str">
        <f>IF(D1130="","",B1129)</f>
        <v/>
      </c>
      <c r="C1130" s="232" t="str">
        <f>IF(D1130="","",C1129)</f>
        <v/>
      </c>
      <c r="D1130" s="6"/>
      <c r="E1130" s="5" t="str">
        <f>IF(D1130="","",VLOOKUP(D1130,Master,3,FALSE))</f>
        <v/>
      </c>
      <c r="F1130" s="5" t="str">
        <f>IF(D1130="","",VLOOKUP(D1130,Master,4,FALSE))</f>
        <v/>
      </c>
      <c r="G1130" s="5" t="str">
        <f>IF(D1130="","",VLOOKUP(D1130,Master,5,FALSE))</f>
        <v/>
      </c>
      <c r="H1130" s="5" t="str">
        <f>IF(D1130="","",VLOOKUP(D1130,Master,2,FALSE))</f>
        <v/>
      </c>
      <c r="I1130" s="233"/>
      <c r="J1130" s="233"/>
      <c r="K1130" s="233"/>
      <c r="L1130" s="234" t="str">
        <f>IF(K1130="","",IF(I1130="",ROUND(HLOOKUP(J1130,kgList,K1130,FALSE),1),ROUND(HLOOKUP(I1130,kgList,K1130,FALSE),1)))</f>
        <v/>
      </c>
      <c r="M1130" s="234" t="str">
        <f>IF(L1130="","",IF(COUNTA(I1130:J1130)&gt;1,"Edible or Inedible",IF(COUNTA(I1130)=1,L1130*1,IF(COUNTA(J1130)=1,L1130*1,"ERROR"))))</f>
        <v/>
      </c>
    </row>
    <row r="1131" spans="1:13" x14ac:dyDescent="0.25">
      <c r="A1131" s="232" t="str">
        <f>IF(D1131="","",A1130)</f>
        <v/>
      </c>
      <c r="B1131" s="231" t="str">
        <f>IF(D1131="","",B1130)</f>
        <v/>
      </c>
      <c r="C1131" s="232" t="str">
        <f>IF(D1131="","",C1130)</f>
        <v/>
      </c>
      <c r="D1131" s="6"/>
      <c r="E1131" s="5" t="str">
        <f>IF(D1131="","",VLOOKUP(D1131,Master,3,FALSE))</f>
        <v/>
      </c>
      <c r="F1131" s="5" t="str">
        <f>IF(D1131="","",VLOOKUP(D1131,Master,4,FALSE))</f>
        <v/>
      </c>
      <c r="G1131" s="5" t="str">
        <f>IF(D1131="","",VLOOKUP(D1131,Master,5,FALSE))</f>
        <v/>
      </c>
      <c r="H1131" s="5" t="str">
        <f>IF(D1131="","",VLOOKUP(D1131,Master,2,FALSE))</f>
        <v/>
      </c>
      <c r="I1131" s="233"/>
      <c r="J1131" s="233"/>
      <c r="K1131" s="233"/>
      <c r="L1131" s="234" t="str">
        <f>IF(K1131="","",IF(I1131="",ROUND(HLOOKUP(J1131,kgList,K1131,FALSE),1),ROUND(HLOOKUP(I1131,kgList,K1131,FALSE),1)))</f>
        <v/>
      </c>
      <c r="M1131" s="234" t="str">
        <f>IF(L1131="","",IF(COUNTA(I1131:J1131)&gt;1,"Edible or Inedible",IF(COUNTA(I1131)=1,L1131*1,IF(COUNTA(J1131)=1,L1131*1,"ERROR"))))</f>
        <v/>
      </c>
    </row>
    <row r="1132" spans="1:13" x14ac:dyDescent="0.25">
      <c r="A1132" s="232" t="str">
        <f>IF(D1132="","",A1131)</f>
        <v/>
      </c>
      <c r="B1132" s="231" t="str">
        <f>IF(D1132="","",B1131)</f>
        <v/>
      </c>
      <c r="C1132" s="232" t="str">
        <f>IF(D1132="","",C1131)</f>
        <v/>
      </c>
      <c r="D1132" s="6"/>
      <c r="E1132" s="5" t="str">
        <f>IF(D1132="","",VLOOKUP(D1132,Master,3,FALSE))</f>
        <v/>
      </c>
      <c r="F1132" s="5" t="str">
        <f>IF(D1132="","",VLOOKUP(D1132,Master,4,FALSE))</f>
        <v/>
      </c>
      <c r="G1132" s="5" t="str">
        <f>IF(D1132="","",VLOOKUP(D1132,Master,5,FALSE))</f>
        <v/>
      </c>
      <c r="H1132" s="5" t="str">
        <f>IF(D1132="","",VLOOKUP(D1132,Master,2,FALSE))</f>
        <v/>
      </c>
      <c r="I1132" s="233"/>
      <c r="J1132" s="233"/>
      <c r="K1132" s="233"/>
      <c r="L1132" s="234" t="str">
        <f>IF(K1132="","",IF(I1132="",ROUND(HLOOKUP(J1132,kgList,K1132,FALSE),1),ROUND(HLOOKUP(I1132,kgList,K1132,FALSE),1)))</f>
        <v/>
      </c>
      <c r="M1132" s="234" t="str">
        <f>IF(L1132="","",IF(COUNTA(I1132:J1132)&gt;1,"Edible or Inedible",IF(COUNTA(I1132)=1,L1132*1,IF(COUNTA(J1132)=1,L1132*1,"ERROR"))))</f>
        <v/>
      </c>
    </row>
    <row r="1133" spans="1:13" x14ac:dyDescent="0.25">
      <c r="A1133" s="232" t="str">
        <f>IF(D1133="","",A1132)</f>
        <v/>
      </c>
      <c r="B1133" s="231" t="str">
        <f>IF(D1133="","",B1132)</f>
        <v/>
      </c>
      <c r="C1133" s="232" t="str">
        <f>IF(D1133="","",C1132)</f>
        <v/>
      </c>
      <c r="D1133" s="6"/>
      <c r="E1133" s="5" t="str">
        <f>IF(D1133="","",VLOOKUP(D1133,Master,3,FALSE))</f>
        <v/>
      </c>
      <c r="F1133" s="5" t="str">
        <f>IF(D1133="","",VLOOKUP(D1133,Master,4,FALSE))</f>
        <v/>
      </c>
      <c r="G1133" s="5" t="str">
        <f>IF(D1133="","",VLOOKUP(D1133,Master,5,FALSE))</f>
        <v/>
      </c>
      <c r="H1133" s="5" t="str">
        <f>IF(D1133="","",VLOOKUP(D1133,Master,2,FALSE))</f>
        <v/>
      </c>
      <c r="I1133" s="233"/>
      <c r="J1133" s="233"/>
      <c r="K1133" s="233"/>
      <c r="L1133" s="234" t="str">
        <f>IF(K1133="","",IF(I1133="",ROUND(HLOOKUP(J1133,kgList,K1133,FALSE),1),ROUND(HLOOKUP(I1133,kgList,K1133,FALSE),1)))</f>
        <v/>
      </c>
      <c r="M1133" s="234" t="str">
        <f>IF(L1133="","",IF(COUNTA(I1133:J1133)&gt;1,"Edible or Inedible",IF(COUNTA(I1133)=1,L1133*1,IF(COUNTA(J1133)=1,L1133*1,"ERROR"))))</f>
        <v/>
      </c>
    </row>
    <row r="1134" spans="1:13" x14ac:dyDescent="0.25">
      <c r="A1134" s="232" t="str">
        <f>IF(D1134="","",A1133)</f>
        <v/>
      </c>
      <c r="B1134" s="231" t="str">
        <f>IF(D1134="","",B1133)</f>
        <v/>
      </c>
      <c r="C1134" s="232" t="str">
        <f>IF(D1134="","",C1133)</f>
        <v/>
      </c>
      <c r="D1134" s="6"/>
      <c r="E1134" s="5" t="str">
        <f>IF(D1134="","",VLOOKUP(D1134,Master,3,FALSE))</f>
        <v/>
      </c>
      <c r="F1134" s="5" t="str">
        <f>IF(D1134="","",VLOOKUP(D1134,Master,4,FALSE))</f>
        <v/>
      </c>
      <c r="G1134" s="5" t="str">
        <f>IF(D1134="","",VLOOKUP(D1134,Master,5,FALSE))</f>
        <v/>
      </c>
      <c r="H1134" s="5" t="str">
        <f>IF(D1134="","",VLOOKUP(D1134,Master,2,FALSE))</f>
        <v/>
      </c>
      <c r="I1134" s="233"/>
      <c r="J1134" s="233"/>
      <c r="K1134" s="233"/>
      <c r="L1134" s="234" t="str">
        <f>IF(K1134="","",IF(I1134="",ROUND(HLOOKUP(J1134,kgList,K1134,FALSE),1),ROUND(HLOOKUP(I1134,kgList,K1134,FALSE),1)))</f>
        <v/>
      </c>
      <c r="M1134" s="234" t="str">
        <f>IF(L1134="","",IF(COUNTA(I1134:J1134)&gt;1,"Edible or Inedible",IF(COUNTA(I1134)=1,L1134*1,IF(COUNTA(J1134)=1,L1134*1,"ERROR"))))</f>
        <v/>
      </c>
    </row>
    <row r="1135" spans="1:13" x14ac:dyDescent="0.25">
      <c r="A1135" s="232" t="str">
        <f>IF(D1135="","",A1134)</f>
        <v/>
      </c>
      <c r="B1135" s="231" t="str">
        <f>IF(D1135="","",B1134)</f>
        <v/>
      </c>
      <c r="C1135" s="232" t="str">
        <f>IF(D1135="","",C1134)</f>
        <v/>
      </c>
      <c r="D1135" s="6"/>
      <c r="E1135" s="5" t="str">
        <f>IF(D1135="","",VLOOKUP(D1135,Master,3,FALSE))</f>
        <v/>
      </c>
      <c r="F1135" s="5" t="str">
        <f>IF(D1135="","",VLOOKUP(D1135,Master,4,FALSE))</f>
        <v/>
      </c>
      <c r="G1135" s="5" t="str">
        <f>IF(D1135="","",VLOOKUP(D1135,Master,5,FALSE))</f>
        <v/>
      </c>
      <c r="H1135" s="5" t="str">
        <f>IF(D1135="","",VLOOKUP(D1135,Master,2,FALSE))</f>
        <v/>
      </c>
      <c r="I1135" s="233"/>
      <c r="J1135" s="233"/>
      <c r="K1135" s="233"/>
      <c r="L1135" s="234" t="str">
        <f>IF(K1135="","",IF(I1135="",ROUND(HLOOKUP(J1135,kgList,K1135,FALSE),1),ROUND(HLOOKUP(I1135,kgList,K1135,FALSE),1)))</f>
        <v/>
      </c>
      <c r="M1135" s="234" t="str">
        <f>IF(L1135="","",IF(COUNTA(I1135:J1135)&gt;1,"Edible or Inedible",IF(COUNTA(I1135)=1,L1135*1,IF(COUNTA(J1135)=1,L1135*1,"ERROR"))))</f>
        <v/>
      </c>
    </row>
    <row r="1136" spans="1:13" x14ac:dyDescent="0.25">
      <c r="A1136" s="232" t="str">
        <f>IF(D1136="","",A1135)</f>
        <v/>
      </c>
      <c r="B1136" s="231" t="str">
        <f>IF(D1136="","",B1135)</f>
        <v/>
      </c>
      <c r="C1136" s="232" t="str">
        <f>IF(D1136="","",C1135)</f>
        <v/>
      </c>
      <c r="D1136" s="6"/>
      <c r="E1136" s="5" t="str">
        <f>IF(D1136="","",VLOOKUP(D1136,Master,3,FALSE))</f>
        <v/>
      </c>
      <c r="F1136" s="5" t="str">
        <f>IF(D1136="","",VLOOKUP(D1136,Master,4,FALSE))</f>
        <v/>
      </c>
      <c r="G1136" s="5" t="str">
        <f>IF(D1136="","",VLOOKUP(D1136,Master,5,FALSE))</f>
        <v/>
      </c>
      <c r="H1136" s="5" t="str">
        <f>IF(D1136="","",VLOOKUP(D1136,Master,2,FALSE))</f>
        <v/>
      </c>
      <c r="I1136" s="233"/>
      <c r="J1136" s="233"/>
      <c r="K1136" s="233"/>
      <c r="L1136" s="234" t="str">
        <f>IF(K1136="","",IF(I1136="",ROUND(HLOOKUP(J1136,kgList,K1136,FALSE),1),ROUND(HLOOKUP(I1136,kgList,K1136,FALSE),1)))</f>
        <v/>
      </c>
      <c r="M1136" s="234" t="str">
        <f>IF(L1136="","",IF(COUNTA(I1136:J1136)&gt;1,"Edible or Inedible",IF(COUNTA(I1136)=1,L1136*1,IF(COUNTA(J1136)=1,L1136*1,"ERROR"))))</f>
        <v/>
      </c>
    </row>
    <row r="1137" spans="1:13" x14ac:dyDescent="0.25">
      <c r="A1137" s="232" t="str">
        <f>IF(D1137="","",A1136)</f>
        <v/>
      </c>
      <c r="B1137" s="231" t="str">
        <f>IF(D1137="","",B1136)</f>
        <v/>
      </c>
      <c r="C1137" s="232" t="str">
        <f>IF(D1137="","",C1136)</f>
        <v/>
      </c>
      <c r="D1137" s="6"/>
      <c r="E1137" s="5" t="str">
        <f>IF(D1137="","",VLOOKUP(D1137,Master,3,FALSE))</f>
        <v/>
      </c>
      <c r="F1137" s="5" t="str">
        <f>IF(D1137="","",VLOOKUP(D1137,Master,4,FALSE))</f>
        <v/>
      </c>
      <c r="G1137" s="5" t="str">
        <f>IF(D1137="","",VLOOKUP(D1137,Master,5,FALSE))</f>
        <v/>
      </c>
      <c r="H1137" s="5" t="str">
        <f>IF(D1137="","",VLOOKUP(D1137,Master,2,FALSE))</f>
        <v/>
      </c>
      <c r="I1137" s="233"/>
      <c r="J1137" s="233"/>
      <c r="K1137" s="233"/>
      <c r="L1137" s="234" t="str">
        <f>IF(K1137="","",IF(I1137="",ROUND(HLOOKUP(J1137,kgList,K1137,FALSE),1),ROUND(HLOOKUP(I1137,kgList,K1137,FALSE),1)))</f>
        <v/>
      </c>
      <c r="M1137" s="234" t="str">
        <f>IF(L1137="","",IF(COUNTA(I1137:J1137)&gt;1,"Edible or Inedible",IF(COUNTA(I1137)=1,L1137*1,IF(COUNTA(J1137)=1,L1137*1,"ERROR"))))</f>
        <v/>
      </c>
    </row>
    <row r="1138" spans="1:13" x14ac:dyDescent="0.25">
      <c r="A1138" s="232" t="str">
        <f>IF(D1138="","",A1137)</f>
        <v/>
      </c>
      <c r="B1138" s="231" t="str">
        <f>IF(D1138="","",B1137)</f>
        <v/>
      </c>
      <c r="C1138" s="232" t="str">
        <f>IF(D1138="","",C1137)</f>
        <v/>
      </c>
      <c r="D1138" s="6"/>
      <c r="E1138" s="5" t="str">
        <f>IF(D1138="","",VLOOKUP(D1138,Master,3,FALSE))</f>
        <v/>
      </c>
      <c r="F1138" s="5" t="str">
        <f>IF(D1138="","",VLOOKUP(D1138,Master,4,FALSE))</f>
        <v/>
      </c>
      <c r="G1138" s="5" t="str">
        <f>IF(D1138="","",VLOOKUP(D1138,Master,5,FALSE))</f>
        <v/>
      </c>
      <c r="H1138" s="5" t="str">
        <f>IF(D1138="","",VLOOKUP(D1138,Master,2,FALSE))</f>
        <v/>
      </c>
      <c r="I1138" s="233"/>
      <c r="J1138" s="233"/>
      <c r="K1138" s="233"/>
      <c r="L1138" s="234" t="str">
        <f>IF(K1138="","",IF(I1138="",ROUND(HLOOKUP(J1138,kgList,K1138,FALSE),1),ROUND(HLOOKUP(I1138,kgList,K1138,FALSE),1)))</f>
        <v/>
      </c>
      <c r="M1138" s="234" t="str">
        <f>IF(L1138="","",IF(COUNTA(I1138:J1138)&gt;1,"Edible or Inedible",IF(COUNTA(I1138)=1,L1138*1,IF(COUNTA(J1138)=1,L1138*1,"ERROR"))))</f>
        <v/>
      </c>
    </row>
    <row r="1139" spans="1:13" x14ac:dyDescent="0.25">
      <c r="A1139" s="232" t="str">
        <f>IF(D1139="","",A1138)</f>
        <v/>
      </c>
      <c r="B1139" s="231" t="str">
        <f>IF(D1139="","",B1138)</f>
        <v/>
      </c>
      <c r="C1139" s="232" t="str">
        <f>IF(D1139="","",C1138)</f>
        <v/>
      </c>
      <c r="D1139" s="6"/>
      <c r="E1139" s="5" t="str">
        <f>IF(D1139="","",VLOOKUP(D1139,Master,3,FALSE))</f>
        <v/>
      </c>
      <c r="F1139" s="5" t="str">
        <f>IF(D1139="","",VLOOKUP(D1139,Master,4,FALSE))</f>
        <v/>
      </c>
      <c r="G1139" s="5" t="str">
        <f>IF(D1139="","",VLOOKUP(D1139,Master,5,FALSE))</f>
        <v/>
      </c>
      <c r="H1139" s="5" t="str">
        <f>IF(D1139="","",VLOOKUP(D1139,Master,2,FALSE))</f>
        <v/>
      </c>
      <c r="I1139" s="233"/>
      <c r="J1139" s="233"/>
      <c r="K1139" s="233"/>
      <c r="L1139" s="234" t="str">
        <f>IF(K1139="","",IF(I1139="",ROUND(HLOOKUP(J1139,kgList,K1139,FALSE),1),ROUND(HLOOKUP(I1139,kgList,K1139,FALSE),1)))</f>
        <v/>
      </c>
      <c r="M1139" s="234" t="str">
        <f>IF(L1139="","",IF(COUNTA(I1139:J1139)&gt;1,"Edible or Inedible",IF(COUNTA(I1139)=1,L1139*1,IF(COUNTA(J1139)=1,L1139*1,"ERROR"))))</f>
        <v/>
      </c>
    </row>
    <row r="1140" spans="1:13" x14ac:dyDescent="0.25">
      <c r="A1140" s="232" t="str">
        <f>IF(D1140="","",A1139)</f>
        <v/>
      </c>
      <c r="B1140" s="231" t="str">
        <f>IF(D1140="","",B1139)</f>
        <v/>
      </c>
      <c r="C1140" s="232" t="str">
        <f>IF(D1140="","",C1139)</f>
        <v/>
      </c>
      <c r="D1140" s="6"/>
      <c r="E1140" s="5" t="str">
        <f>IF(D1140="","",VLOOKUP(D1140,Master,3,FALSE))</f>
        <v/>
      </c>
      <c r="F1140" s="5" t="str">
        <f>IF(D1140="","",VLOOKUP(D1140,Master,4,FALSE))</f>
        <v/>
      </c>
      <c r="G1140" s="5" t="str">
        <f>IF(D1140="","",VLOOKUP(D1140,Master,5,FALSE))</f>
        <v/>
      </c>
      <c r="H1140" s="5" t="str">
        <f>IF(D1140="","",VLOOKUP(D1140,Master,2,FALSE))</f>
        <v/>
      </c>
      <c r="I1140" s="233"/>
      <c r="J1140" s="233"/>
      <c r="K1140" s="233"/>
      <c r="L1140" s="234" t="str">
        <f>IF(K1140="","",IF(I1140="",ROUND(HLOOKUP(J1140,kgList,K1140,FALSE),1),ROUND(HLOOKUP(I1140,kgList,K1140,FALSE),1)))</f>
        <v/>
      </c>
      <c r="M1140" s="234" t="str">
        <f>IF(L1140="","",IF(COUNTA(I1140:J1140)&gt;1,"Edible or Inedible",IF(COUNTA(I1140)=1,L1140*1,IF(COUNTA(J1140)=1,L1140*1,"ERROR"))))</f>
        <v/>
      </c>
    </row>
    <row r="1141" spans="1:13" x14ac:dyDescent="0.25">
      <c r="A1141" s="232" t="str">
        <f>IF(D1141="","",A1140)</f>
        <v/>
      </c>
      <c r="B1141" s="231" t="str">
        <f>IF(D1141="","",B1140)</f>
        <v/>
      </c>
      <c r="C1141" s="232" t="str">
        <f>IF(D1141="","",C1140)</f>
        <v/>
      </c>
      <c r="D1141" s="6"/>
      <c r="E1141" s="5" t="str">
        <f>IF(D1141="","",VLOOKUP(D1141,Master,3,FALSE))</f>
        <v/>
      </c>
      <c r="F1141" s="5" t="str">
        <f>IF(D1141="","",VLOOKUP(D1141,Master,4,FALSE))</f>
        <v/>
      </c>
      <c r="G1141" s="5" t="str">
        <f>IF(D1141="","",VLOOKUP(D1141,Master,5,FALSE))</f>
        <v/>
      </c>
      <c r="H1141" s="5" t="str">
        <f>IF(D1141="","",VLOOKUP(D1141,Master,2,FALSE))</f>
        <v/>
      </c>
      <c r="I1141" s="233"/>
      <c r="J1141" s="233"/>
      <c r="K1141" s="233"/>
      <c r="L1141" s="234" t="str">
        <f>IF(K1141="","",IF(I1141="",ROUND(HLOOKUP(J1141,kgList,K1141,FALSE),1),ROUND(HLOOKUP(I1141,kgList,K1141,FALSE),1)))</f>
        <v/>
      </c>
      <c r="M1141" s="234" t="str">
        <f>IF(L1141="","",IF(COUNTA(I1141:J1141)&gt;1,"Edible or Inedible",IF(COUNTA(I1141)=1,L1141*1,IF(COUNTA(J1141)=1,L1141*1,"ERROR"))))</f>
        <v/>
      </c>
    </row>
    <row r="1142" spans="1:13" x14ac:dyDescent="0.25">
      <c r="A1142" s="232" t="str">
        <f>IF(D1142="","",A1141)</f>
        <v/>
      </c>
      <c r="B1142" s="231" t="str">
        <f>IF(D1142="","",B1141)</f>
        <v/>
      </c>
      <c r="C1142" s="232" t="str">
        <f>IF(D1142="","",C1141)</f>
        <v/>
      </c>
      <c r="D1142" s="6"/>
      <c r="E1142" s="5" t="str">
        <f>IF(D1142="","",VLOOKUP(D1142,Master,3,FALSE))</f>
        <v/>
      </c>
      <c r="F1142" s="5" t="str">
        <f>IF(D1142="","",VLOOKUP(D1142,Master,4,FALSE))</f>
        <v/>
      </c>
      <c r="G1142" s="5" t="str">
        <f>IF(D1142="","",VLOOKUP(D1142,Master,5,FALSE))</f>
        <v/>
      </c>
      <c r="H1142" s="5" t="str">
        <f>IF(D1142="","",VLOOKUP(D1142,Master,2,FALSE))</f>
        <v/>
      </c>
      <c r="I1142" s="233"/>
      <c r="J1142" s="233"/>
      <c r="K1142" s="233"/>
      <c r="L1142" s="234" t="str">
        <f>IF(K1142="","",IF(I1142="",ROUND(HLOOKUP(J1142,kgList,K1142,FALSE),1),ROUND(HLOOKUP(I1142,kgList,K1142,FALSE),1)))</f>
        <v/>
      </c>
      <c r="M1142" s="234" t="str">
        <f>IF(L1142="","",IF(COUNTA(I1142:J1142)&gt;1,"Edible or Inedible",IF(COUNTA(I1142)=1,L1142*1,IF(COUNTA(J1142)=1,L1142*1,"ERROR"))))</f>
        <v/>
      </c>
    </row>
    <row r="1143" spans="1:13" x14ac:dyDescent="0.25">
      <c r="A1143" s="232" t="str">
        <f>IF(D1143="","",A1142)</f>
        <v/>
      </c>
      <c r="B1143" s="231" t="str">
        <f>IF(D1143="","",B1142)</f>
        <v/>
      </c>
      <c r="C1143" s="232" t="str">
        <f>IF(D1143="","",C1142)</f>
        <v/>
      </c>
      <c r="D1143" s="6"/>
      <c r="E1143" s="5" t="str">
        <f>IF(D1143="","",VLOOKUP(D1143,Master,3,FALSE))</f>
        <v/>
      </c>
      <c r="F1143" s="5" t="str">
        <f>IF(D1143="","",VLOOKUP(D1143,Master,4,FALSE))</f>
        <v/>
      </c>
      <c r="G1143" s="5" t="str">
        <f>IF(D1143="","",VLOOKUP(D1143,Master,5,FALSE))</f>
        <v/>
      </c>
      <c r="H1143" s="5" t="str">
        <f>IF(D1143="","",VLOOKUP(D1143,Master,2,FALSE))</f>
        <v/>
      </c>
      <c r="I1143" s="233"/>
      <c r="J1143" s="233"/>
      <c r="K1143" s="233"/>
      <c r="L1143" s="234" t="str">
        <f>IF(K1143="","",IF(I1143="",ROUND(HLOOKUP(J1143,kgList,K1143,FALSE),1),ROUND(HLOOKUP(I1143,kgList,K1143,FALSE),1)))</f>
        <v/>
      </c>
      <c r="M1143" s="234" t="str">
        <f>IF(L1143="","",IF(COUNTA(I1143:J1143)&gt;1,"Edible or Inedible",IF(COUNTA(I1143)=1,L1143*1,IF(COUNTA(J1143)=1,L1143*1,"ERROR"))))</f>
        <v/>
      </c>
    </row>
    <row r="1144" spans="1:13" x14ac:dyDescent="0.25">
      <c r="A1144" s="232" t="str">
        <f>IF(D1144="","",A1143)</f>
        <v/>
      </c>
      <c r="B1144" s="231" t="str">
        <f>IF(D1144="","",B1143)</f>
        <v/>
      </c>
      <c r="C1144" s="232" t="str">
        <f>IF(D1144="","",C1143)</f>
        <v/>
      </c>
      <c r="D1144" s="6"/>
      <c r="E1144" s="5" t="str">
        <f>IF(D1144="","",VLOOKUP(D1144,Master,3,FALSE))</f>
        <v/>
      </c>
      <c r="F1144" s="5" t="str">
        <f>IF(D1144="","",VLOOKUP(D1144,Master,4,FALSE))</f>
        <v/>
      </c>
      <c r="G1144" s="5" t="str">
        <f>IF(D1144="","",VLOOKUP(D1144,Master,5,FALSE))</f>
        <v/>
      </c>
      <c r="H1144" s="5" t="str">
        <f>IF(D1144="","",VLOOKUP(D1144,Master,2,FALSE))</f>
        <v/>
      </c>
      <c r="I1144" s="233"/>
      <c r="J1144" s="233"/>
      <c r="K1144" s="233"/>
      <c r="L1144" s="234" t="str">
        <f>IF(K1144="","",IF(I1144="",ROUND(HLOOKUP(J1144,kgList,K1144,FALSE),1),ROUND(HLOOKUP(I1144,kgList,K1144,FALSE),1)))</f>
        <v/>
      </c>
      <c r="M1144" s="234" t="str">
        <f>IF(L1144="","",IF(COUNTA(I1144:J1144)&gt;1,"Edible or Inedible",IF(COUNTA(I1144)=1,L1144*1,IF(COUNTA(J1144)=1,L1144*1,"ERROR"))))</f>
        <v/>
      </c>
    </row>
    <row r="1145" spans="1:13" x14ac:dyDescent="0.25">
      <c r="A1145" s="232" t="str">
        <f>IF(D1145="","",A1144)</f>
        <v/>
      </c>
      <c r="B1145" s="231" t="str">
        <f>IF(D1145="","",B1144)</f>
        <v/>
      </c>
      <c r="C1145" s="232" t="str">
        <f>IF(D1145="","",C1144)</f>
        <v/>
      </c>
      <c r="D1145" s="6"/>
      <c r="E1145" s="5" t="str">
        <f>IF(D1145="","",VLOOKUP(D1145,Master,3,FALSE))</f>
        <v/>
      </c>
      <c r="F1145" s="5" t="str">
        <f>IF(D1145="","",VLOOKUP(D1145,Master,4,FALSE))</f>
        <v/>
      </c>
      <c r="G1145" s="5" t="str">
        <f>IF(D1145="","",VLOOKUP(D1145,Master,5,FALSE))</f>
        <v/>
      </c>
      <c r="H1145" s="5" t="str">
        <f>IF(D1145="","",VLOOKUP(D1145,Master,2,FALSE))</f>
        <v/>
      </c>
      <c r="I1145" s="233"/>
      <c r="J1145" s="233"/>
      <c r="K1145" s="233"/>
      <c r="L1145" s="234" t="str">
        <f>IF(K1145="","",IF(I1145="",ROUND(HLOOKUP(J1145,kgList,K1145,FALSE),1),ROUND(HLOOKUP(I1145,kgList,K1145,FALSE),1)))</f>
        <v/>
      </c>
      <c r="M1145" s="234" t="str">
        <f>IF(L1145="","",IF(COUNTA(I1145:J1145)&gt;1,"Edible or Inedible",IF(COUNTA(I1145)=1,L1145*1,IF(COUNTA(J1145)=1,L1145*1,"ERROR"))))</f>
        <v/>
      </c>
    </row>
    <row r="1146" spans="1:13" x14ac:dyDescent="0.25">
      <c r="A1146" s="232" t="str">
        <f>IF(D1146="","",A1145)</f>
        <v/>
      </c>
      <c r="B1146" s="231" t="str">
        <f>IF(D1146="","",B1145)</f>
        <v/>
      </c>
      <c r="C1146" s="232" t="str">
        <f>IF(D1146="","",C1145)</f>
        <v/>
      </c>
      <c r="D1146" s="6"/>
      <c r="E1146" s="5" t="str">
        <f>IF(D1146="","",VLOOKUP(D1146,Master,3,FALSE))</f>
        <v/>
      </c>
      <c r="F1146" s="5" t="str">
        <f>IF(D1146="","",VLOOKUP(D1146,Master,4,FALSE))</f>
        <v/>
      </c>
      <c r="G1146" s="5" t="str">
        <f>IF(D1146="","",VLOOKUP(D1146,Master,5,FALSE))</f>
        <v/>
      </c>
      <c r="H1146" s="5" t="str">
        <f>IF(D1146="","",VLOOKUP(D1146,Master,2,FALSE))</f>
        <v/>
      </c>
      <c r="I1146" s="233"/>
      <c r="J1146" s="233"/>
      <c r="K1146" s="233"/>
      <c r="L1146" s="234" t="str">
        <f>IF(K1146="","",IF(I1146="",ROUND(HLOOKUP(J1146,kgList,K1146,FALSE),1),ROUND(HLOOKUP(I1146,kgList,K1146,FALSE),1)))</f>
        <v/>
      </c>
      <c r="M1146" s="234" t="str">
        <f>IF(L1146="","",IF(COUNTA(I1146:J1146)&gt;1,"Edible or Inedible",IF(COUNTA(I1146)=1,L1146*1,IF(COUNTA(J1146)=1,L1146*1,"ERROR"))))</f>
        <v/>
      </c>
    </row>
    <row r="1147" spans="1:13" x14ac:dyDescent="0.25">
      <c r="A1147" s="232" t="str">
        <f>IF(D1147="","",A1146)</f>
        <v/>
      </c>
      <c r="B1147" s="231" t="str">
        <f>IF(D1147="","",B1146)</f>
        <v/>
      </c>
      <c r="C1147" s="232" t="str">
        <f>IF(D1147="","",C1146)</f>
        <v/>
      </c>
      <c r="D1147" s="6"/>
      <c r="E1147" s="5" t="str">
        <f>IF(D1147="","",VLOOKUP(D1147,Master,3,FALSE))</f>
        <v/>
      </c>
      <c r="F1147" s="5" t="str">
        <f>IF(D1147="","",VLOOKUP(D1147,Master,4,FALSE))</f>
        <v/>
      </c>
      <c r="G1147" s="5" t="str">
        <f>IF(D1147="","",VLOOKUP(D1147,Master,5,FALSE))</f>
        <v/>
      </c>
      <c r="H1147" s="5" t="str">
        <f>IF(D1147="","",VLOOKUP(D1147,Master,2,FALSE))</f>
        <v/>
      </c>
      <c r="I1147" s="233"/>
      <c r="J1147" s="233"/>
      <c r="K1147" s="233"/>
      <c r="L1147" s="234" t="str">
        <f>IF(K1147="","",IF(I1147="",ROUND(HLOOKUP(J1147,kgList,K1147,FALSE),1),ROUND(HLOOKUP(I1147,kgList,K1147,FALSE),1)))</f>
        <v/>
      </c>
      <c r="M1147" s="234" t="str">
        <f>IF(L1147="","",IF(COUNTA(I1147:J1147)&gt;1,"Edible or Inedible",IF(COUNTA(I1147)=1,L1147*1,IF(COUNTA(J1147)=1,L1147*1,"ERROR"))))</f>
        <v/>
      </c>
    </row>
    <row r="1148" spans="1:13" x14ac:dyDescent="0.25">
      <c r="A1148" s="232" t="str">
        <f>IF(D1148="","",A1147)</f>
        <v/>
      </c>
      <c r="B1148" s="231" t="str">
        <f>IF(D1148="","",B1147)</f>
        <v/>
      </c>
      <c r="C1148" s="232" t="str">
        <f>IF(D1148="","",C1147)</f>
        <v/>
      </c>
      <c r="D1148" s="6"/>
      <c r="E1148" s="5" t="str">
        <f>IF(D1148="","",VLOOKUP(D1148,Master,3,FALSE))</f>
        <v/>
      </c>
      <c r="F1148" s="5" t="str">
        <f>IF(D1148="","",VLOOKUP(D1148,Master,4,FALSE))</f>
        <v/>
      </c>
      <c r="G1148" s="5" t="str">
        <f>IF(D1148="","",VLOOKUP(D1148,Master,5,FALSE))</f>
        <v/>
      </c>
      <c r="H1148" s="5" t="str">
        <f>IF(D1148="","",VLOOKUP(D1148,Master,2,FALSE))</f>
        <v/>
      </c>
      <c r="I1148" s="233"/>
      <c r="J1148" s="233"/>
      <c r="K1148" s="233"/>
      <c r="L1148" s="234" t="str">
        <f>IF(K1148="","",IF(I1148="",ROUND(HLOOKUP(J1148,kgList,K1148,FALSE),1),ROUND(HLOOKUP(I1148,kgList,K1148,FALSE),1)))</f>
        <v/>
      </c>
      <c r="M1148" s="234" t="str">
        <f>IF(L1148="","",IF(COUNTA(I1148:J1148)&gt;1,"Edible or Inedible",IF(COUNTA(I1148)=1,L1148*1,IF(COUNTA(J1148)=1,L1148*1,"ERROR"))))</f>
        <v/>
      </c>
    </row>
    <row r="1149" spans="1:13" x14ac:dyDescent="0.25">
      <c r="A1149" s="232" t="str">
        <f>IF(D1149="","",A1148)</f>
        <v/>
      </c>
      <c r="B1149" s="231" t="str">
        <f>IF(D1149="","",B1148)</f>
        <v/>
      </c>
      <c r="C1149" s="232" t="str">
        <f>IF(D1149="","",C1148)</f>
        <v/>
      </c>
      <c r="D1149" s="6"/>
      <c r="E1149" s="5" t="str">
        <f>IF(D1149="","",VLOOKUP(D1149,Master,3,FALSE))</f>
        <v/>
      </c>
      <c r="F1149" s="5" t="str">
        <f>IF(D1149="","",VLOOKUP(D1149,Master,4,FALSE))</f>
        <v/>
      </c>
      <c r="G1149" s="5" t="str">
        <f>IF(D1149="","",VLOOKUP(D1149,Master,5,FALSE))</f>
        <v/>
      </c>
      <c r="H1149" s="5" t="str">
        <f>IF(D1149="","",VLOOKUP(D1149,Master,2,FALSE))</f>
        <v/>
      </c>
      <c r="I1149" s="233"/>
      <c r="J1149" s="233"/>
      <c r="K1149" s="233"/>
      <c r="L1149" s="234" t="str">
        <f>IF(K1149="","",IF(I1149="",ROUND(HLOOKUP(J1149,kgList,K1149,FALSE),1),ROUND(HLOOKUP(I1149,kgList,K1149,FALSE),1)))</f>
        <v/>
      </c>
      <c r="M1149" s="234" t="str">
        <f>IF(L1149="","",IF(COUNTA(I1149:J1149)&gt;1,"Edible or Inedible",IF(COUNTA(I1149)=1,L1149*1,IF(COUNTA(J1149)=1,L1149*1,"ERROR"))))</f>
        <v/>
      </c>
    </row>
    <row r="1150" spans="1:13" x14ac:dyDescent="0.25">
      <c r="A1150" s="232" t="str">
        <f>IF(D1150="","",A1149)</f>
        <v/>
      </c>
      <c r="B1150" s="231" t="str">
        <f>IF(D1150="","",B1149)</f>
        <v/>
      </c>
      <c r="C1150" s="232" t="str">
        <f>IF(D1150="","",C1149)</f>
        <v/>
      </c>
      <c r="D1150" s="6"/>
      <c r="E1150" s="5" t="str">
        <f>IF(D1150="","",VLOOKUP(D1150,Master,3,FALSE))</f>
        <v/>
      </c>
      <c r="F1150" s="5" t="str">
        <f>IF(D1150="","",VLOOKUP(D1150,Master,4,FALSE))</f>
        <v/>
      </c>
      <c r="G1150" s="5" t="str">
        <f>IF(D1150="","",VLOOKUP(D1150,Master,5,FALSE))</f>
        <v/>
      </c>
      <c r="H1150" s="5" t="str">
        <f>IF(D1150="","",VLOOKUP(D1150,Master,2,FALSE))</f>
        <v/>
      </c>
      <c r="I1150" s="233"/>
      <c r="J1150" s="233"/>
      <c r="K1150" s="233"/>
      <c r="L1150" s="234" t="str">
        <f>IF(K1150="","",IF(I1150="",ROUND(HLOOKUP(J1150,kgList,K1150,FALSE),1),ROUND(HLOOKUP(I1150,kgList,K1150,FALSE),1)))</f>
        <v/>
      </c>
      <c r="M1150" s="234" t="str">
        <f>IF(L1150="","",IF(COUNTA(I1150:J1150)&gt;1,"Edible or Inedible",IF(COUNTA(I1150)=1,L1150*1,IF(COUNTA(J1150)=1,L1150*1,"ERROR"))))</f>
        <v/>
      </c>
    </row>
    <row r="1151" spans="1:13" x14ac:dyDescent="0.25">
      <c r="A1151" s="232" t="str">
        <f>IF(D1151="","",A1150)</f>
        <v/>
      </c>
      <c r="B1151" s="231" t="str">
        <f>IF(D1151="","",B1150)</f>
        <v/>
      </c>
      <c r="C1151" s="232" t="str">
        <f>IF(D1151="","",C1150)</f>
        <v/>
      </c>
      <c r="D1151" s="6"/>
      <c r="E1151" s="5" t="str">
        <f>IF(D1151="","",VLOOKUP(D1151,Master,3,FALSE))</f>
        <v/>
      </c>
      <c r="F1151" s="5" t="str">
        <f>IF(D1151="","",VLOOKUP(D1151,Master,4,FALSE))</f>
        <v/>
      </c>
      <c r="G1151" s="5" t="str">
        <f>IF(D1151="","",VLOOKUP(D1151,Master,5,FALSE))</f>
        <v/>
      </c>
      <c r="H1151" s="5" t="str">
        <f>IF(D1151="","",VLOOKUP(D1151,Master,2,FALSE))</f>
        <v/>
      </c>
      <c r="I1151" s="233"/>
      <c r="J1151" s="233"/>
      <c r="K1151" s="233"/>
      <c r="L1151" s="234" t="str">
        <f>IF(K1151="","",IF(I1151="",ROUND(HLOOKUP(J1151,kgList,K1151,FALSE),1),ROUND(HLOOKUP(I1151,kgList,K1151,FALSE),1)))</f>
        <v/>
      </c>
      <c r="M1151" s="234" t="str">
        <f>IF(L1151="","",IF(COUNTA(I1151:J1151)&gt;1,"Edible or Inedible",IF(COUNTA(I1151)=1,L1151*1,IF(COUNTA(J1151)=1,L1151*1,"ERROR"))))</f>
        <v/>
      </c>
    </row>
    <row r="1152" spans="1:13" x14ac:dyDescent="0.25">
      <c r="A1152" s="232" t="str">
        <f>IF(D1152="","",A1151)</f>
        <v/>
      </c>
      <c r="B1152" s="231" t="str">
        <f>IF(D1152="","",B1151)</f>
        <v/>
      </c>
      <c r="C1152" s="232" t="str">
        <f>IF(D1152="","",C1151)</f>
        <v/>
      </c>
      <c r="D1152" s="6"/>
      <c r="E1152" s="5" t="str">
        <f>IF(D1152="","",VLOOKUP(D1152,Master,3,FALSE))</f>
        <v/>
      </c>
      <c r="F1152" s="5" t="str">
        <f>IF(D1152="","",VLOOKUP(D1152,Master,4,FALSE))</f>
        <v/>
      </c>
      <c r="G1152" s="5" t="str">
        <f>IF(D1152="","",VLOOKUP(D1152,Master,5,FALSE))</f>
        <v/>
      </c>
      <c r="H1152" s="5" t="str">
        <f>IF(D1152="","",VLOOKUP(D1152,Master,2,FALSE))</f>
        <v/>
      </c>
      <c r="I1152" s="233"/>
      <c r="J1152" s="233"/>
      <c r="K1152" s="233"/>
      <c r="L1152" s="234" t="str">
        <f>IF(K1152="","",IF(I1152="",ROUND(HLOOKUP(J1152,kgList,K1152,FALSE),1),ROUND(HLOOKUP(I1152,kgList,K1152,FALSE),1)))</f>
        <v/>
      </c>
      <c r="M1152" s="234" t="str">
        <f>IF(L1152="","",IF(COUNTA(I1152:J1152)&gt;1,"Edible or Inedible",IF(COUNTA(I1152)=1,L1152*1,IF(COUNTA(J1152)=1,L1152*1,"ERROR"))))</f>
        <v/>
      </c>
    </row>
    <row r="1153" spans="1:13" x14ac:dyDescent="0.25">
      <c r="A1153" s="232" t="str">
        <f>IF(D1153="","",A1152)</f>
        <v/>
      </c>
      <c r="B1153" s="231" t="str">
        <f>IF(D1153="","",B1152)</f>
        <v/>
      </c>
      <c r="C1153" s="232" t="str">
        <f>IF(D1153="","",C1152)</f>
        <v/>
      </c>
      <c r="D1153" s="6"/>
      <c r="E1153" s="5" t="str">
        <f>IF(D1153="","",VLOOKUP(D1153,Master,3,FALSE))</f>
        <v/>
      </c>
      <c r="F1153" s="5" t="str">
        <f>IF(D1153="","",VLOOKUP(D1153,Master,4,FALSE))</f>
        <v/>
      </c>
      <c r="G1153" s="5" t="str">
        <f>IF(D1153="","",VLOOKUP(D1153,Master,5,FALSE))</f>
        <v/>
      </c>
      <c r="H1153" s="5" t="str">
        <f>IF(D1153="","",VLOOKUP(D1153,Master,2,FALSE))</f>
        <v/>
      </c>
      <c r="I1153" s="233"/>
      <c r="J1153" s="233"/>
      <c r="K1153" s="233"/>
      <c r="L1153" s="234" t="str">
        <f>IF(K1153="","",IF(I1153="",ROUND(HLOOKUP(J1153,kgList,K1153,FALSE),1),ROUND(HLOOKUP(I1153,kgList,K1153,FALSE),1)))</f>
        <v/>
      </c>
      <c r="M1153" s="234" t="str">
        <f>IF(L1153="","",IF(COUNTA(I1153:J1153)&gt;1,"Edible or Inedible",IF(COUNTA(I1153)=1,L1153*1,IF(COUNTA(J1153)=1,L1153*1,"ERROR"))))</f>
        <v/>
      </c>
    </row>
    <row r="1154" spans="1:13" x14ac:dyDescent="0.25">
      <c r="A1154" s="232" t="str">
        <f>IF(D1154="","",A1153)</f>
        <v/>
      </c>
      <c r="B1154" s="231" t="str">
        <f>IF(D1154="","",B1153)</f>
        <v/>
      </c>
      <c r="C1154" s="232" t="str">
        <f>IF(D1154="","",C1153)</f>
        <v/>
      </c>
      <c r="D1154" s="6"/>
      <c r="E1154" s="5" t="str">
        <f>IF(D1154="","",VLOOKUP(D1154,Master,3,FALSE))</f>
        <v/>
      </c>
      <c r="F1154" s="5" t="str">
        <f>IF(D1154="","",VLOOKUP(D1154,Master,4,FALSE))</f>
        <v/>
      </c>
      <c r="G1154" s="5" t="str">
        <f>IF(D1154="","",VLOOKUP(D1154,Master,5,FALSE))</f>
        <v/>
      </c>
      <c r="H1154" s="5" t="str">
        <f>IF(D1154="","",VLOOKUP(D1154,Master,2,FALSE))</f>
        <v/>
      </c>
      <c r="I1154" s="233"/>
      <c r="J1154" s="233"/>
      <c r="K1154" s="233"/>
      <c r="L1154" s="234" t="str">
        <f>IF(K1154="","",IF(I1154="",ROUND(HLOOKUP(J1154,kgList,K1154,FALSE),1),ROUND(HLOOKUP(I1154,kgList,K1154,FALSE),1)))</f>
        <v/>
      </c>
      <c r="M1154" s="234" t="str">
        <f>IF(L1154="","",IF(COUNTA(I1154:J1154)&gt;1,"Edible or Inedible",IF(COUNTA(I1154)=1,L1154*1,IF(COUNTA(J1154)=1,L1154*1,"ERROR"))))</f>
        <v/>
      </c>
    </row>
    <row r="1155" spans="1:13" x14ac:dyDescent="0.25">
      <c r="A1155" s="232" t="str">
        <f>IF(D1155="","",A1154)</f>
        <v/>
      </c>
      <c r="B1155" s="231" t="str">
        <f>IF(D1155="","",B1154)</f>
        <v/>
      </c>
      <c r="C1155" s="232" t="str">
        <f>IF(D1155="","",C1154)</f>
        <v/>
      </c>
      <c r="D1155" s="6"/>
      <c r="E1155" s="5" t="str">
        <f>IF(D1155="","",VLOOKUP(D1155,Master,3,FALSE))</f>
        <v/>
      </c>
      <c r="F1155" s="5" t="str">
        <f>IF(D1155="","",VLOOKUP(D1155,Master,4,FALSE))</f>
        <v/>
      </c>
      <c r="G1155" s="5" t="str">
        <f>IF(D1155="","",VLOOKUP(D1155,Master,5,FALSE))</f>
        <v/>
      </c>
      <c r="H1155" s="5" t="str">
        <f>IF(D1155="","",VLOOKUP(D1155,Master,2,FALSE))</f>
        <v/>
      </c>
      <c r="I1155" s="233"/>
      <c r="J1155" s="233"/>
      <c r="K1155" s="233"/>
      <c r="L1155" s="234" t="str">
        <f>IF(K1155="","",IF(I1155="",ROUND(HLOOKUP(J1155,kgList,K1155,FALSE),1),ROUND(HLOOKUP(I1155,kgList,K1155,FALSE),1)))</f>
        <v/>
      </c>
      <c r="M1155" s="234" t="str">
        <f>IF(L1155="","",IF(COUNTA(I1155:J1155)&gt;1,"Edible or Inedible",IF(COUNTA(I1155)=1,L1155*1,IF(COUNTA(J1155)=1,L1155*1,"ERROR"))))</f>
        <v/>
      </c>
    </row>
    <row r="1156" spans="1:13" x14ac:dyDescent="0.25">
      <c r="A1156" s="232" t="str">
        <f>IF(D1156="","",A1155)</f>
        <v/>
      </c>
      <c r="B1156" s="231" t="str">
        <f>IF(D1156="","",B1155)</f>
        <v/>
      </c>
      <c r="C1156" s="232" t="str">
        <f>IF(D1156="","",C1155)</f>
        <v/>
      </c>
      <c r="D1156" s="6"/>
      <c r="E1156" s="5" t="str">
        <f>IF(D1156="","",VLOOKUP(D1156,Master,3,FALSE))</f>
        <v/>
      </c>
      <c r="F1156" s="5" t="str">
        <f>IF(D1156="","",VLOOKUP(D1156,Master,4,FALSE))</f>
        <v/>
      </c>
      <c r="G1156" s="5" t="str">
        <f>IF(D1156="","",VLOOKUP(D1156,Master,5,FALSE))</f>
        <v/>
      </c>
      <c r="H1156" s="5" t="str">
        <f>IF(D1156="","",VLOOKUP(D1156,Master,2,FALSE))</f>
        <v/>
      </c>
      <c r="I1156" s="233"/>
      <c r="J1156" s="233"/>
      <c r="K1156" s="233"/>
      <c r="L1156" s="234" t="str">
        <f>IF(K1156="","",IF(I1156="",ROUND(HLOOKUP(J1156,kgList,K1156,FALSE),1),ROUND(HLOOKUP(I1156,kgList,K1156,FALSE),1)))</f>
        <v/>
      </c>
      <c r="M1156" s="234" t="str">
        <f>IF(L1156="","",IF(COUNTA(I1156:J1156)&gt;1,"Edible or Inedible",IF(COUNTA(I1156)=1,L1156*1,IF(COUNTA(J1156)=1,L1156*1,"ERROR"))))</f>
        <v/>
      </c>
    </row>
    <row r="1157" spans="1:13" x14ac:dyDescent="0.25">
      <c r="A1157" s="232" t="str">
        <f>IF(D1157="","",A1156)</f>
        <v/>
      </c>
      <c r="B1157" s="231" t="str">
        <f>IF(D1157="","",B1156)</f>
        <v/>
      </c>
      <c r="C1157" s="232" t="str">
        <f>IF(D1157="","",C1156)</f>
        <v/>
      </c>
      <c r="D1157" s="6"/>
      <c r="E1157" s="5" t="str">
        <f>IF(D1157="","",VLOOKUP(D1157,Master,3,FALSE))</f>
        <v/>
      </c>
      <c r="F1157" s="5" t="str">
        <f>IF(D1157="","",VLOOKUP(D1157,Master,4,FALSE))</f>
        <v/>
      </c>
      <c r="G1157" s="5" t="str">
        <f>IF(D1157="","",VLOOKUP(D1157,Master,5,FALSE))</f>
        <v/>
      </c>
      <c r="H1157" s="5" t="str">
        <f>IF(D1157="","",VLOOKUP(D1157,Master,2,FALSE))</f>
        <v/>
      </c>
      <c r="I1157" s="233"/>
      <c r="J1157" s="233"/>
      <c r="K1157" s="233"/>
      <c r="L1157" s="234" t="str">
        <f>IF(K1157="","",IF(I1157="",ROUND(HLOOKUP(J1157,kgList,K1157,FALSE),1),ROUND(HLOOKUP(I1157,kgList,K1157,FALSE),1)))</f>
        <v/>
      </c>
      <c r="M1157" s="234" t="str">
        <f>IF(L1157="","",IF(COUNTA(I1157:J1157)&gt;1,"Edible or Inedible",IF(COUNTA(I1157)=1,L1157*1,IF(COUNTA(J1157)=1,L1157*1,"ERROR"))))</f>
        <v/>
      </c>
    </row>
    <row r="1158" spans="1:13" x14ac:dyDescent="0.25">
      <c r="A1158" s="232" t="str">
        <f>IF(D1158="","",A1157)</f>
        <v/>
      </c>
      <c r="B1158" s="231" t="str">
        <f>IF(D1158="","",B1157)</f>
        <v/>
      </c>
      <c r="C1158" s="232" t="str">
        <f>IF(D1158="","",C1157)</f>
        <v/>
      </c>
      <c r="D1158" s="6"/>
      <c r="E1158" s="5" t="str">
        <f>IF(D1158="","",VLOOKUP(D1158,Master,3,FALSE))</f>
        <v/>
      </c>
      <c r="F1158" s="5" t="str">
        <f>IF(D1158="","",VLOOKUP(D1158,Master,4,FALSE))</f>
        <v/>
      </c>
      <c r="G1158" s="5" t="str">
        <f>IF(D1158="","",VLOOKUP(D1158,Master,5,FALSE))</f>
        <v/>
      </c>
      <c r="H1158" s="5" t="str">
        <f>IF(D1158="","",VLOOKUP(D1158,Master,2,FALSE))</f>
        <v/>
      </c>
      <c r="I1158" s="233"/>
      <c r="J1158" s="233"/>
      <c r="K1158" s="233"/>
      <c r="L1158" s="234" t="str">
        <f>IF(K1158="","",IF(I1158="",ROUND(HLOOKUP(J1158,kgList,K1158,FALSE),1),ROUND(HLOOKUP(I1158,kgList,K1158,FALSE),1)))</f>
        <v/>
      </c>
      <c r="M1158" s="234" t="str">
        <f>IF(L1158="","",IF(COUNTA(I1158:J1158)&gt;1,"Edible or Inedible",IF(COUNTA(I1158)=1,L1158*1,IF(COUNTA(J1158)=1,L1158*1,"ERROR"))))</f>
        <v/>
      </c>
    </row>
    <row r="1159" spans="1:13" x14ac:dyDescent="0.25">
      <c r="A1159" s="232" t="str">
        <f>IF(D1159="","",A1158)</f>
        <v/>
      </c>
      <c r="B1159" s="231" t="str">
        <f>IF(D1159="","",B1158)</f>
        <v/>
      </c>
      <c r="C1159" s="232" t="str">
        <f>IF(D1159="","",C1158)</f>
        <v/>
      </c>
      <c r="D1159" s="6"/>
      <c r="E1159" s="5" t="str">
        <f>IF(D1159="","",VLOOKUP(D1159,Master,3,FALSE))</f>
        <v/>
      </c>
      <c r="F1159" s="5" t="str">
        <f>IF(D1159="","",VLOOKUP(D1159,Master,4,FALSE))</f>
        <v/>
      </c>
      <c r="G1159" s="5" t="str">
        <f>IF(D1159="","",VLOOKUP(D1159,Master,5,FALSE))</f>
        <v/>
      </c>
      <c r="H1159" s="5" t="str">
        <f>IF(D1159="","",VLOOKUP(D1159,Master,2,FALSE))</f>
        <v/>
      </c>
      <c r="I1159" s="233"/>
      <c r="J1159" s="233"/>
      <c r="K1159" s="233"/>
      <c r="L1159" s="234" t="str">
        <f>IF(K1159="","",IF(I1159="",ROUND(HLOOKUP(J1159,kgList,K1159,FALSE),1),ROUND(HLOOKUP(I1159,kgList,K1159,FALSE),1)))</f>
        <v/>
      </c>
      <c r="M1159" s="234" t="str">
        <f>IF(L1159="","",IF(COUNTA(I1159:J1159)&gt;1,"Edible or Inedible",IF(COUNTA(I1159)=1,L1159*1,IF(COUNTA(J1159)=1,L1159*1,"ERROR"))))</f>
        <v/>
      </c>
    </row>
    <row r="1160" spans="1:13" x14ac:dyDescent="0.25">
      <c r="A1160" s="232" t="str">
        <f>IF(D1160="","",A1159)</f>
        <v/>
      </c>
      <c r="B1160" s="231" t="str">
        <f>IF(D1160="","",B1159)</f>
        <v/>
      </c>
      <c r="C1160" s="232" t="str">
        <f>IF(D1160="","",C1159)</f>
        <v/>
      </c>
      <c r="D1160" s="6"/>
      <c r="E1160" s="5" t="str">
        <f>IF(D1160="","",VLOOKUP(D1160,Master,3,FALSE))</f>
        <v/>
      </c>
      <c r="F1160" s="5" t="str">
        <f>IF(D1160="","",VLOOKUP(D1160,Master,4,FALSE))</f>
        <v/>
      </c>
      <c r="G1160" s="5" t="str">
        <f>IF(D1160="","",VLOOKUP(D1160,Master,5,FALSE))</f>
        <v/>
      </c>
      <c r="H1160" s="5" t="str">
        <f>IF(D1160="","",VLOOKUP(D1160,Master,2,FALSE))</f>
        <v/>
      </c>
      <c r="I1160" s="233"/>
      <c r="J1160" s="233"/>
      <c r="K1160" s="233"/>
      <c r="L1160" s="234" t="str">
        <f>IF(K1160="","",IF(I1160="",ROUND(HLOOKUP(J1160,kgList,K1160,FALSE),1),ROUND(HLOOKUP(I1160,kgList,K1160,FALSE),1)))</f>
        <v/>
      </c>
      <c r="M1160" s="234" t="str">
        <f>IF(L1160="","",IF(COUNTA(I1160:J1160)&gt;1,"Edible or Inedible",IF(COUNTA(I1160)=1,L1160*1,IF(COUNTA(J1160)=1,L1160*1,"ERROR"))))</f>
        <v/>
      </c>
    </row>
    <row r="1161" spans="1:13" x14ac:dyDescent="0.25">
      <c r="A1161" s="232" t="str">
        <f>IF(D1161="","",A1160)</f>
        <v/>
      </c>
      <c r="B1161" s="231" t="str">
        <f>IF(D1161="","",B1160)</f>
        <v/>
      </c>
      <c r="C1161" s="232" t="str">
        <f>IF(D1161="","",C1160)</f>
        <v/>
      </c>
      <c r="D1161" s="6"/>
      <c r="E1161" s="5" t="str">
        <f>IF(D1161="","",VLOOKUP(D1161,Master,3,FALSE))</f>
        <v/>
      </c>
      <c r="F1161" s="5" t="str">
        <f>IF(D1161="","",VLOOKUP(D1161,Master,4,FALSE))</f>
        <v/>
      </c>
      <c r="G1161" s="5" t="str">
        <f>IF(D1161="","",VLOOKUP(D1161,Master,5,FALSE))</f>
        <v/>
      </c>
      <c r="H1161" s="5" t="str">
        <f>IF(D1161="","",VLOOKUP(D1161,Master,2,FALSE))</f>
        <v/>
      </c>
      <c r="I1161" s="233"/>
      <c r="J1161" s="233"/>
      <c r="K1161" s="233"/>
      <c r="L1161" s="234" t="str">
        <f>IF(K1161="","",IF(I1161="",ROUND(HLOOKUP(J1161,kgList,K1161,FALSE),1),ROUND(HLOOKUP(I1161,kgList,K1161,FALSE),1)))</f>
        <v/>
      </c>
      <c r="M1161" s="234" t="str">
        <f>IF(L1161="","",IF(COUNTA(I1161:J1161)&gt;1,"Edible or Inedible",IF(COUNTA(I1161)=1,L1161*1,IF(COUNTA(J1161)=1,L1161*1,"ERROR"))))</f>
        <v/>
      </c>
    </row>
    <row r="1162" spans="1:13" x14ac:dyDescent="0.25">
      <c r="A1162" s="232" t="str">
        <f>IF(D1162="","",A1161)</f>
        <v/>
      </c>
      <c r="B1162" s="231" t="str">
        <f>IF(D1162="","",B1161)</f>
        <v/>
      </c>
      <c r="C1162" s="232" t="str">
        <f>IF(D1162="","",C1161)</f>
        <v/>
      </c>
      <c r="D1162" s="6"/>
      <c r="E1162" s="5" t="str">
        <f>IF(D1162="","",VLOOKUP(D1162,Master,3,FALSE))</f>
        <v/>
      </c>
      <c r="F1162" s="5" t="str">
        <f>IF(D1162="","",VLOOKUP(D1162,Master,4,FALSE))</f>
        <v/>
      </c>
      <c r="G1162" s="5" t="str">
        <f>IF(D1162="","",VLOOKUP(D1162,Master,5,FALSE))</f>
        <v/>
      </c>
      <c r="H1162" s="5" t="str">
        <f>IF(D1162="","",VLOOKUP(D1162,Master,2,FALSE))</f>
        <v/>
      </c>
      <c r="I1162" s="233"/>
      <c r="J1162" s="233"/>
      <c r="K1162" s="233"/>
      <c r="L1162" s="234" t="str">
        <f>IF(K1162="","",IF(I1162="",ROUND(HLOOKUP(J1162,kgList,K1162,FALSE),1),ROUND(HLOOKUP(I1162,kgList,K1162,FALSE),1)))</f>
        <v/>
      </c>
      <c r="M1162" s="234" t="str">
        <f>IF(L1162="","",IF(COUNTA(I1162:J1162)&gt;1,"Edible or Inedible",IF(COUNTA(I1162)=1,L1162*1,IF(COUNTA(J1162)=1,L1162*1,"ERROR"))))</f>
        <v/>
      </c>
    </row>
    <row r="1163" spans="1:13" x14ac:dyDescent="0.25">
      <c r="A1163" s="232" t="str">
        <f>IF(D1163="","",A1162)</f>
        <v/>
      </c>
      <c r="B1163" s="231" t="str">
        <f>IF(D1163="","",B1162)</f>
        <v/>
      </c>
      <c r="C1163" s="232" t="str">
        <f>IF(D1163="","",C1162)</f>
        <v/>
      </c>
      <c r="D1163" s="6"/>
      <c r="E1163" s="5" t="str">
        <f>IF(D1163="","",VLOOKUP(D1163,Master,3,FALSE))</f>
        <v/>
      </c>
      <c r="F1163" s="5" t="str">
        <f>IF(D1163="","",VLOOKUP(D1163,Master,4,FALSE))</f>
        <v/>
      </c>
      <c r="G1163" s="5" t="str">
        <f>IF(D1163="","",VLOOKUP(D1163,Master,5,FALSE))</f>
        <v/>
      </c>
      <c r="H1163" s="5" t="str">
        <f>IF(D1163="","",VLOOKUP(D1163,Master,2,FALSE))</f>
        <v/>
      </c>
      <c r="I1163" s="233"/>
      <c r="J1163" s="233"/>
      <c r="K1163" s="233"/>
      <c r="L1163" s="234" t="str">
        <f>IF(K1163="","",IF(I1163="",ROUND(HLOOKUP(J1163,kgList,K1163,FALSE),1),ROUND(HLOOKUP(I1163,kgList,K1163,FALSE),1)))</f>
        <v/>
      </c>
      <c r="M1163" s="234" t="str">
        <f>IF(L1163="","",IF(COUNTA(I1163:J1163)&gt;1,"Edible or Inedible",IF(COUNTA(I1163)=1,L1163*1,IF(COUNTA(J1163)=1,L1163*1,"ERROR"))))</f>
        <v/>
      </c>
    </row>
    <row r="1164" spans="1:13" x14ac:dyDescent="0.25">
      <c r="A1164" s="232" t="str">
        <f>IF(D1164="","",A1163)</f>
        <v/>
      </c>
      <c r="B1164" s="231" t="str">
        <f>IF(D1164="","",B1163)</f>
        <v/>
      </c>
      <c r="C1164" s="232" t="str">
        <f>IF(D1164="","",C1163)</f>
        <v/>
      </c>
      <c r="D1164" s="6"/>
      <c r="E1164" s="5" t="str">
        <f>IF(D1164="","",VLOOKUP(D1164,Master,3,FALSE))</f>
        <v/>
      </c>
      <c r="F1164" s="5" t="str">
        <f>IF(D1164="","",VLOOKUP(D1164,Master,4,FALSE))</f>
        <v/>
      </c>
      <c r="G1164" s="5" t="str">
        <f>IF(D1164="","",VLOOKUP(D1164,Master,5,FALSE))</f>
        <v/>
      </c>
      <c r="H1164" s="5" t="str">
        <f>IF(D1164="","",VLOOKUP(D1164,Master,2,FALSE))</f>
        <v/>
      </c>
      <c r="I1164" s="233"/>
      <c r="J1164" s="233"/>
      <c r="K1164" s="233"/>
      <c r="L1164" s="234" t="str">
        <f>IF(K1164="","",IF(I1164="",ROUND(HLOOKUP(J1164,kgList,K1164,FALSE),1),ROUND(HLOOKUP(I1164,kgList,K1164,FALSE),1)))</f>
        <v/>
      </c>
      <c r="M1164" s="234" t="str">
        <f>IF(L1164="","",IF(COUNTA(I1164:J1164)&gt;1,"Edible or Inedible",IF(COUNTA(I1164)=1,L1164*1,IF(COUNTA(J1164)=1,L1164*1,"ERROR"))))</f>
        <v/>
      </c>
    </row>
    <row r="1165" spans="1:13" x14ac:dyDescent="0.25">
      <c r="A1165" s="232" t="str">
        <f>IF(D1165="","",A1164)</f>
        <v/>
      </c>
      <c r="B1165" s="231" t="str">
        <f>IF(D1165="","",B1164)</f>
        <v/>
      </c>
      <c r="C1165" s="232" t="str">
        <f>IF(D1165="","",C1164)</f>
        <v/>
      </c>
      <c r="D1165" s="6"/>
      <c r="E1165" s="5" t="str">
        <f>IF(D1165="","",VLOOKUP(D1165,Master,3,FALSE))</f>
        <v/>
      </c>
      <c r="F1165" s="5" t="str">
        <f>IF(D1165="","",VLOOKUP(D1165,Master,4,FALSE))</f>
        <v/>
      </c>
      <c r="G1165" s="5" t="str">
        <f>IF(D1165="","",VLOOKUP(D1165,Master,5,FALSE))</f>
        <v/>
      </c>
      <c r="H1165" s="5" t="str">
        <f>IF(D1165="","",VLOOKUP(D1165,Master,2,FALSE))</f>
        <v/>
      </c>
      <c r="I1165" s="233"/>
      <c r="J1165" s="233"/>
      <c r="K1165" s="233"/>
      <c r="L1165" s="234" t="str">
        <f>IF(K1165="","",IF(I1165="",ROUND(HLOOKUP(J1165,kgList,K1165,FALSE),1),ROUND(HLOOKUP(I1165,kgList,K1165,FALSE),1)))</f>
        <v/>
      </c>
      <c r="M1165" s="234" t="str">
        <f>IF(L1165="","",IF(COUNTA(I1165:J1165)&gt;1,"Edible or Inedible",IF(COUNTA(I1165)=1,L1165*1,IF(COUNTA(J1165)=1,L1165*1,"ERROR"))))</f>
        <v/>
      </c>
    </row>
    <row r="1166" spans="1:13" x14ac:dyDescent="0.25">
      <c r="A1166" s="232" t="str">
        <f>IF(D1166="","",A1165)</f>
        <v/>
      </c>
      <c r="B1166" s="231" t="str">
        <f>IF(D1166="","",B1165)</f>
        <v/>
      </c>
      <c r="C1166" s="232" t="str">
        <f>IF(D1166="","",C1165)</f>
        <v/>
      </c>
      <c r="D1166" s="6"/>
      <c r="E1166" s="5" t="str">
        <f>IF(D1166="","",VLOOKUP(D1166,Master,3,FALSE))</f>
        <v/>
      </c>
      <c r="F1166" s="5" t="str">
        <f>IF(D1166="","",VLOOKUP(D1166,Master,4,FALSE))</f>
        <v/>
      </c>
      <c r="G1166" s="5" t="str">
        <f>IF(D1166="","",VLOOKUP(D1166,Master,5,FALSE))</f>
        <v/>
      </c>
      <c r="H1166" s="5" t="str">
        <f>IF(D1166="","",VLOOKUP(D1166,Master,2,FALSE))</f>
        <v/>
      </c>
      <c r="I1166" s="233"/>
      <c r="J1166" s="233"/>
      <c r="K1166" s="233"/>
      <c r="L1166" s="234" t="str">
        <f>IF(K1166="","",IF(I1166="",ROUND(HLOOKUP(J1166,kgList,K1166,FALSE),1),ROUND(HLOOKUP(I1166,kgList,K1166,FALSE),1)))</f>
        <v/>
      </c>
      <c r="M1166" s="234" t="str">
        <f>IF(L1166="","",IF(COUNTA(I1166:J1166)&gt;1,"Edible or Inedible",IF(COUNTA(I1166)=1,L1166*1,IF(COUNTA(J1166)=1,L1166*1,"ERROR"))))</f>
        <v/>
      </c>
    </row>
    <row r="1167" spans="1:13" x14ac:dyDescent="0.25">
      <c r="A1167" s="232" t="str">
        <f>IF(D1167="","",A1166)</f>
        <v/>
      </c>
      <c r="B1167" s="231" t="str">
        <f>IF(D1167="","",B1166)</f>
        <v/>
      </c>
      <c r="C1167" s="232" t="str">
        <f>IF(D1167="","",C1166)</f>
        <v/>
      </c>
      <c r="D1167" s="6"/>
      <c r="E1167" s="5" t="str">
        <f>IF(D1167="","",VLOOKUP(D1167,Master,3,FALSE))</f>
        <v/>
      </c>
      <c r="F1167" s="5" t="str">
        <f>IF(D1167="","",VLOOKUP(D1167,Master,4,FALSE))</f>
        <v/>
      </c>
      <c r="G1167" s="5" t="str">
        <f>IF(D1167="","",VLOOKUP(D1167,Master,5,FALSE))</f>
        <v/>
      </c>
      <c r="H1167" s="5" t="str">
        <f>IF(D1167="","",VLOOKUP(D1167,Master,2,FALSE))</f>
        <v/>
      </c>
      <c r="I1167" s="233"/>
      <c r="J1167" s="233"/>
      <c r="K1167" s="233"/>
      <c r="L1167" s="234" t="str">
        <f>IF(K1167="","",IF(I1167="",ROUND(HLOOKUP(J1167,kgList,K1167,FALSE),1),ROUND(HLOOKUP(I1167,kgList,K1167,FALSE),1)))</f>
        <v/>
      </c>
      <c r="M1167" s="234" t="str">
        <f>IF(L1167="","",IF(COUNTA(I1167:J1167)&gt;1,"Edible or Inedible",IF(COUNTA(I1167)=1,L1167*1,IF(COUNTA(J1167)=1,L1167*1,"ERROR"))))</f>
        <v/>
      </c>
    </row>
    <row r="1168" spans="1:13" x14ac:dyDescent="0.25">
      <c r="A1168" s="232" t="str">
        <f>IF(D1168="","",A1167)</f>
        <v/>
      </c>
      <c r="B1168" s="231" t="str">
        <f>IF(D1168="","",B1167)</f>
        <v/>
      </c>
      <c r="C1168" s="232" t="str">
        <f>IF(D1168="","",C1167)</f>
        <v/>
      </c>
      <c r="D1168" s="6"/>
      <c r="E1168" s="5" t="str">
        <f>IF(D1168="","",VLOOKUP(D1168,Master,3,FALSE))</f>
        <v/>
      </c>
      <c r="F1168" s="5" t="str">
        <f>IF(D1168="","",VLOOKUP(D1168,Master,4,FALSE))</f>
        <v/>
      </c>
      <c r="G1168" s="5" t="str">
        <f>IF(D1168="","",VLOOKUP(D1168,Master,5,FALSE))</f>
        <v/>
      </c>
      <c r="H1168" s="5" t="str">
        <f>IF(D1168="","",VLOOKUP(D1168,Master,2,FALSE))</f>
        <v/>
      </c>
      <c r="I1168" s="233"/>
      <c r="J1168" s="233"/>
      <c r="K1168" s="233"/>
      <c r="L1168" s="234" t="str">
        <f>IF(K1168="","",IF(I1168="",ROUND(HLOOKUP(J1168,kgList,K1168,FALSE),1),ROUND(HLOOKUP(I1168,kgList,K1168,FALSE),1)))</f>
        <v/>
      </c>
      <c r="M1168" s="234" t="str">
        <f>IF(L1168="","",IF(COUNTA(I1168:J1168)&gt;1,"Edible or Inedible",IF(COUNTA(I1168)=1,L1168*1,IF(COUNTA(J1168)=1,L1168*1,"ERROR"))))</f>
        <v/>
      </c>
    </row>
    <row r="1169" spans="1:13" x14ac:dyDescent="0.25">
      <c r="A1169" s="232" t="str">
        <f>IF(D1169="","",A1168)</f>
        <v/>
      </c>
      <c r="B1169" s="231" t="str">
        <f>IF(D1169="","",B1168)</f>
        <v/>
      </c>
      <c r="C1169" s="232" t="str">
        <f>IF(D1169="","",C1168)</f>
        <v/>
      </c>
      <c r="D1169" s="6"/>
      <c r="E1169" s="5" t="str">
        <f>IF(D1169="","",VLOOKUP(D1169,Master,3,FALSE))</f>
        <v/>
      </c>
      <c r="F1169" s="5" t="str">
        <f>IF(D1169="","",VLOOKUP(D1169,Master,4,FALSE))</f>
        <v/>
      </c>
      <c r="G1169" s="5" t="str">
        <f>IF(D1169="","",VLOOKUP(D1169,Master,5,FALSE))</f>
        <v/>
      </c>
      <c r="H1169" s="5" t="str">
        <f>IF(D1169="","",VLOOKUP(D1169,Master,2,FALSE))</f>
        <v/>
      </c>
      <c r="I1169" s="233"/>
      <c r="J1169" s="233"/>
      <c r="K1169" s="233"/>
      <c r="L1169" s="234" t="str">
        <f>IF(K1169="","",IF(I1169="",ROUND(HLOOKUP(J1169,kgList,K1169,FALSE),1),ROUND(HLOOKUP(I1169,kgList,K1169,FALSE),1)))</f>
        <v/>
      </c>
      <c r="M1169" s="234" t="str">
        <f>IF(L1169="","",IF(COUNTA(I1169:J1169)&gt;1,"Edible or Inedible",IF(COUNTA(I1169)=1,L1169*1,IF(COUNTA(J1169)=1,L1169*1,"ERROR"))))</f>
        <v/>
      </c>
    </row>
    <row r="1170" spans="1:13" x14ac:dyDescent="0.25">
      <c r="A1170" s="232" t="str">
        <f>IF(D1170="","",A1169)</f>
        <v/>
      </c>
      <c r="B1170" s="231" t="str">
        <f>IF(D1170="","",B1169)</f>
        <v/>
      </c>
      <c r="C1170" s="232" t="str">
        <f>IF(D1170="","",C1169)</f>
        <v/>
      </c>
      <c r="D1170" s="6"/>
      <c r="E1170" s="5" t="str">
        <f>IF(D1170="","",VLOOKUP(D1170,Master,3,FALSE))</f>
        <v/>
      </c>
      <c r="F1170" s="5" t="str">
        <f>IF(D1170="","",VLOOKUP(D1170,Master,4,FALSE))</f>
        <v/>
      </c>
      <c r="G1170" s="5" t="str">
        <f>IF(D1170="","",VLOOKUP(D1170,Master,5,FALSE))</f>
        <v/>
      </c>
      <c r="H1170" s="5" t="str">
        <f>IF(D1170="","",VLOOKUP(D1170,Master,2,FALSE))</f>
        <v/>
      </c>
      <c r="I1170" s="233"/>
      <c r="J1170" s="233"/>
      <c r="K1170" s="233"/>
      <c r="L1170" s="234" t="str">
        <f>IF(K1170="","",IF(I1170="",ROUND(HLOOKUP(J1170,kgList,K1170,FALSE),1),ROUND(HLOOKUP(I1170,kgList,K1170,FALSE),1)))</f>
        <v/>
      </c>
      <c r="M1170" s="234" t="str">
        <f>IF(L1170="","",IF(COUNTA(I1170:J1170)&gt;1,"Edible or Inedible",IF(COUNTA(I1170)=1,L1170*1,IF(COUNTA(J1170)=1,L1170*1,"ERROR"))))</f>
        <v/>
      </c>
    </row>
    <row r="1171" spans="1:13" x14ac:dyDescent="0.25">
      <c r="A1171" s="232" t="str">
        <f>IF(D1171="","",A1170)</f>
        <v/>
      </c>
      <c r="B1171" s="231" t="str">
        <f>IF(D1171="","",B1170)</f>
        <v/>
      </c>
      <c r="C1171" s="232" t="str">
        <f>IF(D1171="","",C1170)</f>
        <v/>
      </c>
      <c r="D1171" s="6"/>
      <c r="E1171" s="5" t="str">
        <f>IF(D1171="","",VLOOKUP(D1171,Master,3,FALSE))</f>
        <v/>
      </c>
      <c r="F1171" s="5" t="str">
        <f>IF(D1171="","",VLOOKUP(D1171,Master,4,FALSE))</f>
        <v/>
      </c>
      <c r="G1171" s="5" t="str">
        <f>IF(D1171="","",VLOOKUP(D1171,Master,5,FALSE))</f>
        <v/>
      </c>
      <c r="H1171" s="5" t="str">
        <f>IF(D1171="","",VLOOKUP(D1171,Master,2,FALSE))</f>
        <v/>
      </c>
      <c r="I1171" s="233"/>
      <c r="J1171" s="233"/>
      <c r="K1171" s="233"/>
      <c r="L1171" s="234" t="str">
        <f>IF(K1171="","",IF(I1171="",ROUND(HLOOKUP(J1171,kgList,K1171,FALSE),1),ROUND(HLOOKUP(I1171,kgList,K1171,FALSE),1)))</f>
        <v/>
      </c>
      <c r="M1171" s="234" t="str">
        <f>IF(L1171="","",IF(COUNTA(I1171:J1171)&gt;1,"Edible or Inedible",IF(COUNTA(I1171)=1,L1171*1,IF(COUNTA(J1171)=1,L1171*1,"ERROR"))))</f>
        <v/>
      </c>
    </row>
    <row r="1172" spans="1:13" x14ac:dyDescent="0.25">
      <c r="A1172" s="232" t="str">
        <f>IF(D1172="","",A1171)</f>
        <v/>
      </c>
      <c r="B1172" s="231" t="str">
        <f>IF(D1172="","",B1171)</f>
        <v/>
      </c>
      <c r="C1172" s="232" t="str">
        <f>IF(D1172="","",C1171)</f>
        <v/>
      </c>
      <c r="D1172" s="6"/>
      <c r="E1172" s="5" t="str">
        <f>IF(D1172="","",VLOOKUP(D1172,Master,3,FALSE))</f>
        <v/>
      </c>
      <c r="F1172" s="5" t="str">
        <f>IF(D1172="","",VLOOKUP(D1172,Master,4,FALSE))</f>
        <v/>
      </c>
      <c r="G1172" s="5" t="str">
        <f>IF(D1172="","",VLOOKUP(D1172,Master,5,FALSE))</f>
        <v/>
      </c>
      <c r="H1172" s="5" t="str">
        <f>IF(D1172="","",VLOOKUP(D1172,Master,2,FALSE))</f>
        <v/>
      </c>
      <c r="I1172" s="233"/>
      <c r="J1172" s="233"/>
      <c r="K1172" s="233"/>
      <c r="L1172" s="234" t="str">
        <f>IF(K1172="","",IF(I1172="",ROUND(HLOOKUP(J1172,kgList,K1172,FALSE),1),ROUND(HLOOKUP(I1172,kgList,K1172,FALSE),1)))</f>
        <v/>
      </c>
      <c r="M1172" s="234" t="str">
        <f>IF(L1172="","",IF(COUNTA(I1172:J1172)&gt;1,"Edible or Inedible",IF(COUNTA(I1172)=1,L1172*1,IF(COUNTA(J1172)=1,L1172*1,"ERROR"))))</f>
        <v/>
      </c>
    </row>
    <row r="1173" spans="1:13" x14ac:dyDescent="0.25">
      <c r="A1173" s="232" t="str">
        <f>IF(D1173="","",A1172)</f>
        <v/>
      </c>
      <c r="B1173" s="231" t="str">
        <f>IF(D1173="","",B1172)</f>
        <v/>
      </c>
      <c r="C1173" s="232" t="str">
        <f>IF(D1173="","",C1172)</f>
        <v/>
      </c>
      <c r="D1173" s="6"/>
      <c r="E1173" s="5" t="str">
        <f>IF(D1173="","",VLOOKUP(D1173,Master,3,FALSE))</f>
        <v/>
      </c>
      <c r="F1173" s="5" t="str">
        <f>IF(D1173="","",VLOOKUP(D1173,Master,4,FALSE))</f>
        <v/>
      </c>
      <c r="G1173" s="5" t="str">
        <f>IF(D1173="","",VLOOKUP(D1173,Master,5,FALSE))</f>
        <v/>
      </c>
      <c r="H1173" s="5" t="str">
        <f>IF(D1173="","",VLOOKUP(D1173,Master,2,FALSE))</f>
        <v/>
      </c>
      <c r="I1173" s="233"/>
      <c r="J1173" s="233"/>
      <c r="K1173" s="233"/>
      <c r="L1173" s="234" t="str">
        <f>IF(K1173="","",IF(I1173="",ROUND(HLOOKUP(J1173,kgList,K1173,FALSE),1),ROUND(HLOOKUP(I1173,kgList,K1173,FALSE),1)))</f>
        <v/>
      </c>
      <c r="M1173" s="234" t="str">
        <f>IF(L1173="","",IF(COUNTA(I1173:J1173)&gt;1,"Edible or Inedible",IF(COUNTA(I1173)=1,L1173*1,IF(COUNTA(J1173)=1,L1173*1,"ERROR"))))</f>
        <v/>
      </c>
    </row>
    <row r="1174" spans="1:13" x14ac:dyDescent="0.25">
      <c r="A1174" s="232" t="str">
        <f>IF(D1174="","",A1173)</f>
        <v/>
      </c>
      <c r="B1174" s="231" t="str">
        <f>IF(D1174="","",B1173)</f>
        <v/>
      </c>
      <c r="C1174" s="232" t="str">
        <f>IF(D1174="","",C1173)</f>
        <v/>
      </c>
      <c r="D1174" s="6"/>
      <c r="E1174" s="5" t="str">
        <f>IF(D1174="","",VLOOKUP(D1174,Master,3,FALSE))</f>
        <v/>
      </c>
      <c r="F1174" s="5" t="str">
        <f>IF(D1174="","",VLOOKUP(D1174,Master,4,FALSE))</f>
        <v/>
      </c>
      <c r="G1174" s="5" t="str">
        <f>IF(D1174="","",VLOOKUP(D1174,Master,5,FALSE))</f>
        <v/>
      </c>
      <c r="H1174" s="5" t="str">
        <f>IF(D1174="","",VLOOKUP(D1174,Master,2,FALSE))</f>
        <v/>
      </c>
      <c r="I1174" s="233"/>
      <c r="J1174" s="233"/>
      <c r="K1174" s="233"/>
      <c r="L1174" s="234" t="str">
        <f>IF(K1174="","",IF(I1174="",ROUND(HLOOKUP(J1174,kgList,K1174,FALSE),1),ROUND(HLOOKUP(I1174,kgList,K1174,FALSE),1)))</f>
        <v/>
      </c>
      <c r="M1174" s="234" t="str">
        <f>IF(L1174="","",IF(COUNTA(I1174:J1174)&gt;1,"Edible or Inedible",IF(COUNTA(I1174)=1,L1174*1,IF(COUNTA(J1174)=1,L1174*1,"ERROR"))))</f>
        <v/>
      </c>
    </row>
    <row r="1175" spans="1:13" x14ac:dyDescent="0.25">
      <c r="A1175" s="232" t="str">
        <f>IF(D1175="","",A1174)</f>
        <v/>
      </c>
      <c r="B1175" s="231" t="str">
        <f>IF(D1175="","",B1174)</f>
        <v/>
      </c>
      <c r="C1175" s="232" t="str">
        <f>IF(D1175="","",C1174)</f>
        <v/>
      </c>
      <c r="D1175" s="6"/>
      <c r="E1175" s="5" t="str">
        <f>IF(D1175="","",VLOOKUP(D1175,Master,3,FALSE))</f>
        <v/>
      </c>
      <c r="F1175" s="5" t="str">
        <f>IF(D1175="","",VLOOKUP(D1175,Master,4,FALSE))</f>
        <v/>
      </c>
      <c r="G1175" s="5" t="str">
        <f>IF(D1175="","",VLOOKUP(D1175,Master,5,FALSE))</f>
        <v/>
      </c>
      <c r="H1175" s="5" t="str">
        <f>IF(D1175="","",VLOOKUP(D1175,Master,2,FALSE))</f>
        <v/>
      </c>
      <c r="I1175" s="233"/>
      <c r="J1175" s="233"/>
      <c r="K1175" s="233"/>
      <c r="L1175" s="234" t="str">
        <f>IF(K1175="","",IF(I1175="",ROUND(HLOOKUP(J1175,kgList,K1175,FALSE),1),ROUND(HLOOKUP(I1175,kgList,K1175,FALSE),1)))</f>
        <v/>
      </c>
      <c r="M1175" s="234" t="str">
        <f>IF(L1175="","",IF(COUNTA(I1175:J1175)&gt;1,"Edible or Inedible",IF(COUNTA(I1175)=1,L1175*1,IF(COUNTA(J1175)=1,L1175*1,"ERROR"))))</f>
        <v/>
      </c>
    </row>
    <row r="1176" spans="1:13" x14ac:dyDescent="0.25">
      <c r="A1176" s="232" t="str">
        <f>IF(D1176="","",A1175)</f>
        <v/>
      </c>
      <c r="B1176" s="231" t="str">
        <f>IF(D1176="","",B1175)</f>
        <v/>
      </c>
      <c r="C1176" s="232" t="str">
        <f>IF(D1176="","",C1175)</f>
        <v/>
      </c>
      <c r="D1176" s="6"/>
      <c r="E1176" s="5" t="str">
        <f>IF(D1176="","",VLOOKUP(D1176,Master,3,FALSE))</f>
        <v/>
      </c>
      <c r="F1176" s="5" t="str">
        <f>IF(D1176="","",VLOOKUP(D1176,Master,4,FALSE))</f>
        <v/>
      </c>
      <c r="G1176" s="5" t="str">
        <f>IF(D1176="","",VLOOKUP(D1176,Master,5,FALSE))</f>
        <v/>
      </c>
      <c r="H1176" s="5" t="str">
        <f>IF(D1176="","",VLOOKUP(D1176,Master,2,FALSE))</f>
        <v/>
      </c>
      <c r="I1176" s="233"/>
      <c r="J1176" s="233"/>
      <c r="K1176" s="233"/>
      <c r="L1176" s="234" t="str">
        <f>IF(K1176="","",IF(I1176="",ROUND(HLOOKUP(J1176,kgList,K1176,FALSE),1),ROUND(HLOOKUP(I1176,kgList,K1176,FALSE),1)))</f>
        <v/>
      </c>
      <c r="M1176" s="234" t="str">
        <f>IF(L1176="","",IF(COUNTA(I1176:J1176)&gt;1,"Edible or Inedible",IF(COUNTA(I1176)=1,L1176*1,IF(COUNTA(J1176)=1,L1176*1,"ERROR"))))</f>
        <v/>
      </c>
    </row>
    <row r="1177" spans="1:13" x14ac:dyDescent="0.25">
      <c r="A1177" s="232" t="str">
        <f>IF(D1177="","",A1176)</f>
        <v/>
      </c>
      <c r="B1177" s="231" t="str">
        <f>IF(D1177="","",B1176)</f>
        <v/>
      </c>
      <c r="C1177" s="232" t="str">
        <f>IF(D1177="","",C1176)</f>
        <v/>
      </c>
      <c r="D1177" s="6"/>
      <c r="E1177" s="5" t="str">
        <f>IF(D1177="","",VLOOKUP(D1177,Master,3,FALSE))</f>
        <v/>
      </c>
      <c r="F1177" s="5" t="str">
        <f>IF(D1177="","",VLOOKUP(D1177,Master,4,FALSE))</f>
        <v/>
      </c>
      <c r="G1177" s="5" t="str">
        <f>IF(D1177="","",VLOOKUP(D1177,Master,5,FALSE))</f>
        <v/>
      </c>
      <c r="H1177" s="5" t="str">
        <f>IF(D1177="","",VLOOKUP(D1177,Master,2,FALSE))</f>
        <v/>
      </c>
      <c r="I1177" s="233"/>
      <c r="J1177" s="233"/>
      <c r="K1177" s="233"/>
      <c r="L1177" s="234" t="str">
        <f>IF(K1177="","",IF(I1177="",ROUND(HLOOKUP(J1177,kgList,K1177,FALSE),1),ROUND(HLOOKUP(I1177,kgList,K1177,FALSE),1)))</f>
        <v/>
      </c>
      <c r="M1177" s="234" t="str">
        <f>IF(L1177="","",IF(COUNTA(I1177:J1177)&gt;1,"Edible or Inedible",IF(COUNTA(I1177)=1,L1177*1,IF(COUNTA(J1177)=1,L1177*1,"ERROR"))))</f>
        <v/>
      </c>
    </row>
    <row r="1178" spans="1:13" x14ac:dyDescent="0.25">
      <c r="A1178" s="232" t="str">
        <f>IF(D1178="","",A1177)</f>
        <v/>
      </c>
      <c r="B1178" s="231" t="str">
        <f>IF(D1178="","",B1177)</f>
        <v/>
      </c>
      <c r="C1178" s="232" t="str">
        <f>IF(D1178="","",C1177)</f>
        <v/>
      </c>
      <c r="D1178" s="6"/>
      <c r="E1178" s="5" t="str">
        <f>IF(D1178="","",VLOOKUP(D1178,Master,3,FALSE))</f>
        <v/>
      </c>
      <c r="F1178" s="5" t="str">
        <f>IF(D1178="","",VLOOKUP(D1178,Master,4,FALSE))</f>
        <v/>
      </c>
      <c r="G1178" s="5" t="str">
        <f>IF(D1178="","",VLOOKUP(D1178,Master,5,FALSE))</f>
        <v/>
      </c>
      <c r="H1178" s="5" t="str">
        <f>IF(D1178="","",VLOOKUP(D1178,Master,2,FALSE))</f>
        <v/>
      </c>
      <c r="I1178" s="233"/>
      <c r="J1178" s="233"/>
      <c r="K1178" s="233"/>
      <c r="L1178" s="234" t="str">
        <f>IF(K1178="","",IF(I1178="",ROUND(HLOOKUP(J1178,kgList,K1178,FALSE),1),ROUND(HLOOKUP(I1178,kgList,K1178,FALSE),1)))</f>
        <v/>
      </c>
      <c r="M1178" s="234" t="str">
        <f>IF(L1178="","",IF(COUNTA(I1178:J1178)&gt;1,"Edible or Inedible",IF(COUNTA(I1178)=1,L1178*1,IF(COUNTA(J1178)=1,L1178*1,"ERROR"))))</f>
        <v/>
      </c>
    </row>
    <row r="1179" spans="1:13" x14ac:dyDescent="0.25">
      <c r="A1179" s="232" t="str">
        <f>IF(D1179="","",A1178)</f>
        <v/>
      </c>
      <c r="B1179" s="231" t="str">
        <f>IF(D1179="","",B1178)</f>
        <v/>
      </c>
      <c r="C1179" s="232" t="str">
        <f>IF(D1179="","",C1178)</f>
        <v/>
      </c>
      <c r="D1179" s="6"/>
      <c r="E1179" s="5" t="str">
        <f>IF(D1179="","",VLOOKUP(D1179,Master,3,FALSE))</f>
        <v/>
      </c>
      <c r="F1179" s="5" t="str">
        <f>IF(D1179="","",VLOOKUP(D1179,Master,4,FALSE))</f>
        <v/>
      </c>
      <c r="G1179" s="5" t="str">
        <f>IF(D1179="","",VLOOKUP(D1179,Master,5,FALSE))</f>
        <v/>
      </c>
      <c r="H1179" s="5" t="str">
        <f>IF(D1179="","",VLOOKUP(D1179,Master,2,FALSE))</f>
        <v/>
      </c>
      <c r="I1179" s="233"/>
      <c r="J1179" s="233"/>
      <c r="K1179" s="233"/>
      <c r="L1179" s="234" t="str">
        <f>IF(K1179="","",IF(I1179="",ROUND(HLOOKUP(J1179,kgList,K1179,FALSE),1),ROUND(HLOOKUP(I1179,kgList,K1179,FALSE),1)))</f>
        <v/>
      </c>
      <c r="M1179" s="234" t="str">
        <f>IF(L1179="","",IF(COUNTA(I1179:J1179)&gt;1,"Edible or Inedible",IF(COUNTA(I1179)=1,L1179*1,IF(COUNTA(J1179)=1,L1179*1,"ERROR"))))</f>
        <v/>
      </c>
    </row>
    <row r="1180" spans="1:13" x14ac:dyDescent="0.25">
      <c r="A1180" s="232" t="str">
        <f>IF(D1180="","",A1179)</f>
        <v/>
      </c>
      <c r="B1180" s="231" t="str">
        <f>IF(D1180="","",B1179)</f>
        <v/>
      </c>
      <c r="C1180" s="232" t="str">
        <f>IF(D1180="","",C1179)</f>
        <v/>
      </c>
      <c r="D1180" s="6"/>
      <c r="E1180" s="5" t="str">
        <f>IF(D1180="","",VLOOKUP(D1180,Master,3,FALSE))</f>
        <v/>
      </c>
      <c r="F1180" s="5" t="str">
        <f>IF(D1180="","",VLOOKUP(D1180,Master,4,FALSE))</f>
        <v/>
      </c>
      <c r="G1180" s="5" t="str">
        <f>IF(D1180="","",VLOOKUP(D1180,Master,5,FALSE))</f>
        <v/>
      </c>
      <c r="H1180" s="5" t="str">
        <f>IF(D1180="","",VLOOKUP(D1180,Master,2,FALSE))</f>
        <v/>
      </c>
      <c r="I1180" s="233"/>
      <c r="J1180" s="233"/>
      <c r="K1180" s="233"/>
      <c r="L1180" s="234" t="str">
        <f>IF(K1180="","",IF(I1180="",ROUND(HLOOKUP(J1180,kgList,K1180,FALSE),1),ROUND(HLOOKUP(I1180,kgList,K1180,FALSE),1)))</f>
        <v/>
      </c>
      <c r="M1180" s="234" t="str">
        <f>IF(L1180="","",IF(COUNTA(I1180:J1180)&gt;1,"Edible or Inedible",IF(COUNTA(I1180)=1,L1180*1,IF(COUNTA(J1180)=1,L1180*1,"ERROR"))))</f>
        <v/>
      </c>
    </row>
    <row r="1181" spans="1:13" x14ac:dyDescent="0.25">
      <c r="A1181" s="232" t="str">
        <f>IF(D1181="","",A1180)</f>
        <v/>
      </c>
      <c r="B1181" s="231" t="str">
        <f>IF(D1181="","",B1180)</f>
        <v/>
      </c>
      <c r="C1181" s="232" t="str">
        <f>IF(D1181="","",C1180)</f>
        <v/>
      </c>
      <c r="D1181" s="6"/>
      <c r="E1181" s="5" t="str">
        <f>IF(D1181="","",VLOOKUP(D1181,Master,3,FALSE))</f>
        <v/>
      </c>
      <c r="F1181" s="5" t="str">
        <f>IF(D1181="","",VLOOKUP(D1181,Master,4,FALSE))</f>
        <v/>
      </c>
      <c r="G1181" s="5" t="str">
        <f>IF(D1181="","",VLOOKUP(D1181,Master,5,FALSE))</f>
        <v/>
      </c>
      <c r="H1181" s="5" t="str">
        <f>IF(D1181="","",VLOOKUP(D1181,Master,2,FALSE))</f>
        <v/>
      </c>
      <c r="I1181" s="233"/>
      <c r="J1181" s="233"/>
      <c r="K1181" s="233"/>
      <c r="L1181" s="234" t="str">
        <f>IF(K1181="","",IF(I1181="",ROUND(HLOOKUP(J1181,kgList,K1181,FALSE),1),ROUND(HLOOKUP(I1181,kgList,K1181,FALSE),1)))</f>
        <v/>
      </c>
      <c r="M1181" s="234" t="str">
        <f>IF(L1181="","",IF(COUNTA(I1181:J1181)&gt;1,"Edible or Inedible",IF(COUNTA(I1181)=1,L1181*1,IF(COUNTA(J1181)=1,L1181*1,"ERROR"))))</f>
        <v/>
      </c>
    </row>
    <row r="1182" spans="1:13" x14ac:dyDescent="0.25">
      <c r="A1182" s="232" t="str">
        <f>IF(D1182="","",A1181)</f>
        <v/>
      </c>
      <c r="B1182" s="231" t="str">
        <f>IF(D1182="","",B1181)</f>
        <v/>
      </c>
      <c r="C1182" s="232" t="str">
        <f>IF(D1182="","",C1181)</f>
        <v/>
      </c>
      <c r="D1182" s="6"/>
      <c r="E1182" s="5" t="str">
        <f>IF(D1182="","",VLOOKUP(D1182,Master,3,FALSE))</f>
        <v/>
      </c>
      <c r="F1182" s="5" t="str">
        <f>IF(D1182="","",VLOOKUP(D1182,Master,4,FALSE))</f>
        <v/>
      </c>
      <c r="G1182" s="5" t="str">
        <f>IF(D1182="","",VLOOKUP(D1182,Master,5,FALSE))</f>
        <v/>
      </c>
      <c r="H1182" s="5" t="str">
        <f>IF(D1182="","",VLOOKUP(D1182,Master,2,FALSE))</f>
        <v/>
      </c>
      <c r="I1182" s="233"/>
      <c r="J1182" s="233"/>
      <c r="K1182" s="233"/>
      <c r="L1182" s="234" t="str">
        <f>IF(K1182="","",IF(I1182="",ROUND(HLOOKUP(J1182,kgList,K1182,FALSE),1),ROUND(HLOOKUP(I1182,kgList,K1182,FALSE),1)))</f>
        <v/>
      </c>
      <c r="M1182" s="234" t="str">
        <f>IF(L1182="","",IF(COUNTA(I1182:J1182)&gt;1,"Edible or Inedible",IF(COUNTA(I1182)=1,L1182*1,IF(COUNTA(J1182)=1,L1182*1,"ERROR"))))</f>
        <v/>
      </c>
    </row>
    <row r="1183" spans="1:13" x14ac:dyDescent="0.25">
      <c r="A1183" s="232" t="str">
        <f>IF(D1183="","",A1182)</f>
        <v/>
      </c>
      <c r="B1183" s="231" t="str">
        <f>IF(D1183="","",B1182)</f>
        <v/>
      </c>
      <c r="C1183" s="232" t="str">
        <f>IF(D1183="","",C1182)</f>
        <v/>
      </c>
      <c r="D1183" s="6"/>
      <c r="E1183" s="5" t="str">
        <f>IF(D1183="","",VLOOKUP(D1183,Master,3,FALSE))</f>
        <v/>
      </c>
      <c r="F1183" s="5" t="str">
        <f>IF(D1183="","",VLOOKUP(D1183,Master,4,FALSE))</f>
        <v/>
      </c>
      <c r="G1183" s="5" t="str">
        <f>IF(D1183="","",VLOOKUP(D1183,Master,5,FALSE))</f>
        <v/>
      </c>
      <c r="H1183" s="5" t="str">
        <f>IF(D1183="","",VLOOKUP(D1183,Master,2,FALSE))</f>
        <v/>
      </c>
      <c r="I1183" s="233"/>
      <c r="J1183" s="233"/>
      <c r="K1183" s="233"/>
      <c r="L1183" s="234" t="str">
        <f>IF(K1183="","",IF(I1183="",ROUND(HLOOKUP(J1183,kgList,K1183,FALSE),1),ROUND(HLOOKUP(I1183,kgList,K1183,FALSE),1)))</f>
        <v/>
      </c>
      <c r="M1183" s="234" t="str">
        <f>IF(L1183="","",IF(COUNTA(I1183:J1183)&gt;1,"Edible or Inedible",IF(COUNTA(I1183)=1,L1183*1,IF(COUNTA(J1183)=1,L1183*1,"ERROR"))))</f>
        <v/>
      </c>
    </row>
    <row r="1184" spans="1:13" x14ac:dyDescent="0.25">
      <c r="A1184" s="232" t="str">
        <f>IF(D1184="","",A1183)</f>
        <v/>
      </c>
      <c r="B1184" s="231" t="str">
        <f>IF(D1184="","",B1183)</f>
        <v/>
      </c>
      <c r="C1184" s="232" t="str">
        <f>IF(D1184="","",C1183)</f>
        <v/>
      </c>
      <c r="D1184" s="6"/>
      <c r="E1184" s="5" t="str">
        <f>IF(D1184="","",VLOOKUP(D1184,Master,3,FALSE))</f>
        <v/>
      </c>
      <c r="F1184" s="5" t="str">
        <f>IF(D1184="","",VLOOKUP(D1184,Master,4,FALSE))</f>
        <v/>
      </c>
      <c r="G1184" s="5" t="str">
        <f>IF(D1184="","",VLOOKUP(D1184,Master,5,FALSE))</f>
        <v/>
      </c>
      <c r="H1184" s="5" t="str">
        <f>IF(D1184="","",VLOOKUP(D1184,Master,2,FALSE))</f>
        <v/>
      </c>
      <c r="I1184" s="233"/>
      <c r="J1184" s="233"/>
      <c r="K1184" s="233"/>
      <c r="L1184" s="234" t="str">
        <f>IF(K1184="","",IF(I1184="",ROUND(HLOOKUP(J1184,kgList,K1184,FALSE),1),ROUND(HLOOKUP(I1184,kgList,K1184,FALSE),1)))</f>
        <v/>
      </c>
      <c r="M1184" s="234" t="str">
        <f>IF(L1184="","",IF(COUNTA(I1184:J1184)&gt;1,"Edible or Inedible",IF(COUNTA(I1184)=1,L1184*1,IF(COUNTA(J1184)=1,L1184*1,"ERROR"))))</f>
        <v/>
      </c>
    </row>
    <row r="1185" spans="1:13" x14ac:dyDescent="0.25">
      <c r="A1185" s="232" t="str">
        <f>IF(D1185="","",A1184)</f>
        <v/>
      </c>
      <c r="B1185" s="231" t="str">
        <f>IF(D1185="","",B1184)</f>
        <v/>
      </c>
      <c r="C1185" s="232" t="str">
        <f>IF(D1185="","",C1184)</f>
        <v/>
      </c>
      <c r="D1185" s="6"/>
      <c r="E1185" s="5" t="str">
        <f>IF(D1185="","",VLOOKUP(D1185,Master,3,FALSE))</f>
        <v/>
      </c>
      <c r="F1185" s="5" t="str">
        <f>IF(D1185="","",VLOOKUP(D1185,Master,4,FALSE))</f>
        <v/>
      </c>
      <c r="G1185" s="5" t="str">
        <f>IF(D1185="","",VLOOKUP(D1185,Master,5,FALSE))</f>
        <v/>
      </c>
      <c r="H1185" s="5" t="str">
        <f>IF(D1185="","",VLOOKUP(D1185,Master,2,FALSE))</f>
        <v/>
      </c>
      <c r="I1185" s="233"/>
      <c r="J1185" s="233"/>
      <c r="K1185" s="233"/>
      <c r="L1185" s="234" t="str">
        <f>IF(K1185="","",IF(I1185="",ROUND(HLOOKUP(J1185,kgList,K1185,FALSE),1),ROUND(HLOOKUP(I1185,kgList,K1185,FALSE),1)))</f>
        <v/>
      </c>
      <c r="M1185" s="234" t="str">
        <f>IF(L1185="","",IF(COUNTA(I1185:J1185)&gt;1,"Edible or Inedible",IF(COUNTA(I1185)=1,L1185*1,IF(COUNTA(J1185)=1,L1185*1,"ERROR"))))</f>
        <v/>
      </c>
    </row>
    <row r="1186" spans="1:13" x14ac:dyDescent="0.25">
      <c r="A1186" s="232" t="str">
        <f>IF(D1186="","",A1185)</f>
        <v/>
      </c>
      <c r="B1186" s="231" t="str">
        <f>IF(D1186="","",B1185)</f>
        <v/>
      </c>
      <c r="C1186" s="232" t="str">
        <f>IF(D1186="","",C1185)</f>
        <v/>
      </c>
      <c r="D1186" s="6"/>
      <c r="E1186" s="5" t="str">
        <f>IF(D1186="","",VLOOKUP(D1186,Master,3,FALSE))</f>
        <v/>
      </c>
      <c r="F1186" s="5" t="str">
        <f>IF(D1186="","",VLOOKUP(D1186,Master,4,FALSE))</f>
        <v/>
      </c>
      <c r="G1186" s="5" t="str">
        <f>IF(D1186="","",VLOOKUP(D1186,Master,5,FALSE))</f>
        <v/>
      </c>
      <c r="H1186" s="5" t="str">
        <f>IF(D1186="","",VLOOKUP(D1186,Master,2,FALSE))</f>
        <v/>
      </c>
      <c r="I1186" s="233"/>
      <c r="J1186" s="233"/>
      <c r="K1186" s="233"/>
      <c r="L1186" s="234" t="str">
        <f>IF(K1186="","",IF(I1186="",ROUND(HLOOKUP(J1186,kgList,K1186,FALSE),1),ROUND(HLOOKUP(I1186,kgList,K1186,FALSE),1)))</f>
        <v/>
      </c>
      <c r="M1186" s="234" t="str">
        <f>IF(L1186="","",IF(COUNTA(I1186:J1186)&gt;1,"Edible or Inedible",IF(COUNTA(I1186)=1,L1186*1,IF(COUNTA(J1186)=1,L1186*1,"ERROR"))))</f>
        <v/>
      </c>
    </row>
    <row r="1187" spans="1:13" x14ac:dyDescent="0.25">
      <c r="A1187" s="232" t="str">
        <f>IF(D1187="","",A1186)</f>
        <v/>
      </c>
      <c r="B1187" s="231" t="str">
        <f>IF(D1187="","",B1186)</f>
        <v/>
      </c>
      <c r="C1187" s="232" t="str">
        <f>IF(D1187="","",C1186)</f>
        <v/>
      </c>
      <c r="D1187" s="6"/>
      <c r="E1187" s="5" t="str">
        <f>IF(D1187="","",VLOOKUP(D1187,Master,3,FALSE))</f>
        <v/>
      </c>
      <c r="F1187" s="5" t="str">
        <f>IF(D1187="","",VLOOKUP(D1187,Master,4,FALSE))</f>
        <v/>
      </c>
      <c r="G1187" s="5" t="str">
        <f>IF(D1187="","",VLOOKUP(D1187,Master,5,FALSE))</f>
        <v/>
      </c>
      <c r="H1187" s="5" t="str">
        <f>IF(D1187="","",VLOOKUP(D1187,Master,2,FALSE))</f>
        <v/>
      </c>
      <c r="I1187" s="233"/>
      <c r="J1187" s="233"/>
      <c r="K1187" s="233"/>
      <c r="L1187" s="234" t="str">
        <f>IF(K1187="","",IF(I1187="",ROUND(HLOOKUP(J1187,kgList,K1187,FALSE),1),ROUND(HLOOKUP(I1187,kgList,K1187,FALSE),1)))</f>
        <v/>
      </c>
      <c r="M1187" s="234" t="str">
        <f>IF(L1187="","",IF(COUNTA(I1187:J1187)&gt;1,"Edible or Inedible",IF(COUNTA(I1187)=1,L1187*1,IF(COUNTA(J1187)=1,L1187*1,"ERROR"))))</f>
        <v/>
      </c>
    </row>
    <row r="1188" spans="1:13" x14ac:dyDescent="0.25">
      <c r="A1188" s="232" t="str">
        <f>IF(D1188="","",A1187)</f>
        <v/>
      </c>
      <c r="B1188" s="231" t="str">
        <f>IF(D1188="","",B1187)</f>
        <v/>
      </c>
      <c r="C1188" s="232" t="str">
        <f>IF(D1188="","",C1187)</f>
        <v/>
      </c>
      <c r="D1188" s="6"/>
      <c r="E1188" s="5" t="str">
        <f>IF(D1188="","",VLOOKUP(D1188,Master,3,FALSE))</f>
        <v/>
      </c>
      <c r="F1188" s="5" t="str">
        <f>IF(D1188="","",VLOOKUP(D1188,Master,4,FALSE))</f>
        <v/>
      </c>
      <c r="G1188" s="5" t="str">
        <f>IF(D1188="","",VLOOKUP(D1188,Master,5,FALSE))</f>
        <v/>
      </c>
      <c r="H1188" s="5" t="str">
        <f>IF(D1188="","",VLOOKUP(D1188,Master,2,FALSE))</f>
        <v/>
      </c>
      <c r="I1188" s="233"/>
      <c r="J1188" s="233"/>
      <c r="K1188" s="233"/>
      <c r="L1188" s="234" t="str">
        <f>IF(K1188="","",IF(I1188="",ROUND(HLOOKUP(J1188,kgList,K1188,FALSE),1),ROUND(HLOOKUP(I1188,kgList,K1188,FALSE),1)))</f>
        <v/>
      </c>
      <c r="M1188" s="234" t="str">
        <f>IF(L1188="","",IF(COUNTA(I1188:J1188)&gt;1,"Edible or Inedible",IF(COUNTA(I1188)=1,L1188*1,IF(COUNTA(J1188)=1,L1188*1,"ERROR"))))</f>
        <v/>
      </c>
    </row>
    <row r="1189" spans="1:13" x14ac:dyDescent="0.25">
      <c r="A1189" s="232" t="str">
        <f>IF(D1189="","",A1188)</f>
        <v/>
      </c>
      <c r="B1189" s="231" t="str">
        <f>IF(D1189="","",B1188)</f>
        <v/>
      </c>
      <c r="C1189" s="232" t="str">
        <f>IF(D1189="","",C1188)</f>
        <v/>
      </c>
      <c r="D1189" s="6"/>
      <c r="E1189" s="5" t="str">
        <f>IF(D1189="","",VLOOKUP(D1189,Master,3,FALSE))</f>
        <v/>
      </c>
      <c r="F1189" s="5" t="str">
        <f>IF(D1189="","",VLOOKUP(D1189,Master,4,FALSE))</f>
        <v/>
      </c>
      <c r="G1189" s="5" t="str">
        <f>IF(D1189="","",VLOOKUP(D1189,Master,5,FALSE))</f>
        <v/>
      </c>
      <c r="H1189" s="5" t="str">
        <f>IF(D1189="","",VLOOKUP(D1189,Master,2,FALSE))</f>
        <v/>
      </c>
      <c r="I1189" s="233"/>
      <c r="J1189" s="233"/>
      <c r="K1189" s="233"/>
      <c r="L1189" s="234" t="str">
        <f>IF(K1189="","",IF(I1189="",ROUND(HLOOKUP(J1189,kgList,K1189,FALSE),1),ROUND(HLOOKUP(I1189,kgList,K1189,FALSE),1)))</f>
        <v/>
      </c>
      <c r="M1189" s="234" t="str">
        <f>IF(L1189="","",IF(COUNTA(I1189:J1189)&gt;1,"Edible or Inedible",IF(COUNTA(I1189)=1,L1189*1,IF(COUNTA(J1189)=1,L1189*1,"ERROR"))))</f>
        <v/>
      </c>
    </row>
    <row r="1190" spans="1:13" x14ac:dyDescent="0.25">
      <c r="A1190" s="232" t="str">
        <f>IF(D1190="","",A1189)</f>
        <v/>
      </c>
      <c r="B1190" s="231" t="str">
        <f>IF(D1190="","",B1189)</f>
        <v/>
      </c>
      <c r="C1190" s="232" t="str">
        <f>IF(D1190="","",C1189)</f>
        <v/>
      </c>
      <c r="D1190" s="6"/>
      <c r="E1190" s="5" t="str">
        <f>IF(D1190="","",VLOOKUP(D1190,Master,3,FALSE))</f>
        <v/>
      </c>
      <c r="F1190" s="5" t="str">
        <f>IF(D1190="","",VLOOKUP(D1190,Master,4,FALSE))</f>
        <v/>
      </c>
      <c r="G1190" s="5" t="str">
        <f>IF(D1190="","",VLOOKUP(D1190,Master,5,FALSE))</f>
        <v/>
      </c>
      <c r="H1190" s="5" t="str">
        <f>IF(D1190="","",VLOOKUP(D1190,Master,2,FALSE))</f>
        <v/>
      </c>
      <c r="I1190" s="233"/>
      <c r="J1190" s="233"/>
      <c r="K1190" s="233"/>
      <c r="L1190" s="234" t="str">
        <f>IF(K1190="","",IF(I1190="",ROUND(HLOOKUP(J1190,kgList,K1190,FALSE),1),ROUND(HLOOKUP(I1190,kgList,K1190,FALSE),1)))</f>
        <v/>
      </c>
      <c r="M1190" s="234" t="str">
        <f>IF(L1190="","",IF(COUNTA(I1190:J1190)&gt;1,"Edible or Inedible",IF(COUNTA(I1190)=1,L1190*1,IF(COUNTA(J1190)=1,L1190*1,"ERROR"))))</f>
        <v/>
      </c>
    </row>
    <row r="1191" spans="1:13" x14ac:dyDescent="0.25">
      <c r="A1191" s="232" t="str">
        <f>IF(D1191="","",A1190)</f>
        <v/>
      </c>
      <c r="B1191" s="231" t="str">
        <f>IF(D1191="","",B1190)</f>
        <v/>
      </c>
      <c r="C1191" s="232" t="str">
        <f>IF(D1191="","",C1190)</f>
        <v/>
      </c>
      <c r="D1191" s="6"/>
      <c r="E1191" s="5" t="str">
        <f>IF(D1191="","",VLOOKUP(D1191,Master,3,FALSE))</f>
        <v/>
      </c>
      <c r="F1191" s="5" t="str">
        <f>IF(D1191="","",VLOOKUP(D1191,Master,4,FALSE))</f>
        <v/>
      </c>
      <c r="G1191" s="5" t="str">
        <f>IF(D1191="","",VLOOKUP(D1191,Master,5,FALSE))</f>
        <v/>
      </c>
      <c r="H1191" s="5" t="str">
        <f>IF(D1191="","",VLOOKUP(D1191,Master,2,FALSE))</f>
        <v/>
      </c>
      <c r="I1191" s="233"/>
      <c r="J1191" s="233"/>
      <c r="K1191" s="233"/>
      <c r="L1191" s="234" t="str">
        <f>IF(K1191="","",IF(I1191="",ROUND(HLOOKUP(J1191,kgList,K1191,FALSE),1),ROUND(HLOOKUP(I1191,kgList,K1191,FALSE),1)))</f>
        <v/>
      </c>
      <c r="M1191" s="234" t="str">
        <f>IF(L1191="","",IF(COUNTA(I1191:J1191)&gt;1,"Edible or Inedible",IF(COUNTA(I1191)=1,L1191*1,IF(COUNTA(J1191)=1,L1191*1,"ERROR"))))</f>
        <v/>
      </c>
    </row>
    <row r="1192" spans="1:13" x14ac:dyDescent="0.25">
      <c r="A1192" s="232" t="str">
        <f>IF(D1192="","",A1191)</f>
        <v/>
      </c>
      <c r="B1192" s="231" t="str">
        <f>IF(D1192="","",B1191)</f>
        <v/>
      </c>
      <c r="C1192" s="232" t="str">
        <f>IF(D1192="","",C1191)</f>
        <v/>
      </c>
      <c r="D1192" s="6"/>
      <c r="E1192" s="5" t="str">
        <f>IF(D1192="","",VLOOKUP(D1192,Master,3,FALSE))</f>
        <v/>
      </c>
      <c r="F1192" s="5" t="str">
        <f>IF(D1192="","",VLOOKUP(D1192,Master,4,FALSE))</f>
        <v/>
      </c>
      <c r="G1192" s="5" t="str">
        <f>IF(D1192="","",VLOOKUP(D1192,Master,5,FALSE))</f>
        <v/>
      </c>
      <c r="H1192" s="5" t="str">
        <f>IF(D1192="","",VLOOKUP(D1192,Master,2,FALSE))</f>
        <v/>
      </c>
      <c r="I1192" s="233"/>
      <c r="J1192" s="233"/>
      <c r="K1192" s="233"/>
      <c r="L1192" s="234" t="str">
        <f>IF(K1192="","",IF(I1192="",ROUND(HLOOKUP(J1192,kgList,K1192,FALSE),1),ROUND(HLOOKUP(I1192,kgList,K1192,FALSE),1)))</f>
        <v/>
      </c>
      <c r="M1192" s="234" t="str">
        <f>IF(L1192="","",IF(COUNTA(I1192:J1192)&gt;1,"Edible or Inedible",IF(COUNTA(I1192)=1,L1192*1,IF(COUNTA(J1192)=1,L1192*1,"ERROR"))))</f>
        <v/>
      </c>
    </row>
    <row r="1193" spans="1:13" x14ac:dyDescent="0.25">
      <c r="A1193" s="232" t="str">
        <f>IF(D1193="","",A1192)</f>
        <v/>
      </c>
      <c r="B1193" s="231" t="str">
        <f>IF(D1193="","",B1192)</f>
        <v/>
      </c>
      <c r="C1193" s="232" t="str">
        <f>IF(D1193="","",C1192)</f>
        <v/>
      </c>
      <c r="D1193" s="6"/>
      <c r="E1193" s="5" t="str">
        <f>IF(D1193="","",VLOOKUP(D1193,Master,3,FALSE))</f>
        <v/>
      </c>
      <c r="F1193" s="5" t="str">
        <f>IF(D1193="","",VLOOKUP(D1193,Master,4,FALSE))</f>
        <v/>
      </c>
      <c r="G1193" s="5" t="str">
        <f>IF(D1193="","",VLOOKUP(D1193,Master,5,FALSE))</f>
        <v/>
      </c>
      <c r="H1193" s="5" t="str">
        <f>IF(D1193="","",VLOOKUP(D1193,Master,2,FALSE))</f>
        <v/>
      </c>
      <c r="I1193" s="233"/>
      <c r="J1193" s="233"/>
      <c r="K1193" s="233"/>
      <c r="L1193" s="234" t="str">
        <f>IF(K1193="","",IF(I1193="",ROUND(HLOOKUP(J1193,kgList,K1193,FALSE),1),ROUND(HLOOKUP(I1193,kgList,K1193,FALSE),1)))</f>
        <v/>
      </c>
      <c r="M1193" s="234" t="str">
        <f>IF(L1193="","",IF(COUNTA(I1193:J1193)&gt;1,"Edible or Inedible",IF(COUNTA(I1193)=1,L1193*1,IF(COUNTA(J1193)=1,L1193*1,"ERROR"))))</f>
        <v/>
      </c>
    </row>
    <row r="1194" spans="1:13" x14ac:dyDescent="0.25">
      <c r="A1194" s="232" t="str">
        <f>IF(D1194="","",A1193)</f>
        <v/>
      </c>
      <c r="B1194" s="231" t="str">
        <f>IF(D1194="","",B1193)</f>
        <v/>
      </c>
      <c r="C1194" s="232" t="str">
        <f>IF(D1194="","",C1193)</f>
        <v/>
      </c>
      <c r="D1194" s="6"/>
      <c r="E1194" s="5" t="str">
        <f>IF(D1194="","",VLOOKUP(D1194,Master,3,FALSE))</f>
        <v/>
      </c>
      <c r="F1194" s="5" t="str">
        <f>IF(D1194="","",VLOOKUP(D1194,Master,4,FALSE))</f>
        <v/>
      </c>
      <c r="G1194" s="5" t="str">
        <f>IF(D1194="","",VLOOKUP(D1194,Master,5,FALSE))</f>
        <v/>
      </c>
      <c r="H1194" s="5" t="str">
        <f>IF(D1194="","",VLOOKUP(D1194,Master,2,FALSE))</f>
        <v/>
      </c>
      <c r="I1194" s="233"/>
      <c r="J1194" s="233"/>
      <c r="K1194" s="233"/>
      <c r="L1194" s="234" t="str">
        <f>IF(K1194="","",IF(I1194="",ROUND(HLOOKUP(J1194,kgList,K1194,FALSE),1),ROUND(HLOOKUP(I1194,kgList,K1194,FALSE),1)))</f>
        <v/>
      </c>
      <c r="M1194" s="234" t="str">
        <f>IF(L1194="","",IF(COUNTA(I1194:J1194)&gt;1,"Edible or Inedible",IF(COUNTA(I1194)=1,L1194*1,IF(COUNTA(J1194)=1,L1194*1,"ERROR"))))</f>
        <v/>
      </c>
    </row>
    <row r="1195" spans="1:13" x14ac:dyDescent="0.25">
      <c r="A1195" s="232" t="str">
        <f>IF(D1195="","",A1194)</f>
        <v/>
      </c>
      <c r="B1195" s="231" t="str">
        <f>IF(D1195="","",B1194)</f>
        <v/>
      </c>
      <c r="C1195" s="232" t="str">
        <f>IF(D1195="","",C1194)</f>
        <v/>
      </c>
      <c r="D1195" s="6"/>
      <c r="E1195" s="5" t="str">
        <f>IF(D1195="","",VLOOKUP(D1195,Master,3,FALSE))</f>
        <v/>
      </c>
      <c r="F1195" s="5" t="str">
        <f>IF(D1195="","",VLOOKUP(D1195,Master,4,FALSE))</f>
        <v/>
      </c>
      <c r="G1195" s="5" t="str">
        <f>IF(D1195="","",VLOOKUP(D1195,Master,5,FALSE))</f>
        <v/>
      </c>
      <c r="H1195" s="5" t="str">
        <f>IF(D1195="","",VLOOKUP(D1195,Master,2,FALSE))</f>
        <v/>
      </c>
      <c r="I1195" s="233"/>
      <c r="J1195" s="233"/>
      <c r="K1195" s="233"/>
      <c r="L1195" s="234" t="str">
        <f>IF(K1195="","",IF(I1195="",ROUND(HLOOKUP(J1195,kgList,K1195,FALSE),1),ROUND(HLOOKUP(I1195,kgList,K1195,FALSE),1)))</f>
        <v/>
      </c>
      <c r="M1195" s="234" t="str">
        <f>IF(L1195="","",IF(COUNTA(I1195:J1195)&gt;1,"Edible or Inedible",IF(COUNTA(I1195)=1,L1195*1,IF(COUNTA(J1195)=1,L1195*1,"ERROR"))))</f>
        <v/>
      </c>
    </row>
    <row r="1196" spans="1:13" x14ac:dyDescent="0.25">
      <c r="A1196" s="232" t="str">
        <f>IF(D1196="","",A1195)</f>
        <v/>
      </c>
      <c r="B1196" s="231" t="str">
        <f>IF(D1196="","",B1195)</f>
        <v/>
      </c>
      <c r="C1196" s="232" t="str">
        <f>IF(D1196="","",C1195)</f>
        <v/>
      </c>
      <c r="D1196" s="6"/>
      <c r="E1196" s="5" t="str">
        <f>IF(D1196="","",VLOOKUP(D1196,Master,3,FALSE))</f>
        <v/>
      </c>
      <c r="F1196" s="5" t="str">
        <f>IF(D1196="","",VLOOKUP(D1196,Master,4,FALSE))</f>
        <v/>
      </c>
      <c r="G1196" s="5" t="str">
        <f>IF(D1196="","",VLOOKUP(D1196,Master,5,FALSE))</f>
        <v/>
      </c>
      <c r="H1196" s="5" t="str">
        <f>IF(D1196="","",VLOOKUP(D1196,Master,2,FALSE))</f>
        <v/>
      </c>
      <c r="I1196" s="233"/>
      <c r="J1196" s="233"/>
      <c r="K1196" s="233"/>
      <c r="L1196" s="234" t="str">
        <f>IF(K1196="","",IF(I1196="",ROUND(HLOOKUP(J1196,kgList,K1196,FALSE),1),ROUND(HLOOKUP(I1196,kgList,K1196,FALSE),1)))</f>
        <v/>
      </c>
      <c r="M1196" s="234" t="str">
        <f>IF(L1196="","",IF(COUNTA(I1196:J1196)&gt;1,"Edible or Inedible",IF(COUNTA(I1196)=1,L1196*1,IF(COUNTA(J1196)=1,L1196*1,"ERROR"))))</f>
        <v/>
      </c>
    </row>
    <row r="1197" spans="1:13" x14ac:dyDescent="0.25">
      <c r="A1197" s="232" t="str">
        <f>IF(D1197="","",A1196)</f>
        <v/>
      </c>
      <c r="B1197" s="231" t="str">
        <f>IF(D1197="","",B1196)</f>
        <v/>
      </c>
      <c r="C1197" s="232" t="str">
        <f>IF(D1197="","",C1196)</f>
        <v/>
      </c>
      <c r="D1197" s="6"/>
      <c r="E1197" s="5" t="str">
        <f>IF(D1197="","",VLOOKUP(D1197,Master,3,FALSE))</f>
        <v/>
      </c>
      <c r="F1197" s="5" t="str">
        <f>IF(D1197="","",VLOOKUP(D1197,Master,4,FALSE))</f>
        <v/>
      </c>
      <c r="G1197" s="5" t="str">
        <f>IF(D1197="","",VLOOKUP(D1197,Master,5,FALSE))</f>
        <v/>
      </c>
      <c r="H1197" s="5" t="str">
        <f>IF(D1197="","",VLOOKUP(D1197,Master,2,FALSE))</f>
        <v/>
      </c>
      <c r="I1197" s="233"/>
      <c r="J1197" s="233"/>
      <c r="K1197" s="233"/>
      <c r="L1197" s="234" t="str">
        <f>IF(K1197="","",IF(I1197="",ROUND(HLOOKUP(J1197,kgList,K1197,FALSE),1),ROUND(HLOOKUP(I1197,kgList,K1197,FALSE),1)))</f>
        <v/>
      </c>
      <c r="M1197" s="234" t="str">
        <f>IF(L1197="","",IF(COUNTA(I1197:J1197)&gt;1,"Edible or Inedible",IF(COUNTA(I1197)=1,L1197*1,IF(COUNTA(J1197)=1,L1197*1,"ERROR"))))</f>
        <v/>
      </c>
    </row>
    <row r="1198" spans="1:13" x14ac:dyDescent="0.25">
      <c r="A1198" s="232" t="str">
        <f>IF(D1198="","",A1197)</f>
        <v/>
      </c>
      <c r="B1198" s="231" t="str">
        <f>IF(D1198="","",B1197)</f>
        <v/>
      </c>
      <c r="C1198" s="232" t="str">
        <f>IF(D1198="","",C1197)</f>
        <v/>
      </c>
      <c r="D1198" s="6"/>
      <c r="E1198" s="5" t="str">
        <f>IF(D1198="","",VLOOKUP(D1198,Master,3,FALSE))</f>
        <v/>
      </c>
      <c r="F1198" s="5" t="str">
        <f>IF(D1198="","",VLOOKUP(D1198,Master,4,FALSE))</f>
        <v/>
      </c>
      <c r="G1198" s="5" t="str">
        <f>IF(D1198="","",VLOOKUP(D1198,Master,5,FALSE))</f>
        <v/>
      </c>
      <c r="H1198" s="5" t="str">
        <f>IF(D1198="","",VLOOKUP(D1198,Master,2,FALSE))</f>
        <v/>
      </c>
      <c r="I1198" s="233"/>
      <c r="J1198" s="233"/>
      <c r="K1198" s="233"/>
      <c r="L1198" s="234" t="str">
        <f>IF(K1198="","",IF(I1198="",ROUND(HLOOKUP(J1198,kgList,K1198,FALSE),1),ROUND(HLOOKUP(I1198,kgList,K1198,FALSE),1)))</f>
        <v/>
      </c>
      <c r="M1198" s="234" t="str">
        <f>IF(L1198="","",IF(COUNTA(I1198:J1198)&gt;1,"Edible or Inedible",IF(COUNTA(I1198)=1,L1198*1,IF(COUNTA(J1198)=1,L1198*1,"ERROR"))))</f>
        <v/>
      </c>
    </row>
    <row r="1199" spans="1:13" x14ac:dyDescent="0.25">
      <c r="A1199" s="232" t="str">
        <f>IF(D1199="","",A1198)</f>
        <v/>
      </c>
      <c r="B1199" s="231" t="str">
        <f>IF(D1199="","",B1198)</f>
        <v/>
      </c>
      <c r="C1199" s="232" t="str">
        <f>IF(D1199="","",C1198)</f>
        <v/>
      </c>
      <c r="D1199" s="6"/>
      <c r="E1199" s="5" t="str">
        <f>IF(D1199="","",VLOOKUP(D1199,Master,3,FALSE))</f>
        <v/>
      </c>
      <c r="F1199" s="5" t="str">
        <f>IF(D1199="","",VLOOKUP(D1199,Master,4,FALSE))</f>
        <v/>
      </c>
      <c r="G1199" s="5" t="str">
        <f>IF(D1199="","",VLOOKUP(D1199,Master,5,FALSE))</f>
        <v/>
      </c>
      <c r="H1199" s="5" t="str">
        <f>IF(D1199="","",VLOOKUP(D1199,Master,2,FALSE))</f>
        <v/>
      </c>
      <c r="I1199" s="233"/>
      <c r="J1199" s="233"/>
      <c r="K1199" s="233"/>
      <c r="L1199" s="234" t="str">
        <f>IF(K1199="","",IF(I1199="",ROUND(HLOOKUP(J1199,kgList,K1199,FALSE),1),ROUND(HLOOKUP(I1199,kgList,K1199,FALSE),1)))</f>
        <v/>
      </c>
      <c r="M1199" s="234" t="str">
        <f>IF(L1199="","",IF(COUNTA(I1199:J1199)&gt;1,"Edible or Inedible",IF(COUNTA(I1199)=1,L1199*1,IF(COUNTA(J1199)=1,L1199*1,"ERROR"))))</f>
        <v/>
      </c>
    </row>
    <row r="1200" spans="1:13" x14ac:dyDescent="0.25">
      <c r="A1200" s="232" t="str">
        <f>IF(D1200="","",A1199)</f>
        <v/>
      </c>
      <c r="B1200" s="231" t="str">
        <f>IF(D1200="","",B1199)</f>
        <v/>
      </c>
      <c r="C1200" s="232" t="str">
        <f>IF(D1200="","",C1199)</f>
        <v/>
      </c>
      <c r="D1200" s="6"/>
      <c r="E1200" s="5" t="str">
        <f>IF(D1200="","",VLOOKUP(D1200,Master,3,FALSE))</f>
        <v/>
      </c>
      <c r="F1200" s="5" t="str">
        <f>IF(D1200="","",VLOOKUP(D1200,Master,4,FALSE))</f>
        <v/>
      </c>
      <c r="G1200" s="5" t="str">
        <f>IF(D1200="","",VLOOKUP(D1200,Master,5,FALSE))</f>
        <v/>
      </c>
      <c r="H1200" s="5" t="str">
        <f>IF(D1200="","",VLOOKUP(D1200,Master,2,FALSE))</f>
        <v/>
      </c>
      <c r="I1200" s="233"/>
      <c r="J1200" s="233"/>
      <c r="K1200" s="233"/>
      <c r="L1200" s="234" t="str">
        <f>IF(K1200="","",IF(I1200="",ROUND(HLOOKUP(J1200,kgList,K1200,FALSE),1),ROUND(HLOOKUP(I1200,kgList,K1200,FALSE),1)))</f>
        <v/>
      </c>
      <c r="M1200" s="234" t="str">
        <f>IF(L1200="","",IF(COUNTA(I1200:J1200)&gt;1,"Edible or Inedible",IF(COUNTA(I1200)=1,L1200*1,IF(COUNTA(J1200)=1,L1200*1,"ERROR"))))</f>
        <v/>
      </c>
    </row>
    <row r="1201" spans="1:13" x14ac:dyDescent="0.25">
      <c r="A1201" s="232" t="str">
        <f>IF(D1201="","",A1200)</f>
        <v/>
      </c>
      <c r="B1201" s="231" t="str">
        <f>IF(D1201="","",B1200)</f>
        <v/>
      </c>
      <c r="C1201" s="232" t="str">
        <f>IF(D1201="","",C1200)</f>
        <v/>
      </c>
      <c r="D1201" s="6"/>
      <c r="E1201" s="5" t="str">
        <f>IF(D1201="","",VLOOKUP(D1201,Master,3,FALSE))</f>
        <v/>
      </c>
      <c r="F1201" s="5" t="str">
        <f>IF(D1201="","",VLOOKUP(D1201,Master,4,FALSE))</f>
        <v/>
      </c>
      <c r="G1201" s="5" t="str">
        <f>IF(D1201="","",VLOOKUP(D1201,Master,5,FALSE))</f>
        <v/>
      </c>
      <c r="H1201" s="5" t="str">
        <f>IF(D1201="","",VLOOKUP(D1201,Master,2,FALSE))</f>
        <v/>
      </c>
      <c r="I1201" s="233"/>
      <c r="J1201" s="233"/>
      <c r="K1201" s="233"/>
      <c r="L1201" s="234" t="str">
        <f>IF(K1201="","",IF(I1201="",ROUND(HLOOKUP(J1201,kgList,K1201,FALSE),1),ROUND(HLOOKUP(I1201,kgList,K1201,FALSE),1)))</f>
        <v/>
      </c>
      <c r="M1201" s="234" t="str">
        <f>IF(L1201="","",IF(COUNTA(I1201:J1201)&gt;1,"Edible or Inedible",IF(COUNTA(I1201)=1,L1201*1,IF(COUNTA(J1201)=1,L1201*1,"ERROR"))))</f>
        <v/>
      </c>
    </row>
    <row r="1202" spans="1:13" x14ac:dyDescent="0.25">
      <c r="A1202" s="232" t="str">
        <f>IF(D1202="","",A1201)</f>
        <v/>
      </c>
      <c r="B1202" s="231" t="str">
        <f>IF(D1202="","",B1201)</f>
        <v/>
      </c>
      <c r="C1202" s="232" t="str">
        <f>IF(D1202="","",C1201)</f>
        <v/>
      </c>
      <c r="D1202" s="6"/>
      <c r="E1202" s="5" t="str">
        <f>IF(D1202="","",VLOOKUP(D1202,Master,3,FALSE))</f>
        <v/>
      </c>
      <c r="F1202" s="5" t="str">
        <f>IF(D1202="","",VLOOKUP(D1202,Master,4,FALSE))</f>
        <v/>
      </c>
      <c r="G1202" s="5" t="str">
        <f>IF(D1202="","",VLOOKUP(D1202,Master,5,FALSE))</f>
        <v/>
      </c>
      <c r="H1202" s="5" t="str">
        <f>IF(D1202="","",VLOOKUP(D1202,Master,2,FALSE))</f>
        <v/>
      </c>
      <c r="I1202" s="233"/>
      <c r="J1202" s="233"/>
      <c r="K1202" s="233"/>
      <c r="L1202" s="234" t="str">
        <f>IF(K1202="","",IF(I1202="",ROUND(HLOOKUP(J1202,kgList,K1202,FALSE),1),ROUND(HLOOKUP(I1202,kgList,K1202,FALSE),1)))</f>
        <v/>
      </c>
      <c r="M1202" s="234" t="str">
        <f>IF(L1202="","",IF(COUNTA(I1202:J1202)&gt;1,"Edible or Inedible",IF(COUNTA(I1202)=1,L1202*1,IF(COUNTA(J1202)=1,L1202*1,"ERROR"))))</f>
        <v/>
      </c>
    </row>
    <row r="1203" spans="1:13" x14ac:dyDescent="0.25">
      <c r="A1203" s="232" t="str">
        <f>IF(D1203="","",A1202)</f>
        <v/>
      </c>
      <c r="B1203" s="231" t="str">
        <f>IF(D1203="","",B1202)</f>
        <v/>
      </c>
      <c r="C1203" s="232" t="str">
        <f>IF(D1203="","",C1202)</f>
        <v/>
      </c>
      <c r="D1203" s="6"/>
      <c r="E1203" s="5" t="str">
        <f>IF(D1203="","",VLOOKUP(D1203,Master,3,FALSE))</f>
        <v/>
      </c>
      <c r="F1203" s="5" t="str">
        <f>IF(D1203="","",VLOOKUP(D1203,Master,4,FALSE))</f>
        <v/>
      </c>
      <c r="G1203" s="5" t="str">
        <f>IF(D1203="","",VLOOKUP(D1203,Master,5,FALSE))</f>
        <v/>
      </c>
      <c r="H1203" s="5" t="str">
        <f>IF(D1203="","",VLOOKUP(D1203,Master,2,FALSE))</f>
        <v/>
      </c>
      <c r="I1203" s="233"/>
      <c r="J1203" s="233"/>
      <c r="K1203" s="233"/>
      <c r="L1203" s="234" t="str">
        <f>IF(K1203="","",IF(I1203="",ROUND(HLOOKUP(J1203,kgList,K1203,FALSE),1),ROUND(HLOOKUP(I1203,kgList,K1203,FALSE),1)))</f>
        <v/>
      </c>
      <c r="M1203" s="234" t="str">
        <f>IF(L1203="","",IF(COUNTA(I1203:J1203)&gt;1,"Edible or Inedible",IF(COUNTA(I1203)=1,L1203*1,IF(COUNTA(J1203)=1,L1203*1,"ERROR"))))</f>
        <v/>
      </c>
    </row>
    <row r="1204" spans="1:13" x14ac:dyDescent="0.25">
      <c r="A1204" s="232" t="str">
        <f>IF(D1204="","",A1203)</f>
        <v/>
      </c>
      <c r="B1204" s="231" t="str">
        <f>IF(D1204="","",B1203)</f>
        <v/>
      </c>
      <c r="C1204" s="232" t="str">
        <f>IF(D1204="","",C1203)</f>
        <v/>
      </c>
      <c r="D1204" s="6"/>
      <c r="E1204" s="5" t="str">
        <f>IF(D1204="","",VLOOKUP(D1204,Master,3,FALSE))</f>
        <v/>
      </c>
      <c r="F1204" s="5" t="str">
        <f>IF(D1204="","",VLOOKUP(D1204,Master,4,FALSE))</f>
        <v/>
      </c>
      <c r="G1204" s="5" t="str">
        <f>IF(D1204="","",VLOOKUP(D1204,Master,5,FALSE))</f>
        <v/>
      </c>
      <c r="H1204" s="5" t="str">
        <f>IF(D1204="","",VLOOKUP(D1204,Master,2,FALSE))</f>
        <v/>
      </c>
      <c r="I1204" s="233"/>
      <c r="J1204" s="233"/>
      <c r="K1204" s="233"/>
      <c r="L1204" s="234" t="str">
        <f>IF(K1204="","",IF(I1204="",ROUND(HLOOKUP(J1204,kgList,K1204,FALSE),1),ROUND(HLOOKUP(I1204,kgList,K1204,FALSE),1)))</f>
        <v/>
      </c>
      <c r="M1204" s="234" t="str">
        <f>IF(L1204="","",IF(COUNTA(I1204:J1204)&gt;1,"Edible or Inedible",IF(COUNTA(I1204)=1,L1204*1,IF(COUNTA(J1204)=1,L1204*1,"ERROR"))))</f>
        <v/>
      </c>
    </row>
    <row r="1205" spans="1:13" x14ac:dyDescent="0.25">
      <c r="A1205" s="232" t="str">
        <f>IF(D1205="","",A1204)</f>
        <v/>
      </c>
      <c r="B1205" s="231" t="str">
        <f>IF(D1205="","",B1204)</f>
        <v/>
      </c>
      <c r="C1205" s="232" t="str">
        <f>IF(D1205="","",C1204)</f>
        <v/>
      </c>
      <c r="D1205" s="6"/>
      <c r="E1205" s="5" t="str">
        <f>IF(D1205="","",VLOOKUP(D1205,Master,3,FALSE))</f>
        <v/>
      </c>
      <c r="F1205" s="5" t="str">
        <f>IF(D1205="","",VLOOKUP(D1205,Master,4,FALSE))</f>
        <v/>
      </c>
      <c r="G1205" s="5" t="str">
        <f>IF(D1205="","",VLOOKUP(D1205,Master,5,FALSE))</f>
        <v/>
      </c>
      <c r="H1205" s="5" t="str">
        <f>IF(D1205="","",VLOOKUP(D1205,Master,2,FALSE))</f>
        <v/>
      </c>
      <c r="I1205" s="233"/>
      <c r="J1205" s="233"/>
      <c r="K1205" s="233"/>
      <c r="L1205" s="234" t="str">
        <f>IF(K1205="","",IF(I1205="",ROUND(HLOOKUP(J1205,kgList,K1205,FALSE),1),ROUND(HLOOKUP(I1205,kgList,K1205,FALSE),1)))</f>
        <v/>
      </c>
      <c r="M1205" s="234" t="str">
        <f>IF(L1205="","",IF(COUNTA(I1205:J1205)&gt;1,"Edible or Inedible",IF(COUNTA(I1205)=1,L1205*1,IF(COUNTA(J1205)=1,L1205*1,"ERROR"))))</f>
        <v/>
      </c>
    </row>
    <row r="1206" spans="1:13" x14ac:dyDescent="0.25">
      <c r="A1206" s="232" t="str">
        <f>IF(D1206="","",A1205)</f>
        <v/>
      </c>
      <c r="B1206" s="231" t="str">
        <f>IF(D1206="","",B1205)</f>
        <v/>
      </c>
      <c r="C1206" s="232" t="str">
        <f>IF(D1206="","",C1205)</f>
        <v/>
      </c>
      <c r="D1206" s="6"/>
      <c r="E1206" s="5" t="str">
        <f>IF(D1206="","",VLOOKUP(D1206,Master,3,FALSE))</f>
        <v/>
      </c>
      <c r="F1206" s="5" t="str">
        <f>IF(D1206="","",VLOOKUP(D1206,Master,4,FALSE))</f>
        <v/>
      </c>
      <c r="G1206" s="5" t="str">
        <f>IF(D1206="","",VLOOKUP(D1206,Master,5,FALSE))</f>
        <v/>
      </c>
      <c r="H1206" s="5" t="str">
        <f>IF(D1206="","",VLOOKUP(D1206,Master,2,FALSE))</f>
        <v/>
      </c>
      <c r="I1206" s="233"/>
      <c r="J1206" s="233"/>
      <c r="K1206" s="233"/>
      <c r="L1206" s="234" t="str">
        <f>IF(K1206="","",IF(I1206="",ROUND(HLOOKUP(J1206,kgList,K1206,FALSE),1),ROUND(HLOOKUP(I1206,kgList,K1206,FALSE),1)))</f>
        <v/>
      </c>
      <c r="M1206" s="234" t="str">
        <f>IF(L1206="","",IF(COUNTA(I1206:J1206)&gt;1,"Edible or Inedible",IF(COUNTA(I1206)=1,L1206*1,IF(COUNTA(J1206)=1,L1206*1,"ERROR"))))</f>
        <v/>
      </c>
    </row>
    <row r="1207" spans="1:13" x14ac:dyDescent="0.25">
      <c r="A1207" s="232" t="str">
        <f>IF(D1207="","",A1206)</f>
        <v/>
      </c>
      <c r="B1207" s="231" t="str">
        <f>IF(D1207="","",B1206)</f>
        <v/>
      </c>
      <c r="C1207" s="232" t="str">
        <f>IF(D1207="","",C1206)</f>
        <v/>
      </c>
      <c r="D1207" s="6"/>
      <c r="E1207" s="5" t="str">
        <f>IF(D1207="","",VLOOKUP(D1207,Master,3,FALSE))</f>
        <v/>
      </c>
      <c r="F1207" s="5" t="str">
        <f>IF(D1207="","",VLOOKUP(D1207,Master,4,FALSE))</f>
        <v/>
      </c>
      <c r="G1207" s="5" t="str">
        <f>IF(D1207="","",VLOOKUP(D1207,Master,5,FALSE))</f>
        <v/>
      </c>
      <c r="H1207" s="5" t="str">
        <f>IF(D1207="","",VLOOKUP(D1207,Master,2,FALSE))</f>
        <v/>
      </c>
      <c r="I1207" s="233"/>
      <c r="J1207" s="233"/>
      <c r="K1207" s="233"/>
      <c r="L1207" s="234" t="str">
        <f>IF(K1207="","",IF(I1207="",ROUND(HLOOKUP(J1207,kgList,K1207,FALSE),1),ROUND(HLOOKUP(I1207,kgList,K1207,FALSE),1)))</f>
        <v/>
      </c>
      <c r="M1207" s="234" t="str">
        <f>IF(L1207="","",IF(COUNTA(I1207:J1207)&gt;1,"Edible or Inedible",IF(COUNTA(I1207)=1,L1207*1,IF(COUNTA(J1207)=1,L1207*1,"ERROR"))))</f>
        <v/>
      </c>
    </row>
    <row r="1208" spans="1:13" x14ac:dyDescent="0.25">
      <c r="A1208" s="232" t="str">
        <f>IF(D1208="","",A1207)</f>
        <v/>
      </c>
      <c r="B1208" s="231" t="str">
        <f>IF(D1208="","",B1207)</f>
        <v/>
      </c>
      <c r="C1208" s="232" t="str">
        <f>IF(D1208="","",C1207)</f>
        <v/>
      </c>
      <c r="D1208" s="6"/>
      <c r="E1208" s="5" t="str">
        <f>IF(D1208="","",VLOOKUP(D1208,Master,3,FALSE))</f>
        <v/>
      </c>
      <c r="F1208" s="5" t="str">
        <f>IF(D1208="","",VLOOKUP(D1208,Master,4,FALSE))</f>
        <v/>
      </c>
      <c r="G1208" s="5" t="str">
        <f>IF(D1208="","",VLOOKUP(D1208,Master,5,FALSE))</f>
        <v/>
      </c>
      <c r="H1208" s="5" t="str">
        <f>IF(D1208="","",VLOOKUP(D1208,Master,2,FALSE))</f>
        <v/>
      </c>
      <c r="I1208" s="233"/>
      <c r="J1208" s="233"/>
      <c r="K1208" s="233"/>
      <c r="L1208" s="234" t="str">
        <f>IF(K1208="","",IF(I1208="",ROUND(HLOOKUP(J1208,kgList,K1208,FALSE),1),ROUND(HLOOKUP(I1208,kgList,K1208,FALSE),1)))</f>
        <v/>
      </c>
      <c r="M1208" s="234" t="str">
        <f>IF(L1208="","",IF(COUNTA(I1208:J1208)&gt;1,"Edible or Inedible",IF(COUNTA(I1208)=1,L1208*1,IF(COUNTA(J1208)=1,L1208*1,"ERROR"))))</f>
        <v/>
      </c>
    </row>
    <row r="1209" spans="1:13" x14ac:dyDescent="0.25">
      <c r="A1209" s="232" t="str">
        <f>IF(D1209="","",A1208)</f>
        <v/>
      </c>
      <c r="B1209" s="231" t="str">
        <f>IF(D1209="","",B1208)</f>
        <v/>
      </c>
      <c r="C1209" s="232" t="str">
        <f>IF(D1209="","",C1208)</f>
        <v/>
      </c>
      <c r="D1209" s="6"/>
      <c r="E1209" s="5" t="str">
        <f>IF(D1209="","",VLOOKUP(D1209,Master,3,FALSE))</f>
        <v/>
      </c>
      <c r="F1209" s="5" t="str">
        <f>IF(D1209="","",VLOOKUP(D1209,Master,4,FALSE))</f>
        <v/>
      </c>
      <c r="G1209" s="5" t="str">
        <f>IF(D1209="","",VLOOKUP(D1209,Master,5,FALSE))</f>
        <v/>
      </c>
      <c r="H1209" s="5" t="str">
        <f>IF(D1209="","",VLOOKUP(D1209,Master,2,FALSE))</f>
        <v/>
      </c>
      <c r="I1209" s="233"/>
      <c r="J1209" s="233"/>
      <c r="K1209" s="233"/>
      <c r="L1209" s="234" t="str">
        <f>IF(K1209="","",IF(I1209="",ROUND(HLOOKUP(J1209,kgList,K1209,FALSE),1),ROUND(HLOOKUP(I1209,kgList,K1209,FALSE),1)))</f>
        <v/>
      </c>
      <c r="M1209" s="234" t="str">
        <f>IF(L1209="","",IF(COUNTA(I1209:J1209)&gt;1,"Edible or Inedible",IF(COUNTA(I1209)=1,L1209*1,IF(COUNTA(J1209)=1,L1209*1,"ERROR"))))</f>
        <v/>
      </c>
    </row>
    <row r="1210" spans="1:13" x14ac:dyDescent="0.25">
      <c r="A1210" s="232" t="str">
        <f>IF(D1210="","",A1209)</f>
        <v/>
      </c>
      <c r="B1210" s="231" t="str">
        <f>IF(D1210="","",B1209)</f>
        <v/>
      </c>
      <c r="C1210" s="232" t="str">
        <f>IF(D1210="","",C1209)</f>
        <v/>
      </c>
      <c r="D1210" s="6"/>
      <c r="E1210" s="5" t="str">
        <f>IF(D1210="","",VLOOKUP(D1210,Master,3,FALSE))</f>
        <v/>
      </c>
      <c r="F1210" s="5" t="str">
        <f>IF(D1210="","",VLOOKUP(D1210,Master,4,FALSE))</f>
        <v/>
      </c>
      <c r="G1210" s="5" t="str">
        <f>IF(D1210="","",VLOOKUP(D1210,Master,5,FALSE))</f>
        <v/>
      </c>
      <c r="H1210" s="5" t="str">
        <f>IF(D1210="","",VLOOKUP(D1210,Master,2,FALSE))</f>
        <v/>
      </c>
      <c r="I1210" s="233"/>
      <c r="J1210" s="233"/>
      <c r="K1210" s="233"/>
      <c r="L1210" s="234" t="str">
        <f>IF(K1210="","",IF(I1210="",ROUND(HLOOKUP(J1210,kgList,K1210,FALSE),1),ROUND(HLOOKUP(I1210,kgList,K1210,FALSE),1)))</f>
        <v/>
      </c>
      <c r="M1210" s="234" t="str">
        <f>IF(L1210="","",IF(COUNTA(I1210:J1210)&gt;1,"Edible or Inedible",IF(COUNTA(I1210)=1,L1210*1,IF(COUNTA(J1210)=1,L1210*1,"ERROR"))))</f>
        <v/>
      </c>
    </row>
    <row r="1211" spans="1:13" x14ac:dyDescent="0.25">
      <c r="A1211" s="232" t="str">
        <f>IF(D1211="","",A1210)</f>
        <v/>
      </c>
      <c r="B1211" s="231" t="str">
        <f>IF(D1211="","",B1210)</f>
        <v/>
      </c>
      <c r="C1211" s="232" t="str">
        <f>IF(D1211="","",C1210)</f>
        <v/>
      </c>
      <c r="D1211" s="6"/>
      <c r="E1211" s="5" t="str">
        <f>IF(D1211="","",VLOOKUP(D1211,Master,3,FALSE))</f>
        <v/>
      </c>
      <c r="F1211" s="5" t="str">
        <f>IF(D1211="","",VLOOKUP(D1211,Master,4,FALSE))</f>
        <v/>
      </c>
      <c r="G1211" s="5" t="str">
        <f>IF(D1211="","",VLOOKUP(D1211,Master,5,FALSE))</f>
        <v/>
      </c>
      <c r="H1211" s="5" t="str">
        <f>IF(D1211="","",VLOOKUP(D1211,Master,2,FALSE))</f>
        <v/>
      </c>
      <c r="I1211" s="233"/>
      <c r="J1211" s="233"/>
      <c r="K1211" s="233"/>
      <c r="L1211" s="234" t="str">
        <f>IF(K1211="","",IF(I1211="",ROUND(HLOOKUP(J1211,kgList,K1211,FALSE),1),ROUND(HLOOKUP(I1211,kgList,K1211,FALSE),1)))</f>
        <v/>
      </c>
      <c r="M1211" s="234" t="str">
        <f>IF(L1211="","",IF(COUNTA(I1211:J1211)&gt;1,"Edible or Inedible",IF(COUNTA(I1211)=1,L1211*1,IF(COUNTA(J1211)=1,L1211*1,"ERROR"))))</f>
        <v/>
      </c>
    </row>
    <row r="1212" spans="1:13" x14ac:dyDescent="0.25">
      <c r="A1212" s="232" t="str">
        <f>IF(D1212="","",A1211)</f>
        <v/>
      </c>
      <c r="B1212" s="231" t="str">
        <f>IF(D1212="","",B1211)</f>
        <v/>
      </c>
      <c r="C1212" s="232" t="str">
        <f>IF(D1212="","",C1211)</f>
        <v/>
      </c>
      <c r="D1212" s="6"/>
      <c r="E1212" s="5" t="str">
        <f>IF(D1212="","",VLOOKUP(D1212,Master,3,FALSE))</f>
        <v/>
      </c>
      <c r="F1212" s="5" t="str">
        <f>IF(D1212="","",VLOOKUP(D1212,Master,4,FALSE))</f>
        <v/>
      </c>
      <c r="G1212" s="5" t="str">
        <f>IF(D1212="","",VLOOKUP(D1212,Master,5,FALSE))</f>
        <v/>
      </c>
      <c r="H1212" s="5" t="str">
        <f>IF(D1212="","",VLOOKUP(D1212,Master,2,FALSE))</f>
        <v/>
      </c>
      <c r="I1212" s="233"/>
      <c r="J1212" s="233"/>
      <c r="K1212" s="233"/>
      <c r="L1212" s="234" t="str">
        <f>IF(K1212="","",IF(I1212="",ROUND(HLOOKUP(J1212,kgList,K1212,FALSE),1),ROUND(HLOOKUP(I1212,kgList,K1212,FALSE),1)))</f>
        <v/>
      </c>
      <c r="M1212" s="234" t="str">
        <f>IF(L1212="","",IF(COUNTA(I1212:J1212)&gt;1,"Edible or Inedible",IF(COUNTA(I1212)=1,L1212*1,IF(COUNTA(J1212)=1,L1212*1,"ERROR"))))</f>
        <v/>
      </c>
    </row>
    <row r="1213" spans="1:13" x14ac:dyDescent="0.25">
      <c r="A1213" s="232" t="str">
        <f>IF(D1213="","",A1212)</f>
        <v/>
      </c>
      <c r="B1213" s="231" t="str">
        <f>IF(D1213="","",B1212)</f>
        <v/>
      </c>
      <c r="C1213" s="232" t="str">
        <f>IF(D1213="","",C1212)</f>
        <v/>
      </c>
      <c r="D1213" s="6"/>
      <c r="E1213" s="5" t="str">
        <f>IF(D1213="","",VLOOKUP(D1213,Master,3,FALSE))</f>
        <v/>
      </c>
      <c r="F1213" s="5" t="str">
        <f>IF(D1213="","",VLOOKUP(D1213,Master,4,FALSE))</f>
        <v/>
      </c>
      <c r="G1213" s="5" t="str">
        <f>IF(D1213="","",VLOOKUP(D1213,Master,5,FALSE))</f>
        <v/>
      </c>
      <c r="H1213" s="5" t="str">
        <f>IF(D1213="","",VLOOKUP(D1213,Master,2,FALSE))</f>
        <v/>
      </c>
      <c r="I1213" s="233"/>
      <c r="J1213" s="233"/>
      <c r="K1213" s="233"/>
      <c r="L1213" s="234" t="str">
        <f>IF(K1213="","",IF(I1213="",ROUND(HLOOKUP(J1213,kgList,K1213,FALSE),1),ROUND(HLOOKUP(I1213,kgList,K1213,FALSE),1)))</f>
        <v/>
      </c>
      <c r="M1213" s="234" t="str">
        <f>IF(L1213="","",IF(COUNTA(I1213:J1213)&gt;1,"Edible or Inedible",IF(COUNTA(I1213)=1,L1213*1,IF(COUNTA(J1213)=1,L1213*1,"ERROR"))))</f>
        <v/>
      </c>
    </row>
    <row r="1214" spans="1:13" x14ac:dyDescent="0.25">
      <c r="A1214" s="232" t="str">
        <f>IF(D1214="","",A1213)</f>
        <v/>
      </c>
      <c r="B1214" s="231" t="str">
        <f>IF(D1214="","",B1213)</f>
        <v/>
      </c>
      <c r="C1214" s="232" t="str">
        <f>IF(D1214="","",C1213)</f>
        <v/>
      </c>
      <c r="D1214" s="6"/>
      <c r="E1214" s="5" t="str">
        <f>IF(D1214="","",VLOOKUP(D1214,Master,3,FALSE))</f>
        <v/>
      </c>
      <c r="F1214" s="5" t="str">
        <f>IF(D1214="","",VLOOKUP(D1214,Master,4,FALSE))</f>
        <v/>
      </c>
      <c r="G1214" s="5" t="str">
        <f>IF(D1214="","",VLOOKUP(D1214,Master,5,FALSE))</f>
        <v/>
      </c>
      <c r="H1214" s="5" t="str">
        <f>IF(D1214="","",VLOOKUP(D1214,Master,2,FALSE))</f>
        <v/>
      </c>
      <c r="I1214" s="233"/>
      <c r="J1214" s="233"/>
      <c r="K1214" s="233"/>
      <c r="L1214" s="234" t="str">
        <f>IF(K1214="","",IF(I1214="",ROUND(HLOOKUP(J1214,kgList,K1214,FALSE),1),ROUND(HLOOKUP(I1214,kgList,K1214,FALSE),1)))</f>
        <v/>
      </c>
      <c r="M1214" s="234" t="str">
        <f>IF(L1214="","",IF(COUNTA(I1214:J1214)&gt;1,"Edible or Inedible",IF(COUNTA(I1214)=1,L1214*1,IF(COUNTA(J1214)=1,L1214*1,"ERROR"))))</f>
        <v/>
      </c>
    </row>
    <row r="1215" spans="1:13" x14ac:dyDescent="0.25">
      <c r="A1215" s="232" t="str">
        <f>IF(D1215="","",A1214)</f>
        <v/>
      </c>
      <c r="B1215" s="231" t="str">
        <f>IF(D1215="","",B1214)</f>
        <v/>
      </c>
      <c r="C1215" s="232" t="str">
        <f>IF(D1215="","",C1214)</f>
        <v/>
      </c>
      <c r="D1215" s="6"/>
      <c r="E1215" s="5" t="str">
        <f>IF(D1215="","",VLOOKUP(D1215,Master,3,FALSE))</f>
        <v/>
      </c>
      <c r="F1215" s="5" t="str">
        <f>IF(D1215="","",VLOOKUP(D1215,Master,4,FALSE))</f>
        <v/>
      </c>
      <c r="G1215" s="5" t="str">
        <f>IF(D1215="","",VLOOKUP(D1215,Master,5,FALSE))</f>
        <v/>
      </c>
      <c r="H1215" s="5" t="str">
        <f>IF(D1215="","",VLOOKUP(D1215,Master,2,FALSE))</f>
        <v/>
      </c>
      <c r="I1215" s="233"/>
      <c r="J1215" s="233"/>
      <c r="K1215" s="233"/>
      <c r="L1215" s="234" t="str">
        <f>IF(K1215="","",IF(I1215="",ROUND(HLOOKUP(J1215,kgList,K1215,FALSE),1),ROUND(HLOOKUP(I1215,kgList,K1215,FALSE),1)))</f>
        <v/>
      </c>
      <c r="M1215" s="234" t="str">
        <f>IF(L1215="","",IF(COUNTA(I1215:J1215)&gt;1,"Edible or Inedible",IF(COUNTA(I1215)=1,L1215*1,IF(COUNTA(J1215)=1,L1215*1,"ERROR"))))</f>
        <v/>
      </c>
    </row>
    <row r="1216" spans="1:13" x14ac:dyDescent="0.25">
      <c r="A1216" s="232" t="str">
        <f>IF(D1216="","",A1215)</f>
        <v/>
      </c>
      <c r="B1216" s="231" t="str">
        <f>IF(D1216="","",B1215)</f>
        <v/>
      </c>
      <c r="C1216" s="232" t="str">
        <f>IF(D1216="","",C1215)</f>
        <v/>
      </c>
      <c r="D1216" s="6"/>
      <c r="E1216" s="5" t="str">
        <f>IF(D1216="","",VLOOKUP(D1216,Master,3,FALSE))</f>
        <v/>
      </c>
      <c r="F1216" s="5" t="str">
        <f>IF(D1216="","",VLOOKUP(D1216,Master,4,FALSE))</f>
        <v/>
      </c>
      <c r="G1216" s="5" t="str">
        <f>IF(D1216="","",VLOOKUP(D1216,Master,5,FALSE))</f>
        <v/>
      </c>
      <c r="H1216" s="5" t="str">
        <f>IF(D1216="","",VLOOKUP(D1216,Master,2,FALSE))</f>
        <v/>
      </c>
      <c r="I1216" s="233"/>
      <c r="J1216" s="233"/>
      <c r="K1216" s="233"/>
      <c r="L1216" s="234" t="str">
        <f>IF(K1216="","",IF(I1216="",ROUND(HLOOKUP(J1216,kgList,K1216,FALSE),1),ROUND(HLOOKUP(I1216,kgList,K1216,FALSE),1)))</f>
        <v/>
      </c>
      <c r="M1216" s="234" t="str">
        <f>IF(L1216="","",IF(COUNTA(I1216:J1216)&gt;1,"Edible or Inedible",IF(COUNTA(I1216)=1,L1216*1,IF(COUNTA(J1216)=1,L1216*1,"ERROR"))))</f>
        <v/>
      </c>
    </row>
    <row r="1217" spans="1:13" x14ac:dyDescent="0.25">
      <c r="A1217" s="232" t="str">
        <f>IF(D1217="","",A1216)</f>
        <v/>
      </c>
      <c r="B1217" s="231" t="str">
        <f>IF(D1217="","",B1216)</f>
        <v/>
      </c>
      <c r="C1217" s="232" t="str">
        <f>IF(D1217="","",C1216)</f>
        <v/>
      </c>
      <c r="D1217" s="6"/>
      <c r="E1217" s="5" t="str">
        <f>IF(D1217="","",VLOOKUP(D1217,Master,3,FALSE))</f>
        <v/>
      </c>
      <c r="F1217" s="5" t="str">
        <f>IF(D1217="","",VLOOKUP(D1217,Master,4,FALSE))</f>
        <v/>
      </c>
      <c r="G1217" s="5" t="str">
        <f>IF(D1217="","",VLOOKUP(D1217,Master,5,FALSE))</f>
        <v/>
      </c>
      <c r="H1217" s="5" t="str">
        <f>IF(D1217="","",VLOOKUP(D1217,Master,2,FALSE))</f>
        <v/>
      </c>
      <c r="I1217" s="233"/>
      <c r="J1217" s="233"/>
      <c r="K1217" s="233"/>
      <c r="L1217" s="234" t="str">
        <f>IF(K1217="","",IF(I1217="",ROUND(HLOOKUP(J1217,kgList,K1217,FALSE),1),ROUND(HLOOKUP(I1217,kgList,K1217,FALSE),1)))</f>
        <v/>
      </c>
      <c r="M1217" s="234" t="str">
        <f>IF(L1217="","",IF(COUNTA(I1217:J1217)&gt;1,"Edible or Inedible",IF(COUNTA(I1217)=1,L1217*1,IF(COUNTA(J1217)=1,L1217*1,"ERROR"))))</f>
        <v/>
      </c>
    </row>
    <row r="1218" spans="1:13" x14ac:dyDescent="0.25">
      <c r="A1218" s="232" t="str">
        <f>IF(D1218="","",A1217)</f>
        <v/>
      </c>
      <c r="B1218" s="231" t="str">
        <f>IF(D1218="","",B1217)</f>
        <v/>
      </c>
      <c r="C1218" s="232" t="str">
        <f>IF(D1218="","",C1217)</f>
        <v/>
      </c>
      <c r="D1218" s="6"/>
      <c r="E1218" s="5" t="str">
        <f>IF(D1218="","",VLOOKUP(D1218,Master,3,FALSE))</f>
        <v/>
      </c>
      <c r="F1218" s="5" t="str">
        <f>IF(D1218="","",VLOOKUP(D1218,Master,4,FALSE))</f>
        <v/>
      </c>
      <c r="G1218" s="5" t="str">
        <f>IF(D1218="","",VLOOKUP(D1218,Master,5,FALSE))</f>
        <v/>
      </c>
      <c r="H1218" s="5" t="str">
        <f>IF(D1218="","",VLOOKUP(D1218,Master,2,FALSE))</f>
        <v/>
      </c>
      <c r="I1218" s="233"/>
      <c r="J1218" s="233"/>
      <c r="K1218" s="233"/>
      <c r="L1218" s="234" t="str">
        <f>IF(K1218="","",IF(I1218="",ROUND(HLOOKUP(J1218,kgList,K1218,FALSE),1),ROUND(HLOOKUP(I1218,kgList,K1218,FALSE),1)))</f>
        <v/>
      </c>
      <c r="M1218" s="234" t="str">
        <f>IF(L1218="","",IF(COUNTA(I1218:J1218)&gt;1,"Edible or Inedible",IF(COUNTA(I1218)=1,L1218*1,IF(COUNTA(J1218)=1,L1218*1,"ERROR"))))</f>
        <v/>
      </c>
    </row>
    <row r="1219" spans="1:13" x14ac:dyDescent="0.25">
      <c r="A1219" s="232" t="str">
        <f>IF(D1219="","",A1218)</f>
        <v/>
      </c>
      <c r="B1219" s="231" t="str">
        <f>IF(D1219="","",B1218)</f>
        <v/>
      </c>
      <c r="C1219" s="232" t="str">
        <f>IF(D1219="","",C1218)</f>
        <v/>
      </c>
      <c r="D1219" s="6"/>
      <c r="E1219" s="5" t="str">
        <f>IF(D1219="","",VLOOKUP(D1219,Master,3,FALSE))</f>
        <v/>
      </c>
      <c r="F1219" s="5" t="str">
        <f>IF(D1219="","",VLOOKUP(D1219,Master,4,FALSE))</f>
        <v/>
      </c>
      <c r="G1219" s="5" t="str">
        <f>IF(D1219="","",VLOOKUP(D1219,Master,5,FALSE))</f>
        <v/>
      </c>
      <c r="H1219" s="5" t="str">
        <f>IF(D1219="","",VLOOKUP(D1219,Master,2,FALSE))</f>
        <v/>
      </c>
      <c r="I1219" s="233"/>
      <c r="J1219" s="233"/>
      <c r="K1219" s="233"/>
      <c r="L1219" s="234" t="str">
        <f>IF(K1219="","",IF(I1219="",ROUND(HLOOKUP(J1219,kgList,K1219,FALSE),1),ROUND(HLOOKUP(I1219,kgList,K1219,FALSE),1)))</f>
        <v/>
      </c>
      <c r="M1219" s="234" t="str">
        <f>IF(L1219="","",IF(COUNTA(I1219:J1219)&gt;1,"Edible or Inedible",IF(COUNTA(I1219)=1,L1219*1,IF(COUNTA(J1219)=1,L1219*1,"ERROR"))))</f>
        <v/>
      </c>
    </row>
    <row r="1220" spans="1:13" x14ac:dyDescent="0.25">
      <c r="A1220" s="232" t="str">
        <f>IF(D1220="","",A1219)</f>
        <v/>
      </c>
      <c r="B1220" s="231" t="str">
        <f>IF(D1220="","",B1219)</f>
        <v/>
      </c>
      <c r="C1220" s="232" t="str">
        <f>IF(D1220="","",C1219)</f>
        <v/>
      </c>
      <c r="D1220" s="6"/>
      <c r="E1220" s="5" t="str">
        <f>IF(D1220="","",VLOOKUP(D1220,Master,3,FALSE))</f>
        <v/>
      </c>
      <c r="F1220" s="5" t="str">
        <f>IF(D1220="","",VLOOKUP(D1220,Master,4,FALSE))</f>
        <v/>
      </c>
      <c r="G1220" s="5" t="str">
        <f>IF(D1220="","",VLOOKUP(D1220,Master,5,FALSE))</f>
        <v/>
      </c>
      <c r="H1220" s="5" t="str">
        <f>IF(D1220="","",VLOOKUP(D1220,Master,2,FALSE))</f>
        <v/>
      </c>
      <c r="I1220" s="233"/>
      <c r="J1220" s="233"/>
      <c r="K1220" s="233"/>
      <c r="L1220" s="234" t="str">
        <f>IF(K1220="","",IF(I1220="",ROUND(HLOOKUP(J1220,kgList,K1220,FALSE),1),ROUND(HLOOKUP(I1220,kgList,K1220,FALSE),1)))</f>
        <v/>
      </c>
      <c r="M1220" s="234" t="str">
        <f>IF(L1220="","",IF(COUNTA(I1220:J1220)&gt;1,"Edible or Inedible",IF(COUNTA(I1220)=1,L1220*1,IF(COUNTA(J1220)=1,L1220*1,"ERROR"))))</f>
        <v/>
      </c>
    </row>
    <row r="1221" spans="1:13" x14ac:dyDescent="0.25">
      <c r="A1221" s="232" t="str">
        <f>IF(D1221="","",A1220)</f>
        <v/>
      </c>
      <c r="B1221" s="231" t="str">
        <f>IF(D1221="","",B1220)</f>
        <v/>
      </c>
      <c r="C1221" s="232" t="str">
        <f>IF(D1221="","",C1220)</f>
        <v/>
      </c>
      <c r="D1221" s="6"/>
      <c r="E1221" s="5" t="str">
        <f>IF(D1221="","",VLOOKUP(D1221,Master,3,FALSE))</f>
        <v/>
      </c>
      <c r="F1221" s="5" t="str">
        <f>IF(D1221="","",VLOOKUP(D1221,Master,4,FALSE))</f>
        <v/>
      </c>
      <c r="G1221" s="5" t="str">
        <f>IF(D1221="","",VLOOKUP(D1221,Master,5,FALSE))</f>
        <v/>
      </c>
      <c r="H1221" s="5" t="str">
        <f>IF(D1221="","",VLOOKUP(D1221,Master,2,FALSE))</f>
        <v/>
      </c>
      <c r="I1221" s="233"/>
      <c r="J1221" s="233"/>
      <c r="K1221" s="233"/>
      <c r="L1221" s="234" t="str">
        <f>IF(K1221="","",IF(I1221="",ROUND(HLOOKUP(J1221,kgList,K1221,FALSE),1),ROUND(HLOOKUP(I1221,kgList,K1221,FALSE),1)))</f>
        <v/>
      </c>
      <c r="M1221" s="234" t="str">
        <f>IF(L1221="","",IF(COUNTA(I1221:J1221)&gt;1,"Edible or Inedible",IF(COUNTA(I1221)=1,L1221*1,IF(COUNTA(J1221)=1,L1221*1,"ERROR"))))</f>
        <v/>
      </c>
    </row>
    <row r="1222" spans="1:13" x14ac:dyDescent="0.25">
      <c r="A1222" s="232" t="str">
        <f>IF(D1222="","",A1221)</f>
        <v/>
      </c>
      <c r="B1222" s="231" t="str">
        <f>IF(D1222="","",B1221)</f>
        <v/>
      </c>
      <c r="C1222" s="232" t="str">
        <f>IF(D1222="","",C1221)</f>
        <v/>
      </c>
      <c r="D1222" s="6"/>
      <c r="E1222" s="5" t="str">
        <f>IF(D1222="","",VLOOKUP(D1222,Master,3,FALSE))</f>
        <v/>
      </c>
      <c r="F1222" s="5" t="str">
        <f>IF(D1222="","",VLOOKUP(D1222,Master,4,FALSE))</f>
        <v/>
      </c>
      <c r="G1222" s="5" t="str">
        <f>IF(D1222="","",VLOOKUP(D1222,Master,5,FALSE))</f>
        <v/>
      </c>
      <c r="H1222" s="5" t="str">
        <f>IF(D1222="","",VLOOKUP(D1222,Master,2,FALSE))</f>
        <v/>
      </c>
      <c r="I1222" s="233"/>
      <c r="J1222" s="233"/>
      <c r="K1222" s="233"/>
      <c r="L1222" s="234" t="str">
        <f>IF(K1222="","",IF(I1222="",ROUND(HLOOKUP(J1222,kgList,K1222,FALSE),1),ROUND(HLOOKUP(I1222,kgList,K1222,FALSE),1)))</f>
        <v/>
      </c>
      <c r="M1222" s="234" t="str">
        <f>IF(L1222="","",IF(COUNTA(I1222:J1222)&gt;1,"Edible or Inedible",IF(COUNTA(I1222)=1,L1222*1,IF(COUNTA(J1222)=1,L1222*1,"ERROR"))))</f>
        <v/>
      </c>
    </row>
    <row r="1223" spans="1:13" x14ac:dyDescent="0.25">
      <c r="A1223" s="232" t="str">
        <f>IF(D1223="","",A1222)</f>
        <v/>
      </c>
      <c r="B1223" s="231" t="str">
        <f>IF(D1223="","",B1222)</f>
        <v/>
      </c>
      <c r="C1223" s="232" t="str">
        <f>IF(D1223="","",C1222)</f>
        <v/>
      </c>
      <c r="D1223" s="6"/>
      <c r="E1223" s="5" t="str">
        <f>IF(D1223="","",VLOOKUP(D1223,Master,3,FALSE))</f>
        <v/>
      </c>
      <c r="F1223" s="5" t="str">
        <f>IF(D1223="","",VLOOKUP(D1223,Master,4,FALSE))</f>
        <v/>
      </c>
      <c r="G1223" s="5" t="str">
        <f>IF(D1223="","",VLOOKUP(D1223,Master,5,FALSE))</f>
        <v/>
      </c>
      <c r="H1223" s="5" t="str">
        <f>IF(D1223="","",VLOOKUP(D1223,Master,2,FALSE))</f>
        <v/>
      </c>
      <c r="I1223" s="233"/>
      <c r="J1223" s="233"/>
      <c r="K1223" s="233"/>
      <c r="L1223" s="234" t="str">
        <f>IF(K1223="","",IF(I1223="",ROUND(HLOOKUP(J1223,kgList,K1223,FALSE),1),ROUND(HLOOKUP(I1223,kgList,K1223,FALSE),1)))</f>
        <v/>
      </c>
      <c r="M1223" s="234" t="str">
        <f>IF(L1223="","",IF(COUNTA(I1223:J1223)&gt;1,"Edible or Inedible",IF(COUNTA(I1223)=1,L1223*1,IF(COUNTA(J1223)=1,L1223*1,"ERROR"))))</f>
        <v/>
      </c>
    </row>
    <row r="1224" spans="1:13" x14ac:dyDescent="0.25">
      <c r="A1224" s="232" t="str">
        <f>IF(D1224="","",A1223)</f>
        <v/>
      </c>
      <c r="B1224" s="231" t="str">
        <f>IF(D1224="","",B1223)</f>
        <v/>
      </c>
      <c r="C1224" s="232" t="str">
        <f>IF(D1224="","",C1223)</f>
        <v/>
      </c>
      <c r="D1224" s="6"/>
      <c r="E1224" s="5" t="str">
        <f>IF(D1224="","",VLOOKUP(D1224,Master,3,FALSE))</f>
        <v/>
      </c>
      <c r="F1224" s="5" t="str">
        <f>IF(D1224="","",VLOOKUP(D1224,Master,4,FALSE))</f>
        <v/>
      </c>
      <c r="G1224" s="5" t="str">
        <f>IF(D1224="","",VLOOKUP(D1224,Master,5,FALSE))</f>
        <v/>
      </c>
      <c r="H1224" s="5" t="str">
        <f>IF(D1224="","",VLOOKUP(D1224,Master,2,FALSE))</f>
        <v/>
      </c>
      <c r="I1224" s="233"/>
      <c r="J1224" s="233"/>
      <c r="K1224" s="233"/>
      <c r="L1224" s="234" t="str">
        <f>IF(K1224="","",IF(I1224="",ROUND(HLOOKUP(J1224,kgList,K1224,FALSE),1),ROUND(HLOOKUP(I1224,kgList,K1224,FALSE),1)))</f>
        <v/>
      </c>
      <c r="M1224" s="234" t="str">
        <f>IF(L1224="","",IF(COUNTA(I1224:J1224)&gt;1,"Edible or Inedible",IF(COUNTA(I1224)=1,L1224*1,IF(COUNTA(J1224)=1,L1224*1,"ERROR"))))</f>
        <v/>
      </c>
    </row>
    <row r="1225" spans="1:13" x14ac:dyDescent="0.25">
      <c r="A1225" s="232" t="str">
        <f>IF(D1225="","",A1224)</f>
        <v/>
      </c>
      <c r="B1225" s="231" t="str">
        <f>IF(D1225="","",B1224)</f>
        <v/>
      </c>
      <c r="C1225" s="232" t="str">
        <f>IF(D1225="","",C1224)</f>
        <v/>
      </c>
      <c r="D1225" s="6"/>
      <c r="E1225" s="5" t="str">
        <f>IF(D1225="","",VLOOKUP(D1225,Master,3,FALSE))</f>
        <v/>
      </c>
      <c r="F1225" s="5" t="str">
        <f>IF(D1225="","",VLOOKUP(D1225,Master,4,FALSE))</f>
        <v/>
      </c>
      <c r="G1225" s="5" t="str">
        <f>IF(D1225="","",VLOOKUP(D1225,Master,5,FALSE))</f>
        <v/>
      </c>
      <c r="H1225" s="5" t="str">
        <f>IF(D1225="","",VLOOKUP(D1225,Master,2,FALSE))</f>
        <v/>
      </c>
      <c r="I1225" s="233"/>
      <c r="J1225" s="233"/>
      <c r="K1225" s="233"/>
      <c r="L1225" s="234" t="str">
        <f>IF(K1225="","",IF(I1225="",ROUND(HLOOKUP(J1225,kgList,K1225,FALSE),1),ROUND(HLOOKUP(I1225,kgList,K1225,FALSE),1)))</f>
        <v/>
      </c>
      <c r="M1225" s="234" t="str">
        <f>IF(L1225="","",IF(COUNTA(I1225:J1225)&gt;1,"Edible or Inedible",IF(COUNTA(I1225)=1,L1225*1,IF(COUNTA(J1225)=1,L1225*1,"ERROR"))))</f>
        <v/>
      </c>
    </row>
    <row r="1226" spans="1:13" x14ac:dyDescent="0.25">
      <c r="A1226" s="232" t="str">
        <f>IF(D1226="","",A1225)</f>
        <v/>
      </c>
      <c r="B1226" s="231" t="str">
        <f>IF(D1226="","",B1225)</f>
        <v/>
      </c>
      <c r="C1226" s="232" t="str">
        <f>IF(D1226="","",C1225)</f>
        <v/>
      </c>
      <c r="D1226" s="6"/>
      <c r="E1226" s="5" t="str">
        <f>IF(D1226="","",VLOOKUP(D1226,Master,3,FALSE))</f>
        <v/>
      </c>
      <c r="F1226" s="5" t="str">
        <f>IF(D1226="","",VLOOKUP(D1226,Master,4,FALSE))</f>
        <v/>
      </c>
      <c r="G1226" s="5" t="str">
        <f>IF(D1226="","",VLOOKUP(D1226,Master,5,FALSE))</f>
        <v/>
      </c>
      <c r="H1226" s="5" t="str">
        <f>IF(D1226="","",VLOOKUP(D1226,Master,2,FALSE))</f>
        <v/>
      </c>
      <c r="I1226" s="233"/>
      <c r="J1226" s="233"/>
      <c r="K1226" s="233"/>
      <c r="L1226" s="234" t="str">
        <f>IF(K1226="","",IF(I1226="",ROUND(HLOOKUP(J1226,kgList,K1226,FALSE),1),ROUND(HLOOKUP(I1226,kgList,K1226,FALSE),1)))</f>
        <v/>
      </c>
      <c r="M1226" s="234" t="str">
        <f>IF(L1226="","",IF(COUNTA(I1226:J1226)&gt;1,"Edible or Inedible",IF(COUNTA(I1226)=1,L1226*1,IF(COUNTA(J1226)=1,L1226*1,"ERROR"))))</f>
        <v/>
      </c>
    </row>
    <row r="1227" spans="1:13" x14ac:dyDescent="0.25">
      <c r="A1227" s="232" t="str">
        <f>IF(D1227="","",A1226)</f>
        <v/>
      </c>
      <c r="B1227" s="231" t="str">
        <f>IF(D1227="","",B1226)</f>
        <v/>
      </c>
      <c r="C1227" s="232" t="str">
        <f>IF(D1227="","",C1226)</f>
        <v/>
      </c>
      <c r="D1227" s="6"/>
      <c r="E1227" s="5" t="str">
        <f>IF(D1227="","",VLOOKUP(D1227,Master,3,FALSE))</f>
        <v/>
      </c>
      <c r="F1227" s="5" t="str">
        <f>IF(D1227="","",VLOOKUP(D1227,Master,4,FALSE))</f>
        <v/>
      </c>
      <c r="G1227" s="5" t="str">
        <f>IF(D1227="","",VLOOKUP(D1227,Master,5,FALSE))</f>
        <v/>
      </c>
      <c r="H1227" s="5" t="str">
        <f>IF(D1227="","",VLOOKUP(D1227,Master,2,FALSE))</f>
        <v/>
      </c>
      <c r="I1227" s="233"/>
      <c r="J1227" s="233"/>
      <c r="K1227" s="233"/>
      <c r="L1227" s="234" t="str">
        <f>IF(K1227="","",IF(I1227="",ROUND(HLOOKUP(J1227,kgList,K1227,FALSE),1),ROUND(HLOOKUP(I1227,kgList,K1227,FALSE),1)))</f>
        <v/>
      </c>
      <c r="M1227" s="234" t="str">
        <f>IF(L1227="","",IF(COUNTA(I1227:J1227)&gt;1,"Edible or Inedible",IF(COUNTA(I1227)=1,L1227*1,IF(COUNTA(J1227)=1,L1227*1,"ERROR"))))</f>
        <v/>
      </c>
    </row>
    <row r="1228" spans="1:13" x14ac:dyDescent="0.25">
      <c r="A1228" s="232" t="str">
        <f>IF(D1228="","",A1227)</f>
        <v/>
      </c>
      <c r="B1228" s="231" t="str">
        <f>IF(D1228="","",B1227)</f>
        <v/>
      </c>
      <c r="C1228" s="232" t="str">
        <f>IF(D1228="","",C1227)</f>
        <v/>
      </c>
      <c r="D1228" s="6"/>
      <c r="E1228" s="5" t="str">
        <f>IF(D1228="","",VLOOKUP(D1228,Master,3,FALSE))</f>
        <v/>
      </c>
      <c r="F1228" s="5" t="str">
        <f>IF(D1228="","",VLOOKUP(D1228,Master,4,FALSE))</f>
        <v/>
      </c>
      <c r="G1228" s="5" t="str">
        <f>IF(D1228="","",VLOOKUP(D1228,Master,5,FALSE))</f>
        <v/>
      </c>
      <c r="H1228" s="5" t="str">
        <f>IF(D1228="","",VLOOKUP(D1228,Master,2,FALSE))</f>
        <v/>
      </c>
      <c r="I1228" s="233"/>
      <c r="J1228" s="233"/>
      <c r="K1228" s="233"/>
      <c r="L1228" s="234" t="str">
        <f>IF(K1228="","",IF(I1228="",ROUND(HLOOKUP(J1228,kgList,K1228,FALSE),1),ROUND(HLOOKUP(I1228,kgList,K1228,FALSE),1)))</f>
        <v/>
      </c>
      <c r="M1228" s="234" t="str">
        <f>IF(L1228="","",IF(COUNTA(I1228:J1228)&gt;1,"Edible or Inedible",IF(COUNTA(I1228)=1,L1228*1,IF(COUNTA(J1228)=1,L1228*1,"ERROR"))))</f>
        <v/>
      </c>
    </row>
    <row r="1229" spans="1:13" x14ac:dyDescent="0.25">
      <c r="A1229" s="232" t="str">
        <f>IF(D1229="","",A1228)</f>
        <v/>
      </c>
      <c r="B1229" s="231" t="str">
        <f>IF(D1229="","",B1228)</f>
        <v/>
      </c>
      <c r="C1229" s="232" t="str">
        <f>IF(D1229="","",C1228)</f>
        <v/>
      </c>
      <c r="D1229" s="6"/>
      <c r="E1229" s="5" t="str">
        <f>IF(D1229="","",VLOOKUP(D1229,Master,3,FALSE))</f>
        <v/>
      </c>
      <c r="F1229" s="5" t="str">
        <f>IF(D1229="","",VLOOKUP(D1229,Master,4,FALSE))</f>
        <v/>
      </c>
      <c r="G1229" s="5" t="str">
        <f>IF(D1229="","",VLOOKUP(D1229,Master,5,FALSE))</f>
        <v/>
      </c>
      <c r="H1229" s="5" t="str">
        <f>IF(D1229="","",VLOOKUP(D1229,Master,2,FALSE))</f>
        <v/>
      </c>
      <c r="I1229" s="233"/>
      <c r="J1229" s="233"/>
      <c r="K1229" s="233"/>
      <c r="L1229" s="234" t="str">
        <f>IF(K1229="","",IF(I1229="",ROUND(HLOOKUP(J1229,kgList,K1229,FALSE),1),ROUND(HLOOKUP(I1229,kgList,K1229,FALSE),1)))</f>
        <v/>
      </c>
      <c r="M1229" s="234" t="str">
        <f>IF(L1229="","",IF(COUNTA(I1229:J1229)&gt;1,"Edible or Inedible",IF(COUNTA(I1229)=1,L1229*1,IF(COUNTA(J1229)=1,L1229*1,"ERROR"))))</f>
        <v/>
      </c>
    </row>
    <row r="1230" spans="1:13" x14ac:dyDescent="0.25">
      <c r="A1230" s="232" t="str">
        <f>IF(D1230="","",A1229)</f>
        <v/>
      </c>
      <c r="B1230" s="231" t="str">
        <f>IF(D1230="","",B1229)</f>
        <v/>
      </c>
      <c r="C1230" s="232" t="str">
        <f>IF(D1230="","",C1229)</f>
        <v/>
      </c>
      <c r="D1230" s="6"/>
      <c r="E1230" s="5" t="str">
        <f>IF(D1230="","",VLOOKUP(D1230,Master,3,FALSE))</f>
        <v/>
      </c>
      <c r="F1230" s="5" t="str">
        <f>IF(D1230="","",VLOOKUP(D1230,Master,4,FALSE))</f>
        <v/>
      </c>
      <c r="G1230" s="5" t="str">
        <f>IF(D1230="","",VLOOKUP(D1230,Master,5,FALSE))</f>
        <v/>
      </c>
      <c r="H1230" s="5" t="str">
        <f>IF(D1230="","",VLOOKUP(D1230,Master,2,FALSE))</f>
        <v/>
      </c>
      <c r="I1230" s="233"/>
      <c r="J1230" s="233"/>
      <c r="K1230" s="233"/>
      <c r="L1230" s="234" t="str">
        <f>IF(K1230="","",IF(I1230="",ROUND(HLOOKUP(J1230,kgList,K1230,FALSE),1),ROUND(HLOOKUP(I1230,kgList,K1230,FALSE),1)))</f>
        <v/>
      </c>
      <c r="M1230" s="234" t="str">
        <f>IF(L1230="","",IF(COUNTA(I1230:J1230)&gt;1,"Edible or Inedible",IF(COUNTA(I1230)=1,L1230*1,IF(COUNTA(J1230)=1,L1230*1,"ERROR"))))</f>
        <v/>
      </c>
    </row>
    <row r="1231" spans="1:13" x14ac:dyDescent="0.25">
      <c r="A1231" s="232" t="str">
        <f>IF(D1231="","",A1230)</f>
        <v/>
      </c>
      <c r="B1231" s="231" t="str">
        <f>IF(D1231="","",B1230)</f>
        <v/>
      </c>
      <c r="C1231" s="232" t="str">
        <f>IF(D1231="","",C1230)</f>
        <v/>
      </c>
      <c r="D1231" s="6"/>
      <c r="E1231" s="5" t="str">
        <f>IF(D1231="","",VLOOKUP(D1231,Master,3,FALSE))</f>
        <v/>
      </c>
      <c r="F1231" s="5" t="str">
        <f>IF(D1231="","",VLOOKUP(D1231,Master,4,FALSE))</f>
        <v/>
      </c>
      <c r="G1231" s="5" t="str">
        <f>IF(D1231="","",VLOOKUP(D1231,Master,5,FALSE))</f>
        <v/>
      </c>
      <c r="H1231" s="5" t="str">
        <f>IF(D1231="","",VLOOKUP(D1231,Master,2,FALSE))</f>
        <v/>
      </c>
      <c r="I1231" s="233"/>
      <c r="J1231" s="233"/>
      <c r="K1231" s="233"/>
      <c r="L1231" s="234" t="str">
        <f>IF(K1231="","",IF(I1231="",ROUND(HLOOKUP(J1231,kgList,K1231,FALSE),1),ROUND(HLOOKUP(I1231,kgList,K1231,FALSE),1)))</f>
        <v/>
      </c>
      <c r="M1231" s="234" t="str">
        <f>IF(L1231="","",IF(COUNTA(I1231:J1231)&gt;1,"Edible or Inedible",IF(COUNTA(I1231)=1,L1231*1,IF(COUNTA(J1231)=1,L1231*1,"ERROR"))))</f>
        <v/>
      </c>
    </row>
    <row r="1232" spans="1:13" x14ac:dyDescent="0.25">
      <c r="A1232" s="232" t="str">
        <f>IF(D1232="","",A1231)</f>
        <v/>
      </c>
      <c r="B1232" s="231" t="str">
        <f>IF(D1232="","",B1231)</f>
        <v/>
      </c>
      <c r="C1232" s="232" t="str">
        <f>IF(D1232="","",C1231)</f>
        <v/>
      </c>
      <c r="D1232" s="6"/>
      <c r="E1232" s="5" t="str">
        <f>IF(D1232="","",VLOOKUP(D1232,Master,3,FALSE))</f>
        <v/>
      </c>
      <c r="F1232" s="5" t="str">
        <f>IF(D1232="","",VLOOKUP(D1232,Master,4,FALSE))</f>
        <v/>
      </c>
      <c r="G1232" s="5" t="str">
        <f>IF(D1232="","",VLOOKUP(D1232,Master,5,FALSE))</f>
        <v/>
      </c>
      <c r="H1232" s="5" t="str">
        <f>IF(D1232="","",VLOOKUP(D1232,Master,2,FALSE))</f>
        <v/>
      </c>
      <c r="I1232" s="233"/>
      <c r="J1232" s="233"/>
      <c r="K1232" s="233"/>
      <c r="L1232" s="234" t="str">
        <f>IF(K1232="","",IF(I1232="",ROUND(HLOOKUP(J1232,kgList,K1232,FALSE),1),ROUND(HLOOKUP(I1232,kgList,K1232,FALSE),1)))</f>
        <v/>
      </c>
      <c r="M1232" s="234" t="str">
        <f>IF(L1232="","",IF(COUNTA(I1232:J1232)&gt;1,"Edible or Inedible",IF(COUNTA(I1232)=1,L1232*1,IF(COUNTA(J1232)=1,L1232*1,"ERROR"))))</f>
        <v/>
      </c>
    </row>
    <row r="1233" spans="1:13" x14ac:dyDescent="0.25">
      <c r="A1233" s="232" t="str">
        <f>IF(D1233="","",A1232)</f>
        <v/>
      </c>
      <c r="B1233" s="231" t="str">
        <f>IF(D1233="","",B1232)</f>
        <v/>
      </c>
      <c r="C1233" s="232" t="str">
        <f>IF(D1233="","",C1232)</f>
        <v/>
      </c>
      <c r="D1233" s="6"/>
      <c r="E1233" s="5" t="str">
        <f>IF(D1233="","",VLOOKUP(D1233,Master,3,FALSE))</f>
        <v/>
      </c>
      <c r="F1233" s="5" t="str">
        <f>IF(D1233="","",VLOOKUP(D1233,Master,4,FALSE))</f>
        <v/>
      </c>
      <c r="G1233" s="5" t="str">
        <f>IF(D1233="","",VLOOKUP(D1233,Master,5,FALSE))</f>
        <v/>
      </c>
      <c r="H1233" s="5" t="str">
        <f>IF(D1233="","",VLOOKUP(D1233,Master,2,FALSE))</f>
        <v/>
      </c>
      <c r="I1233" s="233"/>
      <c r="J1233" s="233"/>
      <c r="K1233" s="233"/>
      <c r="L1233" s="234" t="str">
        <f>IF(K1233="","",IF(I1233="",ROUND(HLOOKUP(J1233,kgList,K1233,FALSE),1),ROUND(HLOOKUP(I1233,kgList,K1233,FALSE),1)))</f>
        <v/>
      </c>
      <c r="M1233" s="234" t="str">
        <f>IF(L1233="","",IF(COUNTA(I1233:J1233)&gt;1,"Edible or Inedible",IF(COUNTA(I1233)=1,L1233*1,IF(COUNTA(J1233)=1,L1233*1,"ERROR"))))</f>
        <v/>
      </c>
    </row>
    <row r="1234" spans="1:13" x14ac:dyDescent="0.25">
      <c r="A1234" s="232" t="str">
        <f>IF(D1234="","",A1233)</f>
        <v/>
      </c>
      <c r="B1234" s="231" t="str">
        <f>IF(D1234="","",B1233)</f>
        <v/>
      </c>
      <c r="C1234" s="232" t="str">
        <f>IF(D1234="","",C1233)</f>
        <v/>
      </c>
      <c r="D1234" s="6"/>
      <c r="E1234" s="5" t="str">
        <f>IF(D1234="","",VLOOKUP(D1234,Master,3,FALSE))</f>
        <v/>
      </c>
      <c r="F1234" s="5" t="str">
        <f>IF(D1234="","",VLOOKUP(D1234,Master,4,FALSE))</f>
        <v/>
      </c>
      <c r="G1234" s="5" t="str">
        <f>IF(D1234="","",VLOOKUP(D1234,Master,5,FALSE))</f>
        <v/>
      </c>
      <c r="H1234" s="5" t="str">
        <f>IF(D1234="","",VLOOKUP(D1234,Master,2,FALSE))</f>
        <v/>
      </c>
      <c r="I1234" s="233"/>
      <c r="J1234" s="233"/>
      <c r="K1234" s="233"/>
      <c r="L1234" s="234" t="str">
        <f>IF(K1234="","",IF(I1234="",ROUND(HLOOKUP(J1234,kgList,K1234,FALSE),1),ROUND(HLOOKUP(I1234,kgList,K1234,FALSE),1)))</f>
        <v/>
      </c>
      <c r="M1234" s="234" t="str">
        <f>IF(L1234="","",IF(COUNTA(I1234:J1234)&gt;1,"Edible or Inedible",IF(COUNTA(I1234)=1,L1234*1,IF(COUNTA(J1234)=1,L1234*1,"ERROR"))))</f>
        <v/>
      </c>
    </row>
    <row r="1235" spans="1:13" x14ac:dyDescent="0.25">
      <c r="A1235" s="232" t="str">
        <f>IF(D1235="","",A1234)</f>
        <v/>
      </c>
      <c r="B1235" s="231" t="str">
        <f>IF(D1235="","",B1234)</f>
        <v/>
      </c>
      <c r="C1235" s="232" t="str">
        <f>IF(D1235="","",C1234)</f>
        <v/>
      </c>
      <c r="D1235" s="6"/>
      <c r="E1235" s="5" t="str">
        <f>IF(D1235="","",VLOOKUP(D1235,Master,3,FALSE))</f>
        <v/>
      </c>
      <c r="F1235" s="5" t="str">
        <f>IF(D1235="","",VLOOKUP(D1235,Master,4,FALSE))</f>
        <v/>
      </c>
      <c r="G1235" s="5" t="str">
        <f>IF(D1235="","",VLOOKUP(D1235,Master,5,FALSE))</f>
        <v/>
      </c>
      <c r="H1235" s="5" t="str">
        <f>IF(D1235="","",VLOOKUP(D1235,Master,2,FALSE))</f>
        <v/>
      </c>
      <c r="I1235" s="233"/>
      <c r="J1235" s="233"/>
      <c r="K1235" s="233"/>
      <c r="L1235" s="234" t="str">
        <f>IF(K1235="","",IF(I1235="",ROUND(HLOOKUP(J1235,kgList,K1235,FALSE),1),ROUND(HLOOKUP(I1235,kgList,K1235,FALSE),1)))</f>
        <v/>
      </c>
      <c r="M1235" s="234" t="str">
        <f>IF(L1235="","",IF(COUNTA(I1235:J1235)&gt;1,"Edible or Inedible",IF(COUNTA(I1235)=1,L1235*1,IF(COUNTA(J1235)=1,L1235*1,"ERROR"))))</f>
        <v/>
      </c>
    </row>
    <row r="1236" spans="1:13" x14ac:dyDescent="0.25">
      <c r="A1236" s="232" t="str">
        <f>IF(D1236="","",A1235)</f>
        <v/>
      </c>
      <c r="B1236" s="231" t="str">
        <f>IF(D1236="","",B1235)</f>
        <v/>
      </c>
      <c r="C1236" s="232" t="str">
        <f>IF(D1236="","",C1235)</f>
        <v/>
      </c>
      <c r="D1236" s="6"/>
      <c r="E1236" s="5" t="str">
        <f>IF(D1236="","",VLOOKUP(D1236,Master,3,FALSE))</f>
        <v/>
      </c>
      <c r="F1236" s="5" t="str">
        <f>IF(D1236="","",VLOOKUP(D1236,Master,4,FALSE))</f>
        <v/>
      </c>
      <c r="G1236" s="5" t="str">
        <f>IF(D1236="","",VLOOKUP(D1236,Master,5,FALSE))</f>
        <v/>
      </c>
      <c r="H1236" s="5" t="str">
        <f>IF(D1236="","",VLOOKUP(D1236,Master,2,FALSE))</f>
        <v/>
      </c>
      <c r="I1236" s="233"/>
      <c r="J1236" s="233"/>
      <c r="K1236" s="233"/>
      <c r="L1236" s="234" t="str">
        <f>IF(K1236="","",IF(I1236="",ROUND(HLOOKUP(J1236,kgList,K1236,FALSE),1),ROUND(HLOOKUP(I1236,kgList,K1236,FALSE),1)))</f>
        <v/>
      </c>
      <c r="M1236" s="234" t="str">
        <f>IF(L1236="","",IF(COUNTA(I1236:J1236)&gt;1,"Edible or Inedible",IF(COUNTA(I1236)=1,L1236*1,IF(COUNTA(J1236)=1,L1236*1,"ERROR"))))</f>
        <v/>
      </c>
    </row>
    <row r="1237" spans="1:13" x14ac:dyDescent="0.25">
      <c r="A1237" s="232" t="str">
        <f>IF(D1237="","",A1236)</f>
        <v/>
      </c>
      <c r="B1237" s="231" t="str">
        <f>IF(D1237="","",B1236)</f>
        <v/>
      </c>
      <c r="C1237" s="232" t="str">
        <f>IF(D1237="","",C1236)</f>
        <v/>
      </c>
      <c r="D1237" s="6"/>
      <c r="E1237" s="5" t="str">
        <f>IF(D1237="","",VLOOKUP(D1237,Master,3,FALSE))</f>
        <v/>
      </c>
      <c r="F1237" s="5" t="str">
        <f>IF(D1237="","",VLOOKUP(D1237,Master,4,FALSE))</f>
        <v/>
      </c>
      <c r="G1237" s="5" t="str">
        <f>IF(D1237="","",VLOOKUP(D1237,Master,5,FALSE))</f>
        <v/>
      </c>
      <c r="H1237" s="5" t="str">
        <f>IF(D1237="","",VLOOKUP(D1237,Master,2,FALSE))</f>
        <v/>
      </c>
      <c r="I1237" s="233"/>
      <c r="J1237" s="233"/>
      <c r="K1237" s="233"/>
      <c r="L1237" s="234" t="str">
        <f>IF(K1237="","",IF(I1237="",ROUND(HLOOKUP(J1237,kgList,K1237,FALSE),1),ROUND(HLOOKUP(I1237,kgList,K1237,FALSE),1)))</f>
        <v/>
      </c>
      <c r="M1237" s="234" t="str">
        <f>IF(L1237="","",IF(COUNTA(I1237:J1237)&gt;1,"Edible or Inedible",IF(COUNTA(I1237)=1,L1237*1,IF(COUNTA(J1237)=1,L1237*1,"ERROR"))))</f>
        <v/>
      </c>
    </row>
    <row r="1238" spans="1:13" x14ac:dyDescent="0.25">
      <c r="A1238" s="232" t="str">
        <f>IF(D1238="","",A1237)</f>
        <v/>
      </c>
      <c r="B1238" s="231" t="str">
        <f>IF(D1238="","",B1237)</f>
        <v/>
      </c>
      <c r="C1238" s="232" t="str">
        <f>IF(D1238="","",C1237)</f>
        <v/>
      </c>
      <c r="D1238" s="6"/>
      <c r="E1238" s="5" t="str">
        <f>IF(D1238="","",VLOOKUP(D1238,Master,3,FALSE))</f>
        <v/>
      </c>
      <c r="F1238" s="5" t="str">
        <f>IF(D1238="","",VLOOKUP(D1238,Master,4,FALSE))</f>
        <v/>
      </c>
      <c r="G1238" s="5" t="str">
        <f>IF(D1238="","",VLOOKUP(D1238,Master,5,FALSE))</f>
        <v/>
      </c>
      <c r="H1238" s="5" t="str">
        <f>IF(D1238="","",VLOOKUP(D1238,Master,2,FALSE))</f>
        <v/>
      </c>
      <c r="I1238" s="233"/>
      <c r="J1238" s="233"/>
      <c r="K1238" s="233"/>
      <c r="L1238" s="234" t="str">
        <f>IF(K1238="","",IF(I1238="",ROUND(HLOOKUP(J1238,kgList,K1238,FALSE),1),ROUND(HLOOKUP(I1238,kgList,K1238,FALSE),1)))</f>
        <v/>
      </c>
      <c r="M1238" s="234" t="str">
        <f>IF(L1238="","",IF(COUNTA(I1238:J1238)&gt;1,"Edible or Inedible",IF(COUNTA(I1238)=1,L1238*1,IF(COUNTA(J1238)=1,L1238*1,"ERROR"))))</f>
        <v/>
      </c>
    </row>
    <row r="1239" spans="1:13" x14ac:dyDescent="0.25">
      <c r="A1239" s="232" t="str">
        <f>IF(D1239="","",A1238)</f>
        <v/>
      </c>
      <c r="B1239" s="231" t="str">
        <f>IF(D1239="","",B1238)</f>
        <v/>
      </c>
      <c r="C1239" s="232" t="str">
        <f>IF(D1239="","",C1238)</f>
        <v/>
      </c>
      <c r="D1239" s="6"/>
      <c r="E1239" s="5" t="str">
        <f>IF(D1239="","",VLOOKUP(D1239,Master,3,FALSE))</f>
        <v/>
      </c>
      <c r="F1239" s="5" t="str">
        <f>IF(D1239="","",VLOOKUP(D1239,Master,4,FALSE))</f>
        <v/>
      </c>
      <c r="G1239" s="5" t="str">
        <f>IF(D1239="","",VLOOKUP(D1239,Master,5,FALSE))</f>
        <v/>
      </c>
      <c r="H1239" s="5" t="str">
        <f>IF(D1239="","",VLOOKUP(D1239,Master,2,FALSE))</f>
        <v/>
      </c>
      <c r="I1239" s="233"/>
      <c r="J1239" s="233"/>
      <c r="K1239" s="233"/>
      <c r="L1239" s="234" t="str">
        <f>IF(K1239="","",IF(I1239="",ROUND(HLOOKUP(J1239,kgList,K1239,FALSE),1),ROUND(HLOOKUP(I1239,kgList,K1239,FALSE),1)))</f>
        <v/>
      </c>
      <c r="M1239" s="234" t="str">
        <f>IF(L1239="","",IF(COUNTA(I1239:J1239)&gt;1,"Edible or Inedible",IF(COUNTA(I1239)=1,L1239*1,IF(COUNTA(J1239)=1,L1239*1,"ERROR"))))</f>
        <v/>
      </c>
    </row>
    <row r="1240" spans="1:13" x14ac:dyDescent="0.25">
      <c r="A1240" s="232" t="str">
        <f>IF(D1240="","",A1239)</f>
        <v/>
      </c>
      <c r="B1240" s="231" t="str">
        <f>IF(D1240="","",B1239)</f>
        <v/>
      </c>
      <c r="C1240" s="232" t="str">
        <f>IF(D1240="","",C1239)</f>
        <v/>
      </c>
      <c r="D1240" s="6"/>
      <c r="E1240" s="5" t="str">
        <f>IF(D1240="","",VLOOKUP(D1240,Master,3,FALSE))</f>
        <v/>
      </c>
      <c r="F1240" s="5" t="str">
        <f>IF(D1240="","",VLOOKUP(D1240,Master,4,FALSE))</f>
        <v/>
      </c>
      <c r="G1240" s="5" t="str">
        <f>IF(D1240="","",VLOOKUP(D1240,Master,5,FALSE))</f>
        <v/>
      </c>
      <c r="H1240" s="5" t="str">
        <f>IF(D1240="","",VLOOKUP(D1240,Master,2,FALSE))</f>
        <v/>
      </c>
      <c r="I1240" s="233"/>
      <c r="J1240" s="233"/>
      <c r="K1240" s="233"/>
      <c r="L1240" s="234" t="str">
        <f>IF(K1240="","",IF(I1240="",ROUND(HLOOKUP(J1240,kgList,K1240,FALSE),1),ROUND(HLOOKUP(I1240,kgList,K1240,FALSE),1)))</f>
        <v/>
      </c>
      <c r="M1240" s="234" t="str">
        <f>IF(L1240="","",IF(COUNTA(I1240:J1240)&gt;1,"Edible or Inedible",IF(COUNTA(I1240)=1,L1240*1,IF(COUNTA(J1240)=1,L1240*1,"ERROR"))))</f>
        <v/>
      </c>
    </row>
    <row r="1241" spans="1:13" x14ac:dyDescent="0.25">
      <c r="A1241" s="232" t="str">
        <f>IF(D1241="","",A1240)</f>
        <v/>
      </c>
      <c r="B1241" s="231" t="str">
        <f>IF(D1241="","",B1240)</f>
        <v/>
      </c>
      <c r="C1241" s="232" t="str">
        <f>IF(D1241="","",C1240)</f>
        <v/>
      </c>
      <c r="D1241" s="6"/>
      <c r="E1241" s="5" t="str">
        <f>IF(D1241="","",VLOOKUP(D1241,Master,3,FALSE))</f>
        <v/>
      </c>
      <c r="F1241" s="5" t="str">
        <f>IF(D1241="","",VLOOKUP(D1241,Master,4,FALSE))</f>
        <v/>
      </c>
      <c r="G1241" s="5" t="str">
        <f>IF(D1241="","",VLOOKUP(D1241,Master,5,FALSE))</f>
        <v/>
      </c>
      <c r="H1241" s="5" t="str">
        <f>IF(D1241="","",VLOOKUP(D1241,Master,2,FALSE))</f>
        <v/>
      </c>
      <c r="I1241" s="233"/>
      <c r="J1241" s="233"/>
      <c r="K1241" s="233"/>
      <c r="L1241" s="234" t="str">
        <f>IF(K1241="","",IF(I1241="",ROUND(HLOOKUP(J1241,kgList,K1241,FALSE),1),ROUND(HLOOKUP(I1241,kgList,K1241,FALSE),1)))</f>
        <v/>
      </c>
      <c r="M1241" s="234" t="str">
        <f>IF(L1241="","",IF(COUNTA(I1241:J1241)&gt;1,"Edible or Inedible",IF(COUNTA(I1241)=1,L1241*1,IF(COUNTA(J1241)=1,L1241*1,"ERROR"))))</f>
        <v/>
      </c>
    </row>
    <row r="1242" spans="1:13" x14ac:dyDescent="0.25">
      <c r="A1242" s="232" t="str">
        <f>IF(D1242="","",A1241)</f>
        <v/>
      </c>
      <c r="B1242" s="231" t="str">
        <f>IF(D1242="","",B1241)</f>
        <v/>
      </c>
      <c r="C1242" s="232" t="str">
        <f>IF(D1242="","",C1241)</f>
        <v/>
      </c>
      <c r="D1242" s="6"/>
      <c r="E1242" s="5" t="str">
        <f>IF(D1242="","",VLOOKUP(D1242,Master,3,FALSE))</f>
        <v/>
      </c>
      <c r="F1242" s="5" t="str">
        <f>IF(D1242="","",VLOOKUP(D1242,Master,4,FALSE))</f>
        <v/>
      </c>
      <c r="G1242" s="5" t="str">
        <f>IF(D1242="","",VLOOKUP(D1242,Master,5,FALSE))</f>
        <v/>
      </c>
      <c r="H1242" s="5" t="str">
        <f>IF(D1242="","",VLOOKUP(D1242,Master,2,FALSE))</f>
        <v/>
      </c>
      <c r="I1242" s="233"/>
      <c r="J1242" s="233"/>
      <c r="K1242" s="233"/>
      <c r="L1242" s="234" t="str">
        <f>IF(K1242="","",IF(I1242="",ROUND(HLOOKUP(J1242,kgList,K1242,FALSE),1),ROUND(HLOOKUP(I1242,kgList,K1242,FALSE),1)))</f>
        <v/>
      </c>
      <c r="M1242" s="234" t="str">
        <f>IF(L1242="","",IF(COUNTA(I1242:J1242)&gt;1,"Edible or Inedible",IF(COUNTA(I1242)=1,L1242*1,IF(COUNTA(J1242)=1,L1242*1,"ERROR"))))</f>
        <v/>
      </c>
    </row>
    <row r="1243" spans="1:13" x14ac:dyDescent="0.25">
      <c r="A1243" s="232" t="str">
        <f>IF(D1243="","",A1242)</f>
        <v/>
      </c>
      <c r="B1243" s="231" t="str">
        <f>IF(D1243="","",B1242)</f>
        <v/>
      </c>
      <c r="C1243" s="232" t="str">
        <f>IF(D1243="","",C1242)</f>
        <v/>
      </c>
      <c r="D1243" s="6"/>
      <c r="E1243" s="5" t="str">
        <f>IF(D1243="","",VLOOKUP(D1243,Master,3,FALSE))</f>
        <v/>
      </c>
      <c r="F1243" s="5" t="str">
        <f>IF(D1243="","",VLOOKUP(D1243,Master,4,FALSE))</f>
        <v/>
      </c>
      <c r="G1243" s="5" t="str">
        <f>IF(D1243="","",VLOOKUP(D1243,Master,5,FALSE))</f>
        <v/>
      </c>
      <c r="H1243" s="5" t="str">
        <f>IF(D1243="","",VLOOKUP(D1243,Master,2,FALSE))</f>
        <v/>
      </c>
      <c r="I1243" s="233"/>
      <c r="J1243" s="233"/>
      <c r="K1243" s="233"/>
      <c r="L1243" s="234" t="str">
        <f>IF(K1243="","",IF(I1243="",ROUND(HLOOKUP(J1243,kgList,K1243,FALSE),1),ROUND(HLOOKUP(I1243,kgList,K1243,FALSE),1)))</f>
        <v/>
      </c>
      <c r="M1243" s="234" t="str">
        <f>IF(L1243="","",IF(COUNTA(I1243:J1243)&gt;1,"Edible or Inedible",IF(COUNTA(I1243)=1,L1243*1,IF(COUNTA(J1243)=1,L1243*1,"ERROR"))))</f>
        <v/>
      </c>
    </row>
    <row r="1244" spans="1:13" x14ac:dyDescent="0.25">
      <c r="A1244" s="232" t="str">
        <f>IF(D1244="","",A1243)</f>
        <v/>
      </c>
      <c r="B1244" s="231" t="str">
        <f>IF(D1244="","",B1243)</f>
        <v/>
      </c>
      <c r="C1244" s="232" t="str">
        <f>IF(D1244="","",C1243)</f>
        <v/>
      </c>
      <c r="D1244" s="6"/>
      <c r="E1244" s="5" t="str">
        <f>IF(D1244="","",VLOOKUP(D1244,Master,3,FALSE))</f>
        <v/>
      </c>
      <c r="F1244" s="5" t="str">
        <f>IF(D1244="","",VLOOKUP(D1244,Master,4,FALSE))</f>
        <v/>
      </c>
      <c r="G1244" s="5" t="str">
        <f>IF(D1244="","",VLOOKUP(D1244,Master,5,FALSE))</f>
        <v/>
      </c>
      <c r="H1244" s="5" t="str">
        <f>IF(D1244="","",VLOOKUP(D1244,Master,2,FALSE))</f>
        <v/>
      </c>
      <c r="I1244" s="233"/>
      <c r="J1244" s="233"/>
      <c r="K1244" s="233"/>
      <c r="L1244" s="234" t="str">
        <f>IF(K1244="","",IF(I1244="",ROUND(HLOOKUP(J1244,kgList,K1244,FALSE),1),ROUND(HLOOKUP(I1244,kgList,K1244,FALSE),1)))</f>
        <v/>
      </c>
      <c r="M1244" s="234" t="str">
        <f>IF(L1244="","",IF(COUNTA(I1244:J1244)&gt;1,"Edible or Inedible",IF(COUNTA(I1244)=1,L1244*1,IF(COUNTA(J1244)=1,L1244*1,"ERROR"))))</f>
        <v/>
      </c>
    </row>
    <row r="1245" spans="1:13" x14ac:dyDescent="0.25">
      <c r="A1245" s="232" t="str">
        <f>IF(D1245="","",A1244)</f>
        <v/>
      </c>
      <c r="B1245" s="231" t="str">
        <f>IF(D1245="","",B1244)</f>
        <v/>
      </c>
      <c r="C1245" s="232" t="str">
        <f>IF(D1245="","",C1244)</f>
        <v/>
      </c>
      <c r="D1245" s="6"/>
      <c r="E1245" s="5" t="str">
        <f>IF(D1245="","",VLOOKUP(D1245,Master,3,FALSE))</f>
        <v/>
      </c>
      <c r="F1245" s="5" t="str">
        <f>IF(D1245="","",VLOOKUP(D1245,Master,4,FALSE))</f>
        <v/>
      </c>
      <c r="G1245" s="5" t="str">
        <f>IF(D1245="","",VLOOKUP(D1245,Master,5,FALSE))</f>
        <v/>
      </c>
      <c r="H1245" s="5" t="str">
        <f>IF(D1245="","",VLOOKUP(D1245,Master,2,FALSE))</f>
        <v/>
      </c>
      <c r="I1245" s="233"/>
      <c r="J1245" s="233"/>
      <c r="K1245" s="233"/>
      <c r="L1245" s="234" t="str">
        <f>IF(K1245="","",IF(I1245="",ROUND(HLOOKUP(J1245,kgList,K1245,FALSE),1),ROUND(HLOOKUP(I1245,kgList,K1245,FALSE),1)))</f>
        <v/>
      </c>
      <c r="M1245" s="234" t="str">
        <f>IF(L1245="","",IF(COUNTA(I1245:J1245)&gt;1,"Edible or Inedible",IF(COUNTA(I1245)=1,L1245*1,IF(COUNTA(J1245)=1,L1245*1,"ERROR"))))</f>
        <v/>
      </c>
    </row>
    <row r="1246" spans="1:13" x14ac:dyDescent="0.25">
      <c r="A1246" s="232" t="str">
        <f>IF(D1246="","",A1245)</f>
        <v/>
      </c>
      <c r="B1246" s="231" t="str">
        <f>IF(D1246="","",B1245)</f>
        <v/>
      </c>
      <c r="C1246" s="232" t="str">
        <f>IF(D1246="","",C1245)</f>
        <v/>
      </c>
      <c r="D1246" s="6"/>
      <c r="E1246" s="5" t="str">
        <f>IF(D1246="","",VLOOKUP(D1246,Master,3,FALSE))</f>
        <v/>
      </c>
      <c r="F1246" s="5" t="str">
        <f>IF(D1246="","",VLOOKUP(D1246,Master,4,FALSE))</f>
        <v/>
      </c>
      <c r="G1246" s="5" t="str">
        <f>IF(D1246="","",VLOOKUP(D1246,Master,5,FALSE))</f>
        <v/>
      </c>
      <c r="H1246" s="5" t="str">
        <f>IF(D1246="","",VLOOKUP(D1246,Master,2,FALSE))</f>
        <v/>
      </c>
      <c r="I1246" s="233"/>
      <c r="J1246" s="233"/>
      <c r="K1246" s="233"/>
      <c r="L1246" s="234" t="str">
        <f>IF(K1246="","",IF(I1246="",ROUND(HLOOKUP(J1246,kgList,K1246,FALSE),1),ROUND(HLOOKUP(I1246,kgList,K1246,FALSE),1)))</f>
        <v/>
      </c>
      <c r="M1246" s="234" t="str">
        <f>IF(L1246="","",IF(COUNTA(I1246:J1246)&gt;1,"Edible or Inedible",IF(COUNTA(I1246)=1,L1246*1,IF(COUNTA(J1246)=1,L1246*1,"ERROR"))))</f>
        <v/>
      </c>
    </row>
    <row r="1247" spans="1:13" x14ac:dyDescent="0.25">
      <c r="A1247" s="232" t="str">
        <f>IF(D1247="","",A1246)</f>
        <v/>
      </c>
      <c r="B1247" s="231" t="str">
        <f>IF(D1247="","",B1246)</f>
        <v/>
      </c>
      <c r="C1247" s="232" t="str">
        <f>IF(D1247="","",C1246)</f>
        <v/>
      </c>
      <c r="D1247" s="6"/>
      <c r="E1247" s="5" t="str">
        <f>IF(D1247="","",VLOOKUP(D1247,Master,3,FALSE))</f>
        <v/>
      </c>
      <c r="F1247" s="5" t="str">
        <f>IF(D1247="","",VLOOKUP(D1247,Master,4,FALSE))</f>
        <v/>
      </c>
      <c r="G1247" s="5" t="str">
        <f>IF(D1247="","",VLOOKUP(D1247,Master,5,FALSE))</f>
        <v/>
      </c>
      <c r="H1247" s="5" t="str">
        <f>IF(D1247="","",VLOOKUP(D1247,Master,2,FALSE))</f>
        <v/>
      </c>
      <c r="I1247" s="233"/>
      <c r="J1247" s="233"/>
      <c r="K1247" s="233"/>
      <c r="L1247" s="234" t="str">
        <f>IF(K1247="","",IF(I1247="",ROUND(HLOOKUP(J1247,kgList,K1247,FALSE),1),ROUND(HLOOKUP(I1247,kgList,K1247,FALSE),1)))</f>
        <v/>
      </c>
      <c r="M1247" s="234" t="str">
        <f>IF(L1247="","",IF(COUNTA(I1247:J1247)&gt;1,"Edible or Inedible",IF(COUNTA(I1247)=1,L1247*1,IF(COUNTA(J1247)=1,L1247*1,"ERROR"))))</f>
        <v/>
      </c>
    </row>
    <row r="1248" spans="1:13" x14ac:dyDescent="0.25">
      <c r="A1248" s="232" t="str">
        <f>IF(D1248="","",A1247)</f>
        <v/>
      </c>
      <c r="B1248" s="231" t="str">
        <f>IF(D1248="","",B1247)</f>
        <v/>
      </c>
      <c r="C1248" s="232" t="str">
        <f>IF(D1248="","",C1247)</f>
        <v/>
      </c>
      <c r="D1248" s="6"/>
      <c r="E1248" s="5" t="str">
        <f>IF(D1248="","",VLOOKUP(D1248,Master,3,FALSE))</f>
        <v/>
      </c>
      <c r="F1248" s="5" t="str">
        <f>IF(D1248="","",VLOOKUP(D1248,Master,4,FALSE))</f>
        <v/>
      </c>
      <c r="G1248" s="5" t="str">
        <f>IF(D1248="","",VLOOKUP(D1248,Master,5,FALSE))</f>
        <v/>
      </c>
      <c r="H1248" s="5" t="str">
        <f>IF(D1248="","",VLOOKUP(D1248,Master,2,FALSE))</f>
        <v/>
      </c>
      <c r="I1248" s="233"/>
      <c r="J1248" s="233"/>
      <c r="K1248" s="233"/>
      <c r="L1248" s="234" t="str">
        <f>IF(K1248="","",IF(I1248="",ROUND(HLOOKUP(J1248,kgList,K1248,FALSE),1),ROUND(HLOOKUP(I1248,kgList,K1248,FALSE),1)))</f>
        <v/>
      </c>
      <c r="M1248" s="234" t="str">
        <f>IF(L1248="","",IF(COUNTA(I1248:J1248)&gt;1,"Edible or Inedible",IF(COUNTA(I1248)=1,L1248*1,IF(COUNTA(J1248)=1,L1248*1,"ERROR"))))</f>
        <v/>
      </c>
    </row>
    <row r="1249" spans="1:13" x14ac:dyDescent="0.25">
      <c r="A1249" s="232" t="str">
        <f>IF(D1249="","",A1248)</f>
        <v/>
      </c>
      <c r="B1249" s="231" t="str">
        <f>IF(D1249="","",B1248)</f>
        <v/>
      </c>
      <c r="C1249" s="232" t="str">
        <f>IF(D1249="","",C1248)</f>
        <v/>
      </c>
      <c r="D1249" s="6"/>
      <c r="E1249" s="5" t="str">
        <f>IF(D1249="","",VLOOKUP(D1249,Master,3,FALSE))</f>
        <v/>
      </c>
      <c r="F1249" s="5" t="str">
        <f>IF(D1249="","",VLOOKUP(D1249,Master,4,FALSE))</f>
        <v/>
      </c>
      <c r="G1249" s="5" t="str">
        <f>IF(D1249="","",VLOOKUP(D1249,Master,5,FALSE))</f>
        <v/>
      </c>
      <c r="H1249" s="5" t="str">
        <f>IF(D1249="","",VLOOKUP(D1249,Master,2,FALSE))</f>
        <v/>
      </c>
      <c r="I1249" s="233"/>
      <c r="J1249" s="233"/>
      <c r="K1249" s="233"/>
      <c r="L1249" s="234" t="str">
        <f>IF(K1249="","",IF(I1249="",ROUND(HLOOKUP(J1249,kgList,K1249,FALSE),1),ROUND(HLOOKUP(I1249,kgList,K1249,FALSE),1)))</f>
        <v/>
      </c>
      <c r="M1249" s="234" t="str">
        <f>IF(L1249="","",IF(COUNTA(I1249:J1249)&gt;1,"Edible or Inedible",IF(COUNTA(I1249)=1,L1249*1,IF(COUNTA(J1249)=1,L1249*1,"ERROR"))))</f>
        <v/>
      </c>
    </row>
    <row r="1250" spans="1:13" x14ac:dyDescent="0.25">
      <c r="A1250" s="232" t="str">
        <f>IF(D1250="","",A1249)</f>
        <v/>
      </c>
      <c r="B1250" s="231" t="str">
        <f>IF(D1250="","",B1249)</f>
        <v/>
      </c>
      <c r="C1250" s="232" t="str">
        <f>IF(D1250="","",C1249)</f>
        <v/>
      </c>
      <c r="D1250" s="6"/>
      <c r="E1250" s="5" t="str">
        <f>IF(D1250="","",VLOOKUP(D1250,Master,3,FALSE))</f>
        <v/>
      </c>
      <c r="F1250" s="5" t="str">
        <f>IF(D1250="","",VLOOKUP(D1250,Master,4,FALSE))</f>
        <v/>
      </c>
      <c r="G1250" s="5" t="str">
        <f>IF(D1250="","",VLOOKUP(D1250,Master,5,FALSE))</f>
        <v/>
      </c>
      <c r="H1250" s="5" t="str">
        <f>IF(D1250="","",VLOOKUP(D1250,Master,2,FALSE))</f>
        <v/>
      </c>
      <c r="I1250" s="233"/>
      <c r="J1250" s="233"/>
      <c r="K1250" s="233"/>
      <c r="L1250" s="234" t="str">
        <f>IF(K1250="","",IF(I1250="",ROUND(HLOOKUP(J1250,kgList,K1250,FALSE),1),ROUND(HLOOKUP(I1250,kgList,K1250,FALSE),1)))</f>
        <v/>
      </c>
      <c r="M1250" s="234" t="str">
        <f>IF(L1250="","",IF(COUNTA(I1250:J1250)&gt;1,"Edible or Inedible",IF(COUNTA(I1250)=1,L1250*1,IF(COUNTA(J1250)=1,L1250*1,"ERROR"))))</f>
        <v/>
      </c>
    </row>
    <row r="1251" spans="1:13" x14ac:dyDescent="0.25">
      <c r="A1251" s="232" t="str">
        <f>IF(D1251="","",A1250)</f>
        <v/>
      </c>
      <c r="B1251" s="231" t="str">
        <f>IF(D1251="","",B1250)</f>
        <v/>
      </c>
      <c r="C1251" s="232" t="str">
        <f>IF(D1251="","",C1250)</f>
        <v/>
      </c>
      <c r="D1251" s="6"/>
      <c r="E1251" s="5" t="str">
        <f>IF(D1251="","",VLOOKUP(D1251,Master,3,FALSE))</f>
        <v/>
      </c>
      <c r="F1251" s="5" t="str">
        <f>IF(D1251="","",VLOOKUP(D1251,Master,4,FALSE))</f>
        <v/>
      </c>
      <c r="G1251" s="5" t="str">
        <f>IF(D1251="","",VLOOKUP(D1251,Master,5,FALSE))</f>
        <v/>
      </c>
      <c r="H1251" s="5" t="str">
        <f>IF(D1251="","",VLOOKUP(D1251,Master,2,FALSE))</f>
        <v/>
      </c>
      <c r="I1251" s="233"/>
      <c r="J1251" s="233"/>
      <c r="K1251" s="233"/>
      <c r="L1251" s="234" t="str">
        <f>IF(K1251="","",IF(I1251="",ROUND(HLOOKUP(J1251,kgList,K1251,FALSE),1),ROUND(HLOOKUP(I1251,kgList,K1251,FALSE),1)))</f>
        <v/>
      </c>
      <c r="M1251" s="234" t="str">
        <f>IF(L1251="","",IF(COUNTA(I1251:J1251)&gt;1,"Edible or Inedible",IF(COUNTA(I1251)=1,L1251*1,IF(COUNTA(J1251)=1,L1251*1,"ERROR"))))</f>
        <v/>
      </c>
    </row>
    <row r="1252" spans="1:13" x14ac:dyDescent="0.25">
      <c r="A1252" s="232" t="str">
        <f>IF(D1252="","",A1251)</f>
        <v/>
      </c>
      <c r="B1252" s="231" t="str">
        <f>IF(D1252="","",B1251)</f>
        <v/>
      </c>
      <c r="C1252" s="232" t="str">
        <f>IF(D1252="","",C1251)</f>
        <v/>
      </c>
      <c r="D1252" s="6"/>
      <c r="E1252" s="5" t="str">
        <f>IF(D1252="","",VLOOKUP(D1252,Master,3,FALSE))</f>
        <v/>
      </c>
      <c r="F1252" s="5" t="str">
        <f>IF(D1252="","",VLOOKUP(D1252,Master,4,FALSE))</f>
        <v/>
      </c>
      <c r="G1252" s="5" t="str">
        <f>IF(D1252="","",VLOOKUP(D1252,Master,5,FALSE))</f>
        <v/>
      </c>
      <c r="H1252" s="5" t="str">
        <f>IF(D1252="","",VLOOKUP(D1252,Master,2,FALSE))</f>
        <v/>
      </c>
      <c r="I1252" s="233"/>
      <c r="J1252" s="233"/>
      <c r="K1252" s="233"/>
      <c r="L1252" s="234" t="str">
        <f>IF(K1252="","",IF(I1252="",ROUND(HLOOKUP(J1252,kgList,K1252,FALSE),1),ROUND(HLOOKUP(I1252,kgList,K1252,FALSE),1)))</f>
        <v/>
      </c>
      <c r="M1252" s="234" t="str">
        <f>IF(L1252="","",IF(COUNTA(I1252:J1252)&gt;1,"Edible or Inedible",IF(COUNTA(I1252)=1,L1252*1,IF(COUNTA(J1252)=1,L1252*1,"ERROR"))))</f>
        <v/>
      </c>
    </row>
    <row r="1253" spans="1:13" x14ac:dyDescent="0.25">
      <c r="A1253" s="232" t="str">
        <f>IF(D1253="","",A1252)</f>
        <v/>
      </c>
      <c r="B1253" s="231" t="str">
        <f>IF(D1253="","",B1252)</f>
        <v/>
      </c>
      <c r="C1253" s="232" t="str">
        <f>IF(D1253="","",C1252)</f>
        <v/>
      </c>
      <c r="D1253" s="6"/>
      <c r="E1253" s="5" t="str">
        <f>IF(D1253="","",VLOOKUP(D1253,Master,3,FALSE))</f>
        <v/>
      </c>
      <c r="F1253" s="5" t="str">
        <f>IF(D1253="","",VLOOKUP(D1253,Master,4,FALSE))</f>
        <v/>
      </c>
      <c r="G1253" s="5" t="str">
        <f>IF(D1253="","",VLOOKUP(D1253,Master,5,FALSE))</f>
        <v/>
      </c>
      <c r="H1253" s="5" t="str">
        <f>IF(D1253="","",VLOOKUP(D1253,Master,2,FALSE))</f>
        <v/>
      </c>
      <c r="I1253" s="233"/>
      <c r="J1253" s="233"/>
      <c r="K1253" s="233"/>
      <c r="L1253" s="234" t="str">
        <f>IF(K1253="","",IF(I1253="",ROUND(HLOOKUP(J1253,kgList,K1253,FALSE),1),ROUND(HLOOKUP(I1253,kgList,K1253,FALSE),1)))</f>
        <v/>
      </c>
      <c r="M1253" s="234" t="str">
        <f>IF(L1253="","",IF(COUNTA(I1253:J1253)&gt;1,"Edible or Inedible",IF(COUNTA(I1253)=1,L1253*1,IF(COUNTA(J1253)=1,L1253*1,"ERROR"))))</f>
        <v/>
      </c>
    </row>
    <row r="1254" spans="1:13" x14ac:dyDescent="0.25">
      <c r="A1254" s="232" t="str">
        <f>IF(D1254="","",A1253)</f>
        <v/>
      </c>
      <c r="B1254" s="231" t="str">
        <f>IF(D1254="","",B1253)</f>
        <v/>
      </c>
      <c r="C1254" s="232" t="str">
        <f>IF(D1254="","",C1253)</f>
        <v/>
      </c>
      <c r="D1254" s="6"/>
      <c r="E1254" s="5" t="str">
        <f>IF(D1254="","",VLOOKUP(D1254,Master,3,FALSE))</f>
        <v/>
      </c>
      <c r="F1254" s="5" t="str">
        <f>IF(D1254="","",VLOOKUP(D1254,Master,4,FALSE))</f>
        <v/>
      </c>
      <c r="G1254" s="5" t="str">
        <f>IF(D1254="","",VLOOKUP(D1254,Master,5,FALSE))</f>
        <v/>
      </c>
      <c r="H1254" s="5" t="str">
        <f>IF(D1254="","",VLOOKUP(D1254,Master,2,FALSE))</f>
        <v/>
      </c>
      <c r="I1254" s="233"/>
      <c r="J1254" s="233"/>
      <c r="K1254" s="233"/>
      <c r="L1254" s="234" t="str">
        <f>IF(K1254="","",IF(I1254="",ROUND(HLOOKUP(J1254,kgList,K1254,FALSE),1),ROUND(HLOOKUP(I1254,kgList,K1254,FALSE),1)))</f>
        <v/>
      </c>
      <c r="M1254" s="234" t="str">
        <f>IF(L1254="","",IF(COUNTA(I1254:J1254)&gt;1,"Edible or Inedible",IF(COUNTA(I1254)=1,L1254*1,IF(COUNTA(J1254)=1,L1254*1,"ERROR"))))</f>
        <v/>
      </c>
    </row>
    <row r="1255" spans="1:13" x14ac:dyDescent="0.25">
      <c r="A1255" s="232" t="str">
        <f>IF(D1255="","",A1254)</f>
        <v/>
      </c>
      <c r="B1255" s="231" t="str">
        <f>IF(D1255="","",B1254)</f>
        <v/>
      </c>
      <c r="C1255" s="232" t="str">
        <f>IF(D1255="","",C1254)</f>
        <v/>
      </c>
      <c r="D1255" s="6"/>
      <c r="E1255" s="5" t="str">
        <f>IF(D1255="","",VLOOKUP(D1255,Master,3,FALSE))</f>
        <v/>
      </c>
      <c r="F1255" s="5" t="str">
        <f>IF(D1255="","",VLOOKUP(D1255,Master,4,FALSE))</f>
        <v/>
      </c>
      <c r="G1255" s="5" t="str">
        <f>IF(D1255="","",VLOOKUP(D1255,Master,5,FALSE))</f>
        <v/>
      </c>
      <c r="H1255" s="5" t="str">
        <f>IF(D1255="","",VLOOKUP(D1255,Master,2,FALSE))</f>
        <v/>
      </c>
      <c r="I1255" s="233"/>
      <c r="J1255" s="233"/>
      <c r="K1255" s="233"/>
      <c r="L1255" s="234" t="str">
        <f>IF(K1255="","",IF(I1255="",ROUND(HLOOKUP(J1255,kgList,K1255,FALSE),1),ROUND(HLOOKUP(I1255,kgList,K1255,FALSE),1)))</f>
        <v/>
      </c>
      <c r="M1255" s="234" t="str">
        <f>IF(L1255="","",IF(COUNTA(I1255:J1255)&gt;1,"Edible or Inedible",IF(COUNTA(I1255)=1,L1255*1,IF(COUNTA(J1255)=1,L1255*1,"ERROR"))))</f>
        <v/>
      </c>
    </row>
    <row r="1256" spans="1:13" x14ac:dyDescent="0.25">
      <c r="A1256" s="232" t="str">
        <f>IF(D1256="","",A1255)</f>
        <v/>
      </c>
      <c r="B1256" s="231" t="str">
        <f>IF(D1256="","",B1255)</f>
        <v/>
      </c>
      <c r="C1256" s="232" t="str">
        <f>IF(D1256="","",C1255)</f>
        <v/>
      </c>
      <c r="D1256" s="6"/>
      <c r="E1256" s="5" t="str">
        <f>IF(D1256="","",VLOOKUP(D1256,Master,3,FALSE))</f>
        <v/>
      </c>
      <c r="F1256" s="5" t="str">
        <f>IF(D1256="","",VLOOKUP(D1256,Master,4,FALSE))</f>
        <v/>
      </c>
      <c r="G1256" s="5" t="str">
        <f>IF(D1256="","",VLOOKUP(D1256,Master,5,FALSE))</f>
        <v/>
      </c>
      <c r="H1256" s="5" t="str">
        <f>IF(D1256="","",VLOOKUP(D1256,Master,2,FALSE))</f>
        <v/>
      </c>
      <c r="I1256" s="233"/>
      <c r="J1256" s="233"/>
      <c r="K1256" s="233"/>
      <c r="L1256" s="234" t="str">
        <f>IF(K1256="","",IF(I1256="",ROUND(HLOOKUP(J1256,kgList,K1256,FALSE),1),ROUND(HLOOKUP(I1256,kgList,K1256,FALSE),1)))</f>
        <v/>
      </c>
      <c r="M1256" s="234" t="str">
        <f>IF(L1256="","",IF(COUNTA(I1256:J1256)&gt;1,"Edible or Inedible",IF(COUNTA(I1256)=1,L1256*1,IF(COUNTA(J1256)=1,L1256*1,"ERROR"))))</f>
        <v/>
      </c>
    </row>
    <row r="1257" spans="1:13" x14ac:dyDescent="0.25">
      <c r="A1257" s="232" t="str">
        <f>IF(D1257="","",A1256)</f>
        <v/>
      </c>
      <c r="B1257" s="231" t="str">
        <f>IF(D1257="","",B1256)</f>
        <v/>
      </c>
      <c r="C1257" s="232" t="str">
        <f>IF(D1257="","",C1256)</f>
        <v/>
      </c>
      <c r="D1257" s="6"/>
      <c r="E1257" s="5" t="str">
        <f>IF(D1257="","",VLOOKUP(D1257,Master,3,FALSE))</f>
        <v/>
      </c>
      <c r="F1257" s="5" t="str">
        <f>IF(D1257="","",VLOOKUP(D1257,Master,4,FALSE))</f>
        <v/>
      </c>
      <c r="G1257" s="5" t="str">
        <f>IF(D1257="","",VLOOKUP(D1257,Master,5,FALSE))</f>
        <v/>
      </c>
      <c r="H1257" s="5" t="str">
        <f>IF(D1257="","",VLOOKUP(D1257,Master,2,FALSE))</f>
        <v/>
      </c>
      <c r="I1257" s="233"/>
      <c r="J1257" s="233"/>
      <c r="K1257" s="233"/>
      <c r="L1257" s="234" t="str">
        <f>IF(K1257="","",IF(I1257="",ROUND(HLOOKUP(J1257,kgList,K1257,FALSE),1),ROUND(HLOOKUP(I1257,kgList,K1257,FALSE),1)))</f>
        <v/>
      </c>
      <c r="M1257" s="234" t="str">
        <f>IF(L1257="","",IF(COUNTA(I1257:J1257)&gt;1,"Edible or Inedible",IF(COUNTA(I1257)=1,L1257*1,IF(COUNTA(J1257)=1,L1257*1,"ERROR"))))</f>
        <v/>
      </c>
    </row>
    <row r="1258" spans="1:13" x14ac:dyDescent="0.25">
      <c r="A1258" s="232" t="str">
        <f>IF(D1258="","",A1257)</f>
        <v/>
      </c>
      <c r="B1258" s="231" t="str">
        <f>IF(D1258="","",B1257)</f>
        <v/>
      </c>
      <c r="C1258" s="232" t="str">
        <f>IF(D1258="","",C1257)</f>
        <v/>
      </c>
      <c r="D1258" s="6"/>
      <c r="E1258" s="5" t="str">
        <f>IF(D1258="","",VLOOKUP(D1258,Master,3,FALSE))</f>
        <v/>
      </c>
      <c r="F1258" s="5" t="str">
        <f>IF(D1258="","",VLOOKUP(D1258,Master,4,FALSE))</f>
        <v/>
      </c>
      <c r="G1258" s="5" t="str">
        <f>IF(D1258="","",VLOOKUP(D1258,Master,5,FALSE))</f>
        <v/>
      </c>
      <c r="H1258" s="5" t="str">
        <f>IF(D1258="","",VLOOKUP(D1258,Master,2,FALSE))</f>
        <v/>
      </c>
      <c r="I1258" s="233"/>
      <c r="J1258" s="233"/>
      <c r="K1258" s="233"/>
      <c r="L1258" s="234" t="str">
        <f>IF(K1258="","",IF(I1258="",ROUND(HLOOKUP(J1258,kgList,K1258,FALSE),1),ROUND(HLOOKUP(I1258,kgList,K1258,FALSE),1)))</f>
        <v/>
      </c>
      <c r="M1258" s="234" t="str">
        <f>IF(L1258="","",IF(COUNTA(I1258:J1258)&gt;1,"Edible or Inedible",IF(COUNTA(I1258)=1,L1258*1,IF(COUNTA(J1258)=1,L1258*1,"ERROR"))))</f>
        <v/>
      </c>
    </row>
    <row r="1259" spans="1:13" x14ac:dyDescent="0.25">
      <c r="A1259" s="232" t="str">
        <f>IF(D1259="","",A1258)</f>
        <v/>
      </c>
      <c r="B1259" s="231" t="str">
        <f>IF(D1259="","",B1258)</f>
        <v/>
      </c>
      <c r="C1259" s="232" t="str">
        <f>IF(D1259="","",C1258)</f>
        <v/>
      </c>
      <c r="D1259" s="6"/>
      <c r="E1259" s="5" t="str">
        <f>IF(D1259="","",VLOOKUP(D1259,Master,3,FALSE))</f>
        <v/>
      </c>
      <c r="F1259" s="5" t="str">
        <f>IF(D1259="","",VLOOKUP(D1259,Master,4,FALSE))</f>
        <v/>
      </c>
      <c r="G1259" s="5" t="str">
        <f>IF(D1259="","",VLOOKUP(D1259,Master,5,FALSE))</f>
        <v/>
      </c>
      <c r="H1259" s="5" t="str">
        <f>IF(D1259="","",VLOOKUP(D1259,Master,2,FALSE))</f>
        <v/>
      </c>
      <c r="I1259" s="233"/>
      <c r="J1259" s="233"/>
      <c r="K1259" s="233"/>
      <c r="L1259" s="234" t="str">
        <f>IF(K1259="","",IF(I1259="",ROUND(HLOOKUP(J1259,kgList,K1259,FALSE),1),ROUND(HLOOKUP(I1259,kgList,K1259,FALSE),1)))</f>
        <v/>
      </c>
      <c r="M1259" s="234" t="str">
        <f>IF(L1259="","",IF(COUNTA(I1259:J1259)&gt;1,"Edible or Inedible",IF(COUNTA(I1259)=1,L1259*1,IF(COUNTA(J1259)=1,L1259*1,"ERROR"))))</f>
        <v/>
      </c>
    </row>
    <row r="1260" spans="1:13" x14ac:dyDescent="0.25">
      <c r="A1260" s="232" t="str">
        <f>IF(D1260="","",A1259)</f>
        <v/>
      </c>
      <c r="B1260" s="231" t="str">
        <f>IF(D1260="","",B1259)</f>
        <v/>
      </c>
      <c r="C1260" s="232" t="str">
        <f>IF(D1260="","",C1259)</f>
        <v/>
      </c>
      <c r="D1260" s="6"/>
      <c r="E1260" s="5" t="str">
        <f>IF(D1260="","",VLOOKUP(D1260,Master,3,FALSE))</f>
        <v/>
      </c>
      <c r="F1260" s="5" t="str">
        <f>IF(D1260="","",VLOOKUP(D1260,Master,4,FALSE))</f>
        <v/>
      </c>
      <c r="G1260" s="5" t="str">
        <f>IF(D1260="","",VLOOKUP(D1260,Master,5,FALSE))</f>
        <v/>
      </c>
      <c r="H1260" s="5" t="str">
        <f>IF(D1260="","",VLOOKUP(D1260,Master,2,FALSE))</f>
        <v/>
      </c>
      <c r="I1260" s="233"/>
      <c r="J1260" s="233"/>
      <c r="K1260" s="233"/>
      <c r="L1260" s="234" t="str">
        <f>IF(K1260="","",IF(I1260="",ROUND(HLOOKUP(J1260,kgList,K1260,FALSE),1),ROUND(HLOOKUP(I1260,kgList,K1260,FALSE),1)))</f>
        <v/>
      </c>
      <c r="M1260" s="234" t="str">
        <f>IF(L1260="","",IF(COUNTA(I1260:J1260)&gt;1,"Edible or Inedible",IF(COUNTA(I1260)=1,L1260*1,IF(COUNTA(J1260)=1,L1260*1,"ERROR"))))</f>
        <v/>
      </c>
    </row>
    <row r="1261" spans="1:13" x14ac:dyDescent="0.25">
      <c r="A1261" s="232" t="str">
        <f>IF(D1261="","",A1260)</f>
        <v/>
      </c>
      <c r="B1261" s="231" t="str">
        <f>IF(D1261="","",B1260)</f>
        <v/>
      </c>
      <c r="C1261" s="232" t="str">
        <f>IF(D1261="","",C1260)</f>
        <v/>
      </c>
      <c r="D1261" s="6"/>
      <c r="E1261" s="5" t="str">
        <f>IF(D1261="","",VLOOKUP(D1261,Master,3,FALSE))</f>
        <v/>
      </c>
      <c r="F1261" s="5" t="str">
        <f>IF(D1261="","",VLOOKUP(D1261,Master,4,FALSE))</f>
        <v/>
      </c>
      <c r="G1261" s="5" t="str">
        <f>IF(D1261="","",VLOOKUP(D1261,Master,5,FALSE))</f>
        <v/>
      </c>
      <c r="H1261" s="5" t="str">
        <f>IF(D1261="","",VLOOKUP(D1261,Master,2,FALSE))</f>
        <v/>
      </c>
      <c r="I1261" s="233"/>
      <c r="J1261" s="233"/>
      <c r="K1261" s="233"/>
      <c r="L1261" s="234" t="str">
        <f>IF(K1261="","",IF(I1261="",ROUND(HLOOKUP(J1261,kgList,K1261,FALSE),1),ROUND(HLOOKUP(I1261,kgList,K1261,FALSE),1)))</f>
        <v/>
      </c>
      <c r="M1261" s="234" t="str">
        <f>IF(L1261="","",IF(COUNTA(I1261:J1261)&gt;1,"Edible or Inedible",IF(COUNTA(I1261)=1,L1261*1,IF(COUNTA(J1261)=1,L1261*1,"ERROR"))))</f>
        <v/>
      </c>
    </row>
    <row r="1262" spans="1:13" x14ac:dyDescent="0.25">
      <c r="A1262" s="232" t="str">
        <f>IF(D1262="","",A1261)</f>
        <v/>
      </c>
      <c r="B1262" s="231" t="str">
        <f>IF(D1262="","",B1261)</f>
        <v/>
      </c>
      <c r="C1262" s="232" t="str">
        <f>IF(D1262="","",C1261)</f>
        <v/>
      </c>
      <c r="D1262" s="6"/>
      <c r="E1262" s="5" t="str">
        <f>IF(D1262="","",VLOOKUP(D1262,Master,3,FALSE))</f>
        <v/>
      </c>
      <c r="F1262" s="5" t="str">
        <f>IF(D1262="","",VLOOKUP(D1262,Master,4,FALSE))</f>
        <v/>
      </c>
      <c r="G1262" s="5" t="str">
        <f>IF(D1262="","",VLOOKUP(D1262,Master,5,FALSE))</f>
        <v/>
      </c>
      <c r="H1262" s="5" t="str">
        <f>IF(D1262="","",VLOOKUP(D1262,Master,2,FALSE))</f>
        <v/>
      </c>
      <c r="I1262" s="233"/>
      <c r="J1262" s="233"/>
      <c r="K1262" s="233"/>
      <c r="L1262" s="234" t="str">
        <f>IF(K1262="","",IF(I1262="",ROUND(HLOOKUP(J1262,kgList,K1262,FALSE),1),ROUND(HLOOKUP(I1262,kgList,K1262,FALSE),1)))</f>
        <v/>
      </c>
      <c r="M1262" s="234" t="str">
        <f>IF(L1262="","",IF(COUNTA(I1262:J1262)&gt;1,"Edible or Inedible",IF(COUNTA(I1262)=1,L1262*1,IF(COUNTA(J1262)=1,L1262*1,"ERROR"))))</f>
        <v/>
      </c>
    </row>
    <row r="1263" spans="1:13" x14ac:dyDescent="0.25">
      <c r="A1263" s="232" t="str">
        <f>IF(D1263="","",A1262)</f>
        <v/>
      </c>
      <c r="B1263" s="231" t="str">
        <f>IF(D1263="","",B1262)</f>
        <v/>
      </c>
      <c r="C1263" s="232" t="str">
        <f>IF(D1263="","",C1262)</f>
        <v/>
      </c>
      <c r="D1263" s="6"/>
      <c r="E1263" s="5" t="str">
        <f>IF(D1263="","",VLOOKUP(D1263,Master,3,FALSE))</f>
        <v/>
      </c>
      <c r="F1263" s="5" t="str">
        <f>IF(D1263="","",VLOOKUP(D1263,Master,4,FALSE))</f>
        <v/>
      </c>
      <c r="G1263" s="5" t="str">
        <f>IF(D1263="","",VLOOKUP(D1263,Master,5,FALSE))</f>
        <v/>
      </c>
      <c r="H1263" s="5" t="str">
        <f>IF(D1263="","",VLOOKUP(D1263,Master,2,FALSE))</f>
        <v/>
      </c>
      <c r="I1263" s="233"/>
      <c r="J1263" s="233"/>
      <c r="K1263" s="233"/>
      <c r="L1263" s="234" t="str">
        <f>IF(K1263="","",IF(I1263="",ROUND(HLOOKUP(J1263,kgList,K1263,FALSE),1),ROUND(HLOOKUP(I1263,kgList,K1263,FALSE),1)))</f>
        <v/>
      </c>
      <c r="M1263" s="234" t="str">
        <f>IF(L1263="","",IF(COUNTA(I1263:J1263)&gt;1,"Edible or Inedible",IF(COUNTA(I1263)=1,L1263*1,IF(COUNTA(J1263)=1,L1263*1,"ERROR"))))</f>
        <v/>
      </c>
    </row>
    <row r="1264" spans="1:13" x14ac:dyDescent="0.25">
      <c r="A1264" s="232" t="str">
        <f>IF(D1264="","",A1263)</f>
        <v/>
      </c>
      <c r="B1264" s="231" t="str">
        <f>IF(D1264="","",B1263)</f>
        <v/>
      </c>
      <c r="C1264" s="232" t="str">
        <f>IF(D1264="","",C1263)</f>
        <v/>
      </c>
      <c r="D1264" s="6"/>
      <c r="E1264" s="5" t="str">
        <f>IF(D1264="","",VLOOKUP(D1264,Master,3,FALSE))</f>
        <v/>
      </c>
      <c r="F1264" s="5" t="str">
        <f>IF(D1264="","",VLOOKUP(D1264,Master,4,FALSE))</f>
        <v/>
      </c>
      <c r="G1264" s="5" t="str">
        <f>IF(D1264="","",VLOOKUP(D1264,Master,5,FALSE))</f>
        <v/>
      </c>
      <c r="H1264" s="5" t="str">
        <f>IF(D1264="","",VLOOKUP(D1264,Master,2,FALSE))</f>
        <v/>
      </c>
      <c r="I1264" s="233"/>
      <c r="J1264" s="233"/>
      <c r="K1264" s="233"/>
      <c r="L1264" s="234" t="str">
        <f>IF(K1264="","",IF(I1264="",ROUND(HLOOKUP(J1264,kgList,K1264,FALSE),1),ROUND(HLOOKUP(I1264,kgList,K1264,FALSE),1)))</f>
        <v/>
      </c>
      <c r="M1264" s="234" t="str">
        <f>IF(L1264="","",IF(COUNTA(I1264:J1264)&gt;1,"Edible or Inedible",IF(COUNTA(I1264)=1,L1264*1,IF(COUNTA(J1264)=1,L1264*1,"ERROR"))))</f>
        <v/>
      </c>
    </row>
    <row r="1265" spans="1:13" x14ac:dyDescent="0.25">
      <c r="A1265" s="232" t="str">
        <f>IF(D1265="","",A1264)</f>
        <v/>
      </c>
      <c r="B1265" s="231" t="str">
        <f>IF(D1265="","",B1264)</f>
        <v/>
      </c>
      <c r="C1265" s="232" t="str">
        <f>IF(D1265="","",C1264)</f>
        <v/>
      </c>
      <c r="D1265" s="6"/>
      <c r="E1265" s="5" t="str">
        <f>IF(D1265="","",VLOOKUP(D1265,Master,3,FALSE))</f>
        <v/>
      </c>
      <c r="F1265" s="5" t="str">
        <f>IF(D1265="","",VLOOKUP(D1265,Master,4,FALSE))</f>
        <v/>
      </c>
      <c r="G1265" s="5" t="str">
        <f>IF(D1265="","",VLOOKUP(D1265,Master,5,FALSE))</f>
        <v/>
      </c>
      <c r="H1265" s="5" t="str">
        <f>IF(D1265="","",VLOOKUP(D1265,Master,2,FALSE))</f>
        <v/>
      </c>
      <c r="I1265" s="233"/>
      <c r="J1265" s="233"/>
      <c r="K1265" s="233"/>
      <c r="L1265" s="234" t="str">
        <f>IF(K1265="","",IF(I1265="",ROUND(HLOOKUP(J1265,kgList,K1265,FALSE),1),ROUND(HLOOKUP(I1265,kgList,K1265,FALSE),1)))</f>
        <v/>
      </c>
      <c r="M1265" s="234" t="str">
        <f>IF(L1265="","",IF(COUNTA(I1265:J1265)&gt;1,"Edible or Inedible",IF(COUNTA(I1265)=1,L1265*1,IF(COUNTA(J1265)=1,L1265*1,"ERROR"))))</f>
        <v/>
      </c>
    </row>
    <row r="1266" spans="1:13" x14ac:dyDescent="0.25">
      <c r="A1266" s="232" t="str">
        <f>IF(D1266="","",A1265)</f>
        <v/>
      </c>
      <c r="B1266" s="231" t="str">
        <f>IF(D1266="","",B1265)</f>
        <v/>
      </c>
      <c r="C1266" s="232" t="str">
        <f>IF(D1266="","",C1265)</f>
        <v/>
      </c>
      <c r="D1266" s="6"/>
      <c r="E1266" s="5" t="str">
        <f>IF(D1266="","",VLOOKUP(D1266,Master,3,FALSE))</f>
        <v/>
      </c>
      <c r="F1266" s="5" t="str">
        <f>IF(D1266="","",VLOOKUP(D1266,Master,4,FALSE))</f>
        <v/>
      </c>
      <c r="G1266" s="5" t="str">
        <f>IF(D1266="","",VLOOKUP(D1266,Master,5,FALSE))</f>
        <v/>
      </c>
      <c r="H1266" s="5" t="str">
        <f>IF(D1266="","",VLOOKUP(D1266,Master,2,FALSE))</f>
        <v/>
      </c>
      <c r="I1266" s="233"/>
      <c r="J1266" s="233"/>
      <c r="K1266" s="233"/>
      <c r="L1266" s="234" t="str">
        <f>IF(K1266="","",IF(I1266="",ROUND(HLOOKUP(J1266,kgList,K1266,FALSE),1),ROUND(HLOOKUP(I1266,kgList,K1266,FALSE),1)))</f>
        <v/>
      </c>
      <c r="M1266" s="234" t="str">
        <f>IF(L1266="","",IF(COUNTA(I1266:J1266)&gt;1,"Edible or Inedible",IF(COUNTA(I1266)=1,L1266*1,IF(COUNTA(J1266)=1,L1266*1,"ERROR"))))</f>
        <v/>
      </c>
    </row>
    <row r="1267" spans="1:13" x14ac:dyDescent="0.25">
      <c r="A1267" s="232" t="str">
        <f>IF(D1267="","",A1266)</f>
        <v/>
      </c>
      <c r="B1267" s="231" t="str">
        <f>IF(D1267="","",B1266)</f>
        <v/>
      </c>
      <c r="C1267" s="232" t="str">
        <f>IF(D1267="","",C1266)</f>
        <v/>
      </c>
      <c r="D1267" s="6"/>
      <c r="E1267" s="5" t="str">
        <f>IF(D1267="","",VLOOKUP(D1267,Master,3,FALSE))</f>
        <v/>
      </c>
      <c r="F1267" s="5" t="str">
        <f>IF(D1267="","",VLOOKUP(D1267,Master,4,FALSE))</f>
        <v/>
      </c>
      <c r="G1267" s="5" t="str">
        <f>IF(D1267="","",VLOOKUP(D1267,Master,5,FALSE))</f>
        <v/>
      </c>
      <c r="H1267" s="5" t="str">
        <f>IF(D1267="","",VLOOKUP(D1267,Master,2,FALSE))</f>
        <v/>
      </c>
      <c r="I1267" s="233"/>
      <c r="J1267" s="233"/>
      <c r="K1267" s="233"/>
      <c r="L1267" s="234" t="str">
        <f>IF(K1267="","",IF(I1267="",ROUND(HLOOKUP(J1267,kgList,K1267,FALSE),1),ROUND(HLOOKUP(I1267,kgList,K1267,FALSE),1)))</f>
        <v/>
      </c>
      <c r="M1267" s="234" t="str">
        <f>IF(L1267="","",IF(COUNTA(I1267:J1267)&gt;1,"Edible or Inedible",IF(COUNTA(I1267)=1,L1267*1,IF(COUNTA(J1267)=1,L1267*1,"ERROR"))))</f>
        <v/>
      </c>
    </row>
    <row r="1268" spans="1:13" x14ac:dyDescent="0.25">
      <c r="A1268" s="232" t="str">
        <f>IF(D1268="","",A1267)</f>
        <v/>
      </c>
      <c r="B1268" s="231" t="str">
        <f>IF(D1268="","",B1267)</f>
        <v/>
      </c>
      <c r="C1268" s="232" t="str">
        <f>IF(D1268="","",C1267)</f>
        <v/>
      </c>
      <c r="D1268" s="6"/>
      <c r="E1268" s="5" t="str">
        <f>IF(D1268="","",VLOOKUP(D1268,Master,3,FALSE))</f>
        <v/>
      </c>
      <c r="F1268" s="5" t="str">
        <f>IF(D1268="","",VLOOKUP(D1268,Master,4,FALSE))</f>
        <v/>
      </c>
      <c r="G1268" s="5" t="str">
        <f>IF(D1268="","",VLOOKUP(D1268,Master,5,FALSE))</f>
        <v/>
      </c>
      <c r="H1268" s="5" t="str">
        <f>IF(D1268="","",VLOOKUP(D1268,Master,2,FALSE))</f>
        <v/>
      </c>
      <c r="I1268" s="233"/>
      <c r="J1268" s="233"/>
      <c r="K1268" s="233"/>
      <c r="L1268" s="234" t="str">
        <f>IF(K1268="","",IF(I1268="",ROUND(HLOOKUP(J1268,kgList,K1268,FALSE),1),ROUND(HLOOKUP(I1268,kgList,K1268,FALSE),1)))</f>
        <v/>
      </c>
      <c r="M1268" s="234" t="str">
        <f>IF(L1268="","",IF(COUNTA(I1268:J1268)&gt;1,"Edible or Inedible",IF(COUNTA(I1268)=1,L1268*1,IF(COUNTA(J1268)=1,L1268*1,"ERROR"))))</f>
        <v/>
      </c>
    </row>
    <row r="1269" spans="1:13" x14ac:dyDescent="0.25">
      <c r="A1269" s="232" t="str">
        <f>IF(D1269="","",A1268)</f>
        <v/>
      </c>
      <c r="B1269" s="231" t="str">
        <f>IF(D1269="","",B1268)</f>
        <v/>
      </c>
      <c r="C1269" s="232" t="str">
        <f>IF(D1269="","",C1268)</f>
        <v/>
      </c>
      <c r="D1269" s="6"/>
      <c r="E1269" s="5" t="str">
        <f>IF(D1269="","",VLOOKUP(D1269,Master,3,FALSE))</f>
        <v/>
      </c>
      <c r="F1269" s="5" t="str">
        <f>IF(D1269="","",VLOOKUP(D1269,Master,4,FALSE))</f>
        <v/>
      </c>
      <c r="G1269" s="5" t="str">
        <f>IF(D1269="","",VLOOKUP(D1269,Master,5,FALSE))</f>
        <v/>
      </c>
      <c r="H1269" s="5" t="str">
        <f>IF(D1269="","",VLOOKUP(D1269,Master,2,FALSE))</f>
        <v/>
      </c>
      <c r="I1269" s="233"/>
      <c r="J1269" s="233"/>
      <c r="K1269" s="233"/>
      <c r="L1269" s="234" t="str">
        <f>IF(K1269="","",IF(I1269="",ROUND(HLOOKUP(J1269,kgList,K1269,FALSE),1),ROUND(HLOOKUP(I1269,kgList,K1269,FALSE),1)))</f>
        <v/>
      </c>
      <c r="M1269" s="234" t="str">
        <f>IF(L1269="","",IF(COUNTA(I1269:J1269)&gt;1,"Edible or Inedible",IF(COUNTA(I1269)=1,L1269*1,IF(COUNTA(J1269)=1,L1269*1,"ERROR"))))</f>
        <v/>
      </c>
    </row>
    <row r="1270" spans="1:13" x14ac:dyDescent="0.25">
      <c r="A1270" s="232" t="str">
        <f>IF(D1270="","",A1269)</f>
        <v/>
      </c>
      <c r="B1270" s="231" t="str">
        <f>IF(D1270="","",B1269)</f>
        <v/>
      </c>
      <c r="C1270" s="232" t="str">
        <f>IF(D1270="","",C1269)</f>
        <v/>
      </c>
      <c r="D1270" s="6"/>
      <c r="E1270" s="5" t="str">
        <f>IF(D1270="","",VLOOKUP(D1270,Master,3,FALSE))</f>
        <v/>
      </c>
      <c r="F1270" s="5" t="str">
        <f>IF(D1270="","",VLOOKUP(D1270,Master,4,FALSE))</f>
        <v/>
      </c>
      <c r="G1270" s="5" t="str">
        <f>IF(D1270="","",VLOOKUP(D1270,Master,5,FALSE))</f>
        <v/>
      </c>
      <c r="H1270" s="5" t="str">
        <f>IF(D1270="","",VLOOKUP(D1270,Master,2,FALSE))</f>
        <v/>
      </c>
      <c r="I1270" s="233"/>
      <c r="J1270" s="233"/>
      <c r="K1270" s="233"/>
      <c r="L1270" s="234" t="str">
        <f>IF(K1270="","",IF(I1270="",ROUND(HLOOKUP(J1270,kgList,K1270,FALSE),1),ROUND(HLOOKUP(I1270,kgList,K1270,FALSE),1)))</f>
        <v/>
      </c>
      <c r="M1270" s="234" t="str">
        <f>IF(L1270="","",IF(COUNTA(I1270:J1270)&gt;1,"Edible or Inedible",IF(COUNTA(I1270)=1,L1270*1,IF(COUNTA(J1270)=1,L1270*1,"ERROR"))))</f>
        <v/>
      </c>
    </row>
    <row r="1271" spans="1:13" x14ac:dyDescent="0.25">
      <c r="A1271" s="232" t="str">
        <f>IF(D1271="","",A1270)</f>
        <v/>
      </c>
      <c r="B1271" s="231" t="str">
        <f>IF(D1271="","",B1270)</f>
        <v/>
      </c>
      <c r="C1271" s="232" t="str">
        <f>IF(D1271="","",C1270)</f>
        <v/>
      </c>
      <c r="D1271" s="6"/>
      <c r="E1271" s="5" t="str">
        <f>IF(D1271="","",VLOOKUP(D1271,Master,3,FALSE))</f>
        <v/>
      </c>
      <c r="F1271" s="5" t="str">
        <f>IF(D1271="","",VLOOKUP(D1271,Master,4,FALSE))</f>
        <v/>
      </c>
      <c r="G1271" s="5" t="str">
        <f>IF(D1271="","",VLOOKUP(D1271,Master,5,FALSE))</f>
        <v/>
      </c>
      <c r="H1271" s="5" t="str">
        <f>IF(D1271="","",VLOOKUP(D1271,Master,2,FALSE))</f>
        <v/>
      </c>
      <c r="I1271" s="233"/>
      <c r="J1271" s="233"/>
      <c r="K1271" s="233"/>
      <c r="L1271" s="234" t="str">
        <f>IF(K1271="","",IF(I1271="",ROUND(HLOOKUP(J1271,kgList,K1271,FALSE),1),ROUND(HLOOKUP(I1271,kgList,K1271,FALSE),1)))</f>
        <v/>
      </c>
      <c r="M1271" s="234" t="str">
        <f>IF(L1271="","",IF(COUNTA(I1271:J1271)&gt;1,"Edible or Inedible",IF(COUNTA(I1271)=1,L1271*1,IF(COUNTA(J1271)=1,L1271*1,"ERROR"))))</f>
        <v/>
      </c>
    </row>
    <row r="1272" spans="1:13" x14ac:dyDescent="0.25">
      <c r="A1272" s="232" t="str">
        <f>IF(D1272="","",A1271)</f>
        <v/>
      </c>
      <c r="B1272" s="231" t="str">
        <f>IF(D1272="","",B1271)</f>
        <v/>
      </c>
      <c r="C1272" s="232" t="str">
        <f>IF(D1272="","",C1271)</f>
        <v/>
      </c>
      <c r="D1272" s="6"/>
      <c r="E1272" s="5" t="str">
        <f>IF(D1272="","",VLOOKUP(D1272,Master,3,FALSE))</f>
        <v/>
      </c>
      <c r="F1272" s="5" t="str">
        <f>IF(D1272="","",VLOOKUP(D1272,Master,4,FALSE))</f>
        <v/>
      </c>
      <c r="G1272" s="5" t="str">
        <f>IF(D1272="","",VLOOKUP(D1272,Master,5,FALSE))</f>
        <v/>
      </c>
      <c r="H1272" s="5" t="str">
        <f>IF(D1272="","",VLOOKUP(D1272,Master,2,FALSE))</f>
        <v/>
      </c>
      <c r="I1272" s="233"/>
      <c r="J1272" s="233"/>
      <c r="K1272" s="233"/>
      <c r="L1272" s="234" t="str">
        <f>IF(K1272="","",IF(I1272="",ROUND(HLOOKUP(J1272,kgList,K1272,FALSE),1),ROUND(HLOOKUP(I1272,kgList,K1272,FALSE),1)))</f>
        <v/>
      </c>
      <c r="M1272" s="234" t="str">
        <f>IF(L1272="","",IF(COUNTA(I1272:J1272)&gt;1,"Edible or Inedible",IF(COUNTA(I1272)=1,L1272*1,IF(COUNTA(J1272)=1,L1272*1,"ERROR"))))</f>
        <v/>
      </c>
    </row>
    <row r="1273" spans="1:13" x14ac:dyDescent="0.25">
      <c r="A1273" s="232" t="str">
        <f>IF(D1273="","",A1272)</f>
        <v/>
      </c>
      <c r="B1273" s="231" t="str">
        <f>IF(D1273="","",B1272)</f>
        <v/>
      </c>
      <c r="C1273" s="232" t="str">
        <f>IF(D1273="","",C1272)</f>
        <v/>
      </c>
      <c r="D1273" s="6"/>
      <c r="E1273" s="5" t="str">
        <f>IF(D1273="","",VLOOKUP(D1273,Master,3,FALSE))</f>
        <v/>
      </c>
      <c r="F1273" s="5" t="str">
        <f>IF(D1273="","",VLOOKUP(D1273,Master,4,FALSE))</f>
        <v/>
      </c>
      <c r="G1273" s="5" t="str">
        <f>IF(D1273="","",VLOOKUP(D1273,Master,5,FALSE))</f>
        <v/>
      </c>
      <c r="H1273" s="5" t="str">
        <f>IF(D1273="","",VLOOKUP(D1273,Master,2,FALSE))</f>
        <v/>
      </c>
      <c r="I1273" s="233"/>
      <c r="J1273" s="233"/>
      <c r="K1273" s="233"/>
      <c r="L1273" s="234" t="str">
        <f>IF(K1273="","",IF(I1273="",ROUND(HLOOKUP(J1273,kgList,K1273,FALSE),1),ROUND(HLOOKUP(I1273,kgList,K1273,FALSE),1)))</f>
        <v/>
      </c>
      <c r="M1273" s="234" t="str">
        <f>IF(L1273="","",IF(COUNTA(I1273:J1273)&gt;1,"Edible or Inedible",IF(COUNTA(I1273)=1,L1273*1,IF(COUNTA(J1273)=1,L1273*1,"ERROR"))))</f>
        <v/>
      </c>
    </row>
    <row r="1274" spans="1:13" x14ac:dyDescent="0.25">
      <c r="A1274" s="232" t="str">
        <f>IF(D1274="","",A1273)</f>
        <v/>
      </c>
      <c r="B1274" s="231" t="str">
        <f>IF(D1274="","",B1273)</f>
        <v/>
      </c>
      <c r="C1274" s="232" t="str">
        <f>IF(D1274="","",C1273)</f>
        <v/>
      </c>
      <c r="D1274" s="6"/>
      <c r="E1274" s="5" t="str">
        <f>IF(D1274="","",VLOOKUP(D1274,Master,3,FALSE))</f>
        <v/>
      </c>
      <c r="F1274" s="5" t="str">
        <f>IF(D1274="","",VLOOKUP(D1274,Master,4,FALSE))</f>
        <v/>
      </c>
      <c r="G1274" s="5" t="str">
        <f>IF(D1274="","",VLOOKUP(D1274,Master,5,FALSE))</f>
        <v/>
      </c>
      <c r="H1274" s="5" t="str">
        <f>IF(D1274="","",VLOOKUP(D1274,Master,2,FALSE))</f>
        <v/>
      </c>
      <c r="I1274" s="233"/>
      <c r="J1274" s="233"/>
      <c r="K1274" s="233"/>
      <c r="L1274" s="234" t="str">
        <f>IF(K1274="","",IF(I1274="",ROUND(HLOOKUP(J1274,kgList,K1274,FALSE),1),ROUND(HLOOKUP(I1274,kgList,K1274,FALSE),1)))</f>
        <v/>
      </c>
      <c r="M1274" s="234" t="str">
        <f>IF(L1274="","",IF(COUNTA(I1274:J1274)&gt;1,"Edible or Inedible",IF(COUNTA(I1274)=1,L1274*1,IF(COUNTA(J1274)=1,L1274*1,"ERROR"))))</f>
        <v/>
      </c>
    </row>
    <row r="1275" spans="1:13" x14ac:dyDescent="0.25">
      <c r="A1275" s="232" t="str">
        <f>IF(D1275="","",A1274)</f>
        <v/>
      </c>
      <c r="B1275" s="231" t="str">
        <f>IF(D1275="","",B1274)</f>
        <v/>
      </c>
      <c r="C1275" s="232" t="str">
        <f>IF(D1275="","",C1274)</f>
        <v/>
      </c>
      <c r="D1275" s="6"/>
      <c r="E1275" s="5" t="str">
        <f>IF(D1275="","",VLOOKUP(D1275,Master,3,FALSE))</f>
        <v/>
      </c>
      <c r="F1275" s="5" t="str">
        <f>IF(D1275="","",VLOOKUP(D1275,Master,4,FALSE))</f>
        <v/>
      </c>
      <c r="G1275" s="5" t="str">
        <f>IF(D1275="","",VLOOKUP(D1275,Master,5,FALSE))</f>
        <v/>
      </c>
      <c r="H1275" s="5" t="str">
        <f>IF(D1275="","",VLOOKUP(D1275,Master,2,FALSE))</f>
        <v/>
      </c>
      <c r="I1275" s="233"/>
      <c r="J1275" s="233"/>
      <c r="K1275" s="233"/>
      <c r="L1275" s="234" t="str">
        <f>IF(K1275="","",IF(I1275="",ROUND(HLOOKUP(J1275,kgList,K1275,FALSE),1),ROUND(HLOOKUP(I1275,kgList,K1275,FALSE),1)))</f>
        <v/>
      </c>
      <c r="M1275" s="234" t="str">
        <f>IF(L1275="","",IF(COUNTA(I1275:J1275)&gt;1,"Edible or Inedible",IF(COUNTA(I1275)=1,L1275*1,IF(COUNTA(J1275)=1,L1275*1,"ERROR"))))</f>
        <v/>
      </c>
    </row>
    <row r="1276" spans="1:13" x14ac:dyDescent="0.25">
      <c r="A1276" s="232" t="str">
        <f>IF(D1276="","",A1275)</f>
        <v/>
      </c>
      <c r="B1276" s="231" t="str">
        <f>IF(D1276="","",B1275)</f>
        <v/>
      </c>
      <c r="C1276" s="232" t="str">
        <f>IF(D1276="","",C1275)</f>
        <v/>
      </c>
      <c r="D1276" s="6"/>
      <c r="E1276" s="5" t="str">
        <f>IF(D1276="","",VLOOKUP(D1276,Master,3,FALSE))</f>
        <v/>
      </c>
      <c r="F1276" s="5" t="str">
        <f>IF(D1276="","",VLOOKUP(D1276,Master,4,FALSE))</f>
        <v/>
      </c>
      <c r="G1276" s="5" t="str">
        <f>IF(D1276="","",VLOOKUP(D1276,Master,5,FALSE))</f>
        <v/>
      </c>
      <c r="H1276" s="5" t="str">
        <f>IF(D1276="","",VLOOKUP(D1276,Master,2,FALSE))</f>
        <v/>
      </c>
      <c r="I1276" s="233"/>
      <c r="J1276" s="233"/>
      <c r="K1276" s="233"/>
      <c r="L1276" s="234" t="str">
        <f>IF(K1276="","",IF(I1276="",ROUND(HLOOKUP(J1276,kgList,K1276,FALSE),1),ROUND(HLOOKUP(I1276,kgList,K1276,FALSE),1)))</f>
        <v/>
      </c>
      <c r="M1276" s="234" t="str">
        <f>IF(L1276="","",IF(COUNTA(I1276:J1276)&gt;1,"Edible or Inedible",IF(COUNTA(I1276)=1,L1276*1,IF(COUNTA(J1276)=1,L1276*1,"ERROR"))))</f>
        <v/>
      </c>
    </row>
    <row r="1277" spans="1:13" x14ac:dyDescent="0.25">
      <c r="A1277" s="232" t="str">
        <f>IF(D1277="","",A1276)</f>
        <v/>
      </c>
      <c r="B1277" s="231" t="str">
        <f>IF(D1277="","",B1276)</f>
        <v/>
      </c>
      <c r="C1277" s="232" t="str">
        <f>IF(D1277="","",C1276)</f>
        <v/>
      </c>
      <c r="D1277" s="6"/>
      <c r="E1277" s="5" t="str">
        <f>IF(D1277="","",VLOOKUP(D1277,Master,3,FALSE))</f>
        <v/>
      </c>
      <c r="F1277" s="5" t="str">
        <f>IF(D1277="","",VLOOKUP(D1277,Master,4,FALSE))</f>
        <v/>
      </c>
      <c r="G1277" s="5" t="str">
        <f>IF(D1277="","",VLOOKUP(D1277,Master,5,FALSE))</f>
        <v/>
      </c>
      <c r="H1277" s="5" t="str">
        <f>IF(D1277="","",VLOOKUP(D1277,Master,2,FALSE))</f>
        <v/>
      </c>
      <c r="I1277" s="233"/>
      <c r="J1277" s="233"/>
      <c r="K1277" s="233"/>
      <c r="L1277" s="234" t="str">
        <f>IF(K1277="","",IF(I1277="",ROUND(HLOOKUP(J1277,kgList,K1277,FALSE),1),ROUND(HLOOKUP(I1277,kgList,K1277,FALSE),1)))</f>
        <v/>
      </c>
      <c r="M1277" s="234" t="str">
        <f>IF(L1277="","",IF(COUNTA(I1277:J1277)&gt;1,"Edible or Inedible",IF(COUNTA(I1277)=1,L1277*1,IF(COUNTA(J1277)=1,L1277*1,"ERROR"))))</f>
        <v/>
      </c>
    </row>
    <row r="1278" spans="1:13" x14ac:dyDescent="0.25">
      <c r="A1278" s="232" t="str">
        <f>IF(D1278="","",A1277)</f>
        <v/>
      </c>
      <c r="B1278" s="231" t="str">
        <f>IF(D1278="","",B1277)</f>
        <v/>
      </c>
      <c r="C1278" s="232" t="str">
        <f>IF(D1278="","",C1277)</f>
        <v/>
      </c>
      <c r="D1278" s="6"/>
      <c r="E1278" s="5" t="str">
        <f>IF(D1278="","",VLOOKUP(D1278,Master,3,FALSE))</f>
        <v/>
      </c>
      <c r="F1278" s="5" t="str">
        <f>IF(D1278="","",VLOOKUP(D1278,Master,4,FALSE))</f>
        <v/>
      </c>
      <c r="G1278" s="5" t="str">
        <f>IF(D1278="","",VLOOKUP(D1278,Master,5,FALSE))</f>
        <v/>
      </c>
      <c r="H1278" s="5" t="str">
        <f>IF(D1278="","",VLOOKUP(D1278,Master,2,FALSE))</f>
        <v/>
      </c>
      <c r="I1278" s="233"/>
      <c r="J1278" s="233"/>
      <c r="K1278" s="233"/>
      <c r="L1278" s="234" t="str">
        <f>IF(K1278="","",IF(I1278="",ROUND(HLOOKUP(J1278,kgList,K1278,FALSE),1),ROUND(HLOOKUP(I1278,kgList,K1278,FALSE),1)))</f>
        <v/>
      </c>
      <c r="M1278" s="234" t="str">
        <f>IF(L1278="","",IF(COUNTA(I1278:J1278)&gt;1,"Edible or Inedible",IF(COUNTA(I1278)=1,L1278*1,IF(COUNTA(J1278)=1,L1278*1,"ERROR"))))</f>
        <v/>
      </c>
    </row>
    <row r="1279" spans="1:13" x14ac:dyDescent="0.25">
      <c r="A1279" s="232" t="str">
        <f>IF(D1279="","",A1278)</f>
        <v/>
      </c>
      <c r="B1279" s="231" t="str">
        <f>IF(D1279="","",B1278)</f>
        <v/>
      </c>
      <c r="C1279" s="232" t="str">
        <f>IF(D1279="","",C1278)</f>
        <v/>
      </c>
      <c r="D1279" s="6"/>
      <c r="E1279" s="5" t="str">
        <f>IF(D1279="","",VLOOKUP(D1279,Master,3,FALSE))</f>
        <v/>
      </c>
      <c r="F1279" s="5" t="str">
        <f>IF(D1279="","",VLOOKUP(D1279,Master,4,FALSE))</f>
        <v/>
      </c>
      <c r="G1279" s="5" t="str">
        <f>IF(D1279="","",VLOOKUP(D1279,Master,5,FALSE))</f>
        <v/>
      </c>
      <c r="H1279" s="5" t="str">
        <f>IF(D1279="","",VLOOKUP(D1279,Master,2,FALSE))</f>
        <v/>
      </c>
      <c r="I1279" s="233"/>
      <c r="J1279" s="233"/>
      <c r="K1279" s="233"/>
      <c r="L1279" s="234" t="str">
        <f>IF(K1279="","",IF(I1279="",ROUND(HLOOKUP(J1279,kgList,K1279,FALSE),1),ROUND(HLOOKUP(I1279,kgList,K1279,FALSE),1)))</f>
        <v/>
      </c>
      <c r="M1279" s="234" t="str">
        <f>IF(L1279="","",IF(COUNTA(I1279:J1279)&gt;1,"Edible or Inedible",IF(COUNTA(I1279)=1,L1279*1,IF(COUNTA(J1279)=1,L1279*1,"ERROR"))))</f>
        <v/>
      </c>
    </row>
    <row r="1280" spans="1:13" x14ac:dyDescent="0.25">
      <c r="A1280" s="232" t="str">
        <f>IF(D1280="","",A1279)</f>
        <v/>
      </c>
      <c r="B1280" s="231" t="str">
        <f>IF(D1280="","",B1279)</f>
        <v/>
      </c>
      <c r="C1280" s="232" t="str">
        <f>IF(D1280="","",C1279)</f>
        <v/>
      </c>
      <c r="D1280" s="6"/>
      <c r="E1280" s="5" t="str">
        <f>IF(D1280="","",VLOOKUP(D1280,Master,3,FALSE))</f>
        <v/>
      </c>
      <c r="F1280" s="5" t="str">
        <f>IF(D1280="","",VLOOKUP(D1280,Master,4,FALSE))</f>
        <v/>
      </c>
      <c r="G1280" s="5" t="str">
        <f>IF(D1280="","",VLOOKUP(D1280,Master,5,FALSE))</f>
        <v/>
      </c>
      <c r="H1280" s="5" t="str">
        <f>IF(D1280="","",VLOOKUP(D1280,Master,2,FALSE))</f>
        <v/>
      </c>
      <c r="I1280" s="233"/>
      <c r="J1280" s="233"/>
      <c r="K1280" s="233"/>
      <c r="L1280" s="234" t="str">
        <f>IF(K1280="","",IF(I1280="",ROUND(HLOOKUP(J1280,kgList,K1280,FALSE),1),ROUND(HLOOKUP(I1280,kgList,K1280,FALSE),1)))</f>
        <v/>
      </c>
      <c r="M1280" s="234" t="str">
        <f>IF(L1280="","",IF(COUNTA(I1280:J1280)&gt;1,"Edible or Inedible",IF(COUNTA(I1280)=1,L1280*1,IF(COUNTA(J1280)=1,L1280*1,"ERROR"))))</f>
        <v/>
      </c>
    </row>
    <row r="1281" spans="1:13" x14ac:dyDescent="0.25">
      <c r="A1281" s="232" t="str">
        <f>IF(D1281="","",A1280)</f>
        <v/>
      </c>
      <c r="B1281" s="231" t="str">
        <f>IF(D1281="","",B1280)</f>
        <v/>
      </c>
      <c r="C1281" s="232" t="str">
        <f>IF(D1281="","",C1280)</f>
        <v/>
      </c>
      <c r="D1281" s="6"/>
      <c r="E1281" s="5" t="str">
        <f>IF(D1281="","",VLOOKUP(D1281,Master,3,FALSE))</f>
        <v/>
      </c>
      <c r="F1281" s="5" t="str">
        <f>IF(D1281="","",VLOOKUP(D1281,Master,4,FALSE))</f>
        <v/>
      </c>
      <c r="G1281" s="5" t="str">
        <f>IF(D1281="","",VLOOKUP(D1281,Master,5,FALSE))</f>
        <v/>
      </c>
      <c r="H1281" s="5" t="str">
        <f>IF(D1281="","",VLOOKUP(D1281,Master,2,FALSE))</f>
        <v/>
      </c>
      <c r="I1281" s="233"/>
      <c r="J1281" s="233"/>
      <c r="K1281" s="233"/>
      <c r="L1281" s="234" t="str">
        <f>IF(K1281="","",IF(I1281="",ROUND(HLOOKUP(J1281,kgList,K1281,FALSE),1),ROUND(HLOOKUP(I1281,kgList,K1281,FALSE),1)))</f>
        <v/>
      </c>
      <c r="M1281" s="234" t="str">
        <f>IF(L1281="","",IF(COUNTA(I1281:J1281)&gt;1,"Edible or Inedible",IF(COUNTA(I1281)=1,L1281*1,IF(COUNTA(J1281)=1,L1281*1,"ERROR"))))</f>
        <v/>
      </c>
    </row>
    <row r="1282" spans="1:13" x14ac:dyDescent="0.25">
      <c r="A1282" s="232" t="str">
        <f>IF(D1282="","",A1281)</f>
        <v/>
      </c>
      <c r="B1282" s="231" t="str">
        <f>IF(D1282="","",B1281)</f>
        <v/>
      </c>
      <c r="C1282" s="232" t="str">
        <f>IF(D1282="","",C1281)</f>
        <v/>
      </c>
      <c r="D1282" s="6"/>
      <c r="E1282" s="5" t="str">
        <f>IF(D1282="","",VLOOKUP(D1282,Master,3,FALSE))</f>
        <v/>
      </c>
      <c r="F1282" s="5" t="str">
        <f>IF(D1282="","",VLOOKUP(D1282,Master,4,FALSE))</f>
        <v/>
      </c>
      <c r="G1282" s="5" t="str">
        <f>IF(D1282="","",VLOOKUP(D1282,Master,5,FALSE))</f>
        <v/>
      </c>
      <c r="H1282" s="5" t="str">
        <f>IF(D1282="","",VLOOKUP(D1282,Master,2,FALSE))</f>
        <v/>
      </c>
      <c r="I1282" s="233"/>
      <c r="J1282" s="233"/>
      <c r="K1282" s="233"/>
      <c r="L1282" s="234" t="str">
        <f>IF(K1282="","",IF(I1282="",ROUND(HLOOKUP(J1282,kgList,K1282,FALSE),1),ROUND(HLOOKUP(I1282,kgList,K1282,FALSE),1)))</f>
        <v/>
      </c>
      <c r="M1282" s="234" t="str">
        <f>IF(L1282="","",IF(COUNTA(I1282:J1282)&gt;1,"Edible or Inedible",IF(COUNTA(I1282)=1,L1282*1,IF(COUNTA(J1282)=1,L1282*1,"ERROR"))))</f>
        <v/>
      </c>
    </row>
    <row r="1283" spans="1:13" x14ac:dyDescent="0.25">
      <c r="A1283" s="232" t="str">
        <f>IF(D1283="","",A1282)</f>
        <v/>
      </c>
      <c r="B1283" s="231" t="str">
        <f>IF(D1283="","",B1282)</f>
        <v/>
      </c>
      <c r="C1283" s="232" t="str">
        <f>IF(D1283="","",C1282)</f>
        <v/>
      </c>
      <c r="D1283" s="6"/>
      <c r="E1283" s="5" t="str">
        <f>IF(D1283="","",VLOOKUP(D1283,Master,3,FALSE))</f>
        <v/>
      </c>
      <c r="F1283" s="5" t="str">
        <f>IF(D1283="","",VLOOKUP(D1283,Master,4,FALSE))</f>
        <v/>
      </c>
      <c r="G1283" s="5" t="str">
        <f>IF(D1283="","",VLOOKUP(D1283,Master,5,FALSE))</f>
        <v/>
      </c>
      <c r="H1283" s="5" t="str">
        <f>IF(D1283="","",VLOOKUP(D1283,Master,2,FALSE))</f>
        <v/>
      </c>
      <c r="I1283" s="233"/>
      <c r="J1283" s="233"/>
      <c r="K1283" s="233"/>
      <c r="L1283" s="234" t="str">
        <f>IF(K1283="","",IF(I1283="",ROUND(HLOOKUP(J1283,kgList,K1283,FALSE),1),ROUND(HLOOKUP(I1283,kgList,K1283,FALSE),1)))</f>
        <v/>
      </c>
      <c r="M1283" s="234" t="str">
        <f>IF(L1283="","",IF(COUNTA(I1283:J1283)&gt;1,"Edible or Inedible",IF(COUNTA(I1283)=1,L1283*1,IF(COUNTA(J1283)=1,L1283*1,"ERROR"))))</f>
        <v/>
      </c>
    </row>
    <row r="1284" spans="1:13" x14ac:dyDescent="0.25">
      <c r="A1284" s="232" t="str">
        <f>IF(D1284="","",A1283)</f>
        <v/>
      </c>
      <c r="B1284" s="231" t="str">
        <f>IF(D1284="","",B1283)</f>
        <v/>
      </c>
      <c r="C1284" s="232" t="str">
        <f>IF(D1284="","",C1283)</f>
        <v/>
      </c>
      <c r="D1284" s="6"/>
      <c r="E1284" s="5" t="str">
        <f>IF(D1284="","",VLOOKUP(D1284,Master,3,FALSE))</f>
        <v/>
      </c>
      <c r="F1284" s="5" t="str">
        <f>IF(D1284="","",VLOOKUP(D1284,Master,4,FALSE))</f>
        <v/>
      </c>
      <c r="G1284" s="5" t="str">
        <f>IF(D1284="","",VLOOKUP(D1284,Master,5,FALSE))</f>
        <v/>
      </c>
      <c r="H1284" s="5" t="str">
        <f>IF(D1284="","",VLOOKUP(D1284,Master,2,FALSE))</f>
        <v/>
      </c>
      <c r="I1284" s="233"/>
      <c r="J1284" s="233"/>
      <c r="K1284" s="233"/>
      <c r="L1284" s="234" t="str">
        <f>IF(K1284="","",IF(I1284="",ROUND(HLOOKUP(J1284,kgList,K1284,FALSE),1),ROUND(HLOOKUP(I1284,kgList,K1284,FALSE),1)))</f>
        <v/>
      </c>
      <c r="M1284" s="234" t="str">
        <f>IF(L1284="","",IF(COUNTA(I1284:J1284)&gt;1,"Edible or Inedible",IF(COUNTA(I1284)=1,L1284*1,IF(COUNTA(J1284)=1,L1284*1,"ERROR"))))</f>
        <v/>
      </c>
    </row>
    <row r="1285" spans="1:13" x14ac:dyDescent="0.25">
      <c r="A1285" s="232" t="str">
        <f>IF(D1285="","",A1284)</f>
        <v/>
      </c>
      <c r="B1285" s="231" t="str">
        <f>IF(D1285="","",B1284)</f>
        <v/>
      </c>
      <c r="C1285" s="232" t="str">
        <f>IF(D1285="","",C1284)</f>
        <v/>
      </c>
      <c r="D1285" s="6"/>
      <c r="E1285" s="5" t="str">
        <f>IF(D1285="","",VLOOKUP(D1285,Master,3,FALSE))</f>
        <v/>
      </c>
      <c r="F1285" s="5" t="str">
        <f>IF(D1285="","",VLOOKUP(D1285,Master,4,FALSE))</f>
        <v/>
      </c>
      <c r="G1285" s="5" t="str">
        <f>IF(D1285="","",VLOOKUP(D1285,Master,5,FALSE))</f>
        <v/>
      </c>
      <c r="H1285" s="5" t="str">
        <f>IF(D1285="","",VLOOKUP(D1285,Master,2,FALSE))</f>
        <v/>
      </c>
      <c r="I1285" s="233"/>
      <c r="J1285" s="233"/>
      <c r="K1285" s="233"/>
      <c r="L1285" s="234" t="str">
        <f>IF(K1285="","",IF(I1285="",ROUND(HLOOKUP(J1285,kgList,K1285,FALSE),1),ROUND(HLOOKUP(I1285,kgList,K1285,FALSE),1)))</f>
        <v/>
      </c>
      <c r="M1285" s="234" t="str">
        <f>IF(L1285="","",IF(COUNTA(I1285:J1285)&gt;1,"Edible or Inedible",IF(COUNTA(I1285)=1,L1285*1,IF(COUNTA(J1285)=1,L1285*1,"ERROR"))))</f>
        <v/>
      </c>
    </row>
    <row r="1286" spans="1:13" x14ac:dyDescent="0.25">
      <c r="A1286" s="232" t="str">
        <f>IF(D1286="","",A1285)</f>
        <v/>
      </c>
      <c r="B1286" s="231" t="str">
        <f>IF(D1286="","",B1285)</f>
        <v/>
      </c>
      <c r="C1286" s="232" t="str">
        <f>IF(D1286="","",C1285)</f>
        <v/>
      </c>
      <c r="D1286" s="6"/>
      <c r="E1286" s="5" t="str">
        <f>IF(D1286="","",VLOOKUP(D1286,Master,3,FALSE))</f>
        <v/>
      </c>
      <c r="F1286" s="5" t="str">
        <f>IF(D1286="","",VLOOKUP(D1286,Master,4,FALSE))</f>
        <v/>
      </c>
      <c r="G1286" s="5" t="str">
        <f>IF(D1286="","",VLOOKUP(D1286,Master,5,FALSE))</f>
        <v/>
      </c>
      <c r="H1286" s="5" t="str">
        <f>IF(D1286="","",VLOOKUP(D1286,Master,2,FALSE))</f>
        <v/>
      </c>
      <c r="I1286" s="233"/>
      <c r="J1286" s="233"/>
      <c r="K1286" s="233"/>
      <c r="L1286" s="234" t="str">
        <f>IF(K1286="","",IF(I1286="",ROUND(HLOOKUP(J1286,kgList,K1286,FALSE),1),ROUND(HLOOKUP(I1286,kgList,K1286,FALSE),1)))</f>
        <v/>
      </c>
      <c r="M1286" s="234" t="str">
        <f>IF(L1286="","",IF(COUNTA(I1286:J1286)&gt;1,"Edible or Inedible",IF(COUNTA(I1286)=1,L1286*1,IF(COUNTA(J1286)=1,L1286*1,"ERROR"))))</f>
        <v/>
      </c>
    </row>
    <row r="1287" spans="1:13" x14ac:dyDescent="0.25">
      <c r="A1287" s="232" t="str">
        <f>IF(D1287="","",A1286)</f>
        <v/>
      </c>
      <c r="B1287" s="231" t="str">
        <f>IF(D1287="","",B1286)</f>
        <v/>
      </c>
      <c r="C1287" s="232" t="str">
        <f>IF(D1287="","",C1286)</f>
        <v/>
      </c>
      <c r="D1287" s="6"/>
      <c r="E1287" s="5" t="str">
        <f>IF(D1287="","",VLOOKUP(D1287,Master,3,FALSE))</f>
        <v/>
      </c>
      <c r="F1287" s="5" t="str">
        <f>IF(D1287="","",VLOOKUP(D1287,Master,4,FALSE))</f>
        <v/>
      </c>
      <c r="G1287" s="5" t="str">
        <f>IF(D1287="","",VLOOKUP(D1287,Master,5,FALSE))</f>
        <v/>
      </c>
      <c r="H1287" s="5" t="str">
        <f>IF(D1287="","",VLOOKUP(D1287,Master,2,FALSE))</f>
        <v/>
      </c>
      <c r="I1287" s="233"/>
      <c r="J1287" s="233"/>
      <c r="K1287" s="233"/>
      <c r="L1287" s="234" t="str">
        <f>IF(K1287="","",IF(I1287="",ROUND(HLOOKUP(J1287,kgList,K1287,FALSE),1),ROUND(HLOOKUP(I1287,kgList,K1287,FALSE),1)))</f>
        <v/>
      </c>
      <c r="M1287" s="234" t="str">
        <f>IF(L1287="","",IF(COUNTA(I1287:J1287)&gt;1,"Edible or Inedible",IF(COUNTA(I1287)=1,L1287*1,IF(COUNTA(J1287)=1,L1287*1,"ERROR"))))</f>
        <v/>
      </c>
    </row>
    <row r="1288" spans="1:13" x14ac:dyDescent="0.25">
      <c r="A1288" s="232" t="str">
        <f>IF(D1288="","",A1287)</f>
        <v/>
      </c>
      <c r="B1288" s="231" t="str">
        <f>IF(D1288="","",B1287)</f>
        <v/>
      </c>
      <c r="C1288" s="232" t="str">
        <f>IF(D1288="","",C1287)</f>
        <v/>
      </c>
      <c r="D1288" s="6"/>
      <c r="E1288" s="5" t="str">
        <f>IF(D1288="","",VLOOKUP(D1288,Master,3,FALSE))</f>
        <v/>
      </c>
      <c r="F1288" s="5" t="str">
        <f>IF(D1288="","",VLOOKUP(D1288,Master,4,FALSE))</f>
        <v/>
      </c>
      <c r="G1288" s="5" t="str">
        <f>IF(D1288="","",VLOOKUP(D1288,Master,5,FALSE))</f>
        <v/>
      </c>
      <c r="H1288" s="5" t="str">
        <f>IF(D1288="","",VLOOKUP(D1288,Master,2,FALSE))</f>
        <v/>
      </c>
      <c r="I1288" s="233"/>
      <c r="J1288" s="233"/>
      <c r="K1288" s="233"/>
      <c r="L1288" s="234" t="str">
        <f>IF(K1288="","",IF(I1288="",ROUND(HLOOKUP(J1288,kgList,K1288,FALSE),1),ROUND(HLOOKUP(I1288,kgList,K1288,FALSE),1)))</f>
        <v/>
      </c>
      <c r="M1288" s="234" t="str">
        <f>IF(L1288="","",IF(COUNTA(I1288:J1288)&gt;1,"Edible or Inedible",IF(COUNTA(I1288)=1,L1288*1,IF(COUNTA(J1288)=1,L1288*1,"ERROR"))))</f>
        <v/>
      </c>
    </row>
    <row r="1289" spans="1:13" x14ac:dyDescent="0.25">
      <c r="A1289" s="232" t="str">
        <f>IF(D1289="","",A1288)</f>
        <v/>
      </c>
      <c r="B1289" s="231" t="str">
        <f>IF(D1289="","",B1288)</f>
        <v/>
      </c>
      <c r="C1289" s="232" t="str">
        <f>IF(D1289="","",C1288)</f>
        <v/>
      </c>
      <c r="D1289" s="6"/>
      <c r="E1289" s="5" t="str">
        <f>IF(D1289="","",VLOOKUP(D1289,Master,3,FALSE))</f>
        <v/>
      </c>
      <c r="F1289" s="5" t="str">
        <f>IF(D1289="","",VLOOKUP(D1289,Master,4,FALSE))</f>
        <v/>
      </c>
      <c r="G1289" s="5" t="str">
        <f>IF(D1289="","",VLOOKUP(D1289,Master,5,FALSE))</f>
        <v/>
      </c>
      <c r="H1289" s="5" t="str">
        <f>IF(D1289="","",VLOOKUP(D1289,Master,2,FALSE))</f>
        <v/>
      </c>
      <c r="I1289" s="233"/>
      <c r="J1289" s="233"/>
      <c r="K1289" s="233"/>
      <c r="L1289" s="234" t="str">
        <f>IF(K1289="","",IF(I1289="",ROUND(HLOOKUP(J1289,kgList,K1289,FALSE),1),ROUND(HLOOKUP(I1289,kgList,K1289,FALSE),1)))</f>
        <v/>
      </c>
      <c r="M1289" s="234" t="str">
        <f>IF(L1289="","",IF(COUNTA(I1289:J1289)&gt;1,"Edible or Inedible",IF(COUNTA(I1289)=1,L1289*1,IF(COUNTA(J1289)=1,L1289*1,"ERROR"))))</f>
        <v/>
      </c>
    </row>
    <row r="1290" spans="1:13" x14ac:dyDescent="0.25">
      <c r="A1290" s="232" t="str">
        <f>IF(D1290="","",A1289)</f>
        <v/>
      </c>
      <c r="B1290" s="231" t="str">
        <f>IF(D1290="","",B1289)</f>
        <v/>
      </c>
      <c r="C1290" s="232" t="str">
        <f>IF(D1290="","",C1289)</f>
        <v/>
      </c>
      <c r="D1290" s="6"/>
      <c r="E1290" s="5" t="str">
        <f>IF(D1290="","",VLOOKUP(D1290,Master,3,FALSE))</f>
        <v/>
      </c>
      <c r="F1290" s="5" t="str">
        <f>IF(D1290="","",VLOOKUP(D1290,Master,4,FALSE))</f>
        <v/>
      </c>
      <c r="G1290" s="5" t="str">
        <f>IF(D1290="","",VLOOKUP(D1290,Master,5,FALSE))</f>
        <v/>
      </c>
      <c r="H1290" s="5" t="str">
        <f>IF(D1290="","",VLOOKUP(D1290,Master,2,FALSE))</f>
        <v/>
      </c>
      <c r="I1290" s="233"/>
      <c r="J1290" s="233"/>
      <c r="K1290" s="233"/>
      <c r="L1290" s="234" t="str">
        <f>IF(K1290="","",IF(I1290="",ROUND(HLOOKUP(J1290,kgList,K1290,FALSE),1),ROUND(HLOOKUP(I1290,kgList,K1290,FALSE),1)))</f>
        <v/>
      </c>
      <c r="M1290" s="234" t="str">
        <f>IF(L1290="","",IF(COUNTA(I1290:J1290)&gt;1,"Edible or Inedible",IF(COUNTA(I1290)=1,L1290*1,IF(COUNTA(J1290)=1,L1290*1,"ERROR"))))</f>
        <v/>
      </c>
    </row>
    <row r="1291" spans="1:13" x14ac:dyDescent="0.25">
      <c r="A1291" s="232" t="str">
        <f>IF(D1291="","",A1290)</f>
        <v/>
      </c>
      <c r="B1291" s="231" t="str">
        <f>IF(D1291="","",B1290)</f>
        <v/>
      </c>
      <c r="C1291" s="232" t="str">
        <f>IF(D1291="","",C1290)</f>
        <v/>
      </c>
      <c r="D1291" s="6"/>
      <c r="E1291" s="5" t="str">
        <f>IF(D1291="","",VLOOKUP(D1291,Master,3,FALSE))</f>
        <v/>
      </c>
      <c r="F1291" s="5" t="str">
        <f>IF(D1291="","",VLOOKUP(D1291,Master,4,FALSE))</f>
        <v/>
      </c>
      <c r="G1291" s="5" t="str">
        <f>IF(D1291="","",VLOOKUP(D1291,Master,5,FALSE))</f>
        <v/>
      </c>
      <c r="H1291" s="5" t="str">
        <f>IF(D1291="","",VLOOKUP(D1291,Master,2,FALSE))</f>
        <v/>
      </c>
      <c r="I1291" s="233"/>
      <c r="J1291" s="233"/>
      <c r="K1291" s="233"/>
      <c r="L1291" s="234" t="str">
        <f>IF(K1291="","",IF(I1291="",ROUND(HLOOKUP(J1291,kgList,K1291,FALSE),1),ROUND(HLOOKUP(I1291,kgList,K1291,FALSE),1)))</f>
        <v/>
      </c>
      <c r="M1291" s="234" t="str">
        <f>IF(L1291="","",IF(COUNTA(I1291:J1291)&gt;1,"Edible or Inedible",IF(COUNTA(I1291)=1,L1291*1,IF(COUNTA(J1291)=1,L1291*1,"ERROR"))))</f>
        <v/>
      </c>
    </row>
    <row r="1292" spans="1:13" x14ac:dyDescent="0.25">
      <c r="A1292" s="232" t="str">
        <f>IF(D1292="","",A1291)</f>
        <v/>
      </c>
      <c r="B1292" s="231" t="str">
        <f>IF(D1292="","",B1291)</f>
        <v/>
      </c>
      <c r="C1292" s="232" t="str">
        <f>IF(D1292="","",C1291)</f>
        <v/>
      </c>
      <c r="D1292" s="6"/>
      <c r="E1292" s="5" t="str">
        <f>IF(D1292="","",VLOOKUP(D1292,Master,3,FALSE))</f>
        <v/>
      </c>
      <c r="F1292" s="5" t="str">
        <f>IF(D1292="","",VLOOKUP(D1292,Master,4,FALSE))</f>
        <v/>
      </c>
      <c r="G1292" s="5" t="str">
        <f>IF(D1292="","",VLOOKUP(D1292,Master,5,FALSE))</f>
        <v/>
      </c>
      <c r="H1292" s="5" t="str">
        <f>IF(D1292="","",VLOOKUP(D1292,Master,2,FALSE))</f>
        <v/>
      </c>
      <c r="I1292" s="233"/>
      <c r="J1292" s="233"/>
      <c r="K1292" s="233"/>
      <c r="L1292" s="234" t="str">
        <f>IF(K1292="","",IF(I1292="",ROUND(HLOOKUP(J1292,kgList,K1292,FALSE),1),ROUND(HLOOKUP(I1292,kgList,K1292,FALSE),1)))</f>
        <v/>
      </c>
      <c r="M1292" s="234" t="str">
        <f>IF(L1292="","",IF(COUNTA(I1292:J1292)&gt;1,"Edible or Inedible",IF(COUNTA(I1292)=1,L1292*1,IF(COUNTA(J1292)=1,L1292*1,"ERROR"))))</f>
        <v/>
      </c>
    </row>
    <row r="1293" spans="1:13" x14ac:dyDescent="0.25">
      <c r="A1293" s="232" t="str">
        <f>IF(D1293="","",A1292)</f>
        <v/>
      </c>
      <c r="B1293" s="231" t="str">
        <f>IF(D1293="","",B1292)</f>
        <v/>
      </c>
      <c r="C1293" s="232" t="str">
        <f>IF(D1293="","",C1292)</f>
        <v/>
      </c>
      <c r="D1293" s="6"/>
      <c r="E1293" s="5" t="str">
        <f>IF(D1293="","",VLOOKUP(D1293,Master,3,FALSE))</f>
        <v/>
      </c>
      <c r="F1293" s="5" t="str">
        <f>IF(D1293="","",VLOOKUP(D1293,Master,4,FALSE))</f>
        <v/>
      </c>
      <c r="G1293" s="5" t="str">
        <f>IF(D1293="","",VLOOKUP(D1293,Master,5,FALSE))</f>
        <v/>
      </c>
      <c r="H1293" s="5" t="str">
        <f>IF(D1293="","",VLOOKUP(D1293,Master,2,FALSE))</f>
        <v/>
      </c>
      <c r="I1293" s="233"/>
      <c r="J1293" s="233"/>
      <c r="K1293" s="233"/>
      <c r="L1293" s="234" t="str">
        <f>IF(K1293="","",IF(I1293="",ROUND(HLOOKUP(J1293,kgList,K1293,FALSE),1),ROUND(HLOOKUP(I1293,kgList,K1293,FALSE),1)))</f>
        <v/>
      </c>
      <c r="M1293" s="234" t="str">
        <f>IF(L1293="","",IF(COUNTA(I1293:J1293)&gt;1,"Edible or Inedible",IF(COUNTA(I1293)=1,L1293*1,IF(COUNTA(J1293)=1,L1293*1,"ERROR"))))</f>
        <v/>
      </c>
    </row>
    <row r="1294" spans="1:13" x14ac:dyDescent="0.25">
      <c r="A1294" s="232" t="str">
        <f>IF(D1294="","",A1293)</f>
        <v/>
      </c>
      <c r="B1294" s="231" t="str">
        <f>IF(D1294="","",B1293)</f>
        <v/>
      </c>
      <c r="C1294" s="232" t="str">
        <f>IF(D1294="","",C1293)</f>
        <v/>
      </c>
      <c r="D1294" s="6"/>
      <c r="E1294" s="5" t="str">
        <f>IF(D1294="","",VLOOKUP(D1294,Master,3,FALSE))</f>
        <v/>
      </c>
      <c r="F1294" s="5" t="str">
        <f>IF(D1294="","",VLOOKUP(D1294,Master,4,FALSE))</f>
        <v/>
      </c>
      <c r="G1294" s="5" t="str">
        <f>IF(D1294="","",VLOOKUP(D1294,Master,5,FALSE))</f>
        <v/>
      </c>
      <c r="H1294" s="5" t="str">
        <f>IF(D1294="","",VLOOKUP(D1294,Master,2,FALSE))</f>
        <v/>
      </c>
      <c r="I1294" s="233"/>
      <c r="J1294" s="233"/>
      <c r="K1294" s="233"/>
      <c r="L1294" s="234" t="str">
        <f>IF(K1294="","",IF(I1294="",ROUND(HLOOKUP(J1294,kgList,K1294,FALSE),1),ROUND(HLOOKUP(I1294,kgList,K1294,FALSE),1)))</f>
        <v/>
      </c>
      <c r="M1294" s="234" t="str">
        <f>IF(L1294="","",IF(COUNTA(I1294:J1294)&gt;1,"Edible or Inedible",IF(COUNTA(I1294)=1,L1294*1,IF(COUNTA(J1294)=1,L1294*1,"ERROR"))))</f>
        <v/>
      </c>
    </row>
    <row r="1295" spans="1:13" x14ac:dyDescent="0.25">
      <c r="A1295" s="232" t="str">
        <f>IF(D1295="","",A1294)</f>
        <v/>
      </c>
      <c r="B1295" s="231" t="str">
        <f>IF(D1295="","",B1294)</f>
        <v/>
      </c>
      <c r="C1295" s="232" t="str">
        <f>IF(D1295="","",C1294)</f>
        <v/>
      </c>
      <c r="D1295" s="6"/>
      <c r="E1295" s="5" t="str">
        <f>IF(D1295="","",VLOOKUP(D1295,Master,3,FALSE))</f>
        <v/>
      </c>
      <c r="F1295" s="5" t="str">
        <f>IF(D1295="","",VLOOKUP(D1295,Master,4,FALSE))</f>
        <v/>
      </c>
      <c r="G1295" s="5" t="str">
        <f>IF(D1295="","",VLOOKUP(D1295,Master,5,FALSE))</f>
        <v/>
      </c>
      <c r="H1295" s="5" t="str">
        <f>IF(D1295="","",VLOOKUP(D1295,Master,2,FALSE))</f>
        <v/>
      </c>
      <c r="I1295" s="233"/>
      <c r="J1295" s="233"/>
      <c r="K1295" s="233"/>
      <c r="L1295" s="234" t="str">
        <f>IF(K1295="","",IF(I1295="",ROUND(HLOOKUP(J1295,kgList,K1295,FALSE),1),ROUND(HLOOKUP(I1295,kgList,K1295,FALSE),1)))</f>
        <v/>
      </c>
      <c r="M1295" s="234" t="str">
        <f>IF(L1295="","",IF(COUNTA(I1295:J1295)&gt;1,"Edible or Inedible",IF(COUNTA(I1295)=1,L1295*1,IF(COUNTA(J1295)=1,L1295*1,"ERROR"))))</f>
        <v/>
      </c>
    </row>
    <row r="1296" spans="1:13" x14ac:dyDescent="0.25">
      <c r="A1296" s="232" t="str">
        <f>IF(D1296="","",A1295)</f>
        <v/>
      </c>
      <c r="B1296" s="231" t="str">
        <f>IF(D1296="","",B1295)</f>
        <v/>
      </c>
      <c r="C1296" s="232" t="str">
        <f>IF(D1296="","",C1295)</f>
        <v/>
      </c>
      <c r="D1296" s="6"/>
      <c r="E1296" s="5" t="str">
        <f>IF(D1296="","",VLOOKUP(D1296,Master,3,FALSE))</f>
        <v/>
      </c>
      <c r="F1296" s="5" t="str">
        <f>IF(D1296="","",VLOOKUP(D1296,Master,4,FALSE))</f>
        <v/>
      </c>
      <c r="G1296" s="5" t="str">
        <f>IF(D1296="","",VLOOKUP(D1296,Master,5,FALSE))</f>
        <v/>
      </c>
      <c r="H1296" s="5" t="str">
        <f>IF(D1296="","",VLOOKUP(D1296,Master,2,FALSE))</f>
        <v/>
      </c>
      <c r="I1296" s="233"/>
      <c r="J1296" s="233"/>
      <c r="K1296" s="233"/>
      <c r="L1296" s="234" t="str">
        <f>IF(K1296="","",IF(I1296="",ROUND(HLOOKUP(J1296,kgList,K1296,FALSE),1),ROUND(HLOOKUP(I1296,kgList,K1296,FALSE),1)))</f>
        <v/>
      </c>
      <c r="M1296" s="234" t="str">
        <f>IF(L1296="","",IF(COUNTA(I1296:J1296)&gt;1,"Edible or Inedible",IF(COUNTA(I1296)=1,L1296*1,IF(COUNTA(J1296)=1,L1296*1,"ERROR"))))</f>
        <v/>
      </c>
    </row>
    <row r="1297" spans="1:13" x14ac:dyDescent="0.25">
      <c r="A1297" s="232" t="str">
        <f>IF(D1297="","",A1296)</f>
        <v/>
      </c>
      <c r="B1297" s="231" t="str">
        <f>IF(D1297="","",B1296)</f>
        <v/>
      </c>
      <c r="C1297" s="232" t="str">
        <f>IF(D1297="","",C1296)</f>
        <v/>
      </c>
      <c r="D1297" s="6"/>
      <c r="E1297" s="5" t="str">
        <f>IF(D1297="","",VLOOKUP(D1297,Master,3,FALSE))</f>
        <v/>
      </c>
      <c r="F1297" s="5" t="str">
        <f>IF(D1297="","",VLOOKUP(D1297,Master,4,FALSE))</f>
        <v/>
      </c>
      <c r="G1297" s="5" t="str">
        <f>IF(D1297="","",VLOOKUP(D1297,Master,5,FALSE))</f>
        <v/>
      </c>
      <c r="H1297" s="5" t="str">
        <f>IF(D1297="","",VLOOKUP(D1297,Master,2,FALSE))</f>
        <v/>
      </c>
      <c r="I1297" s="233"/>
      <c r="J1297" s="233"/>
      <c r="K1297" s="233"/>
      <c r="L1297" s="234" t="str">
        <f>IF(K1297="","",IF(I1297="",ROUND(HLOOKUP(J1297,kgList,K1297,FALSE),1),ROUND(HLOOKUP(I1297,kgList,K1297,FALSE),1)))</f>
        <v/>
      </c>
      <c r="M1297" s="234" t="str">
        <f>IF(L1297="","",IF(COUNTA(I1297:J1297)&gt;1,"Edible or Inedible",IF(COUNTA(I1297)=1,L1297*1,IF(COUNTA(J1297)=1,L1297*1,"ERROR"))))</f>
        <v/>
      </c>
    </row>
    <row r="1298" spans="1:13" x14ac:dyDescent="0.25">
      <c r="A1298" s="232" t="str">
        <f>IF(D1298="","",A1297)</f>
        <v/>
      </c>
      <c r="B1298" s="231" t="str">
        <f>IF(D1298="","",B1297)</f>
        <v/>
      </c>
      <c r="C1298" s="232" t="str">
        <f>IF(D1298="","",C1297)</f>
        <v/>
      </c>
      <c r="D1298" s="6"/>
      <c r="E1298" s="5" t="str">
        <f>IF(D1298="","",VLOOKUP(D1298,Master,3,FALSE))</f>
        <v/>
      </c>
      <c r="F1298" s="5" t="str">
        <f>IF(D1298="","",VLOOKUP(D1298,Master,4,FALSE))</f>
        <v/>
      </c>
      <c r="G1298" s="5" t="str">
        <f>IF(D1298="","",VLOOKUP(D1298,Master,5,FALSE))</f>
        <v/>
      </c>
      <c r="H1298" s="5" t="str">
        <f>IF(D1298="","",VLOOKUP(D1298,Master,2,FALSE))</f>
        <v/>
      </c>
      <c r="I1298" s="233"/>
      <c r="J1298" s="233"/>
      <c r="K1298" s="233"/>
      <c r="L1298" s="234" t="str">
        <f>IF(K1298="","",IF(I1298="",ROUND(HLOOKUP(J1298,kgList,K1298,FALSE),1),ROUND(HLOOKUP(I1298,kgList,K1298,FALSE),1)))</f>
        <v/>
      </c>
      <c r="M1298" s="234" t="str">
        <f>IF(L1298="","",IF(COUNTA(I1298:J1298)&gt;1,"Edible or Inedible",IF(COUNTA(I1298)=1,L1298*1,IF(COUNTA(J1298)=1,L1298*1,"ERROR"))))</f>
        <v/>
      </c>
    </row>
    <row r="1299" spans="1:13" x14ac:dyDescent="0.25">
      <c r="A1299" s="232" t="str">
        <f>IF(D1299="","",A1298)</f>
        <v/>
      </c>
      <c r="B1299" s="231" t="str">
        <f>IF(D1299="","",B1298)</f>
        <v/>
      </c>
      <c r="C1299" s="232" t="str">
        <f>IF(D1299="","",C1298)</f>
        <v/>
      </c>
      <c r="D1299" s="6"/>
      <c r="E1299" s="5" t="str">
        <f>IF(D1299="","",VLOOKUP(D1299,Master,3,FALSE))</f>
        <v/>
      </c>
      <c r="F1299" s="5" t="str">
        <f>IF(D1299="","",VLOOKUP(D1299,Master,4,FALSE))</f>
        <v/>
      </c>
      <c r="G1299" s="5" t="str">
        <f>IF(D1299="","",VLOOKUP(D1299,Master,5,FALSE))</f>
        <v/>
      </c>
      <c r="H1299" s="5" t="str">
        <f>IF(D1299="","",VLOOKUP(D1299,Master,2,FALSE))</f>
        <v/>
      </c>
      <c r="I1299" s="233"/>
      <c r="J1299" s="233"/>
      <c r="K1299" s="233"/>
      <c r="L1299" s="234" t="str">
        <f>IF(K1299="","",IF(I1299="",ROUND(HLOOKUP(J1299,kgList,K1299,FALSE),1),ROUND(HLOOKUP(I1299,kgList,K1299,FALSE),1)))</f>
        <v/>
      </c>
      <c r="M1299" s="234" t="str">
        <f>IF(L1299="","",IF(COUNTA(I1299:J1299)&gt;1,"Edible or Inedible",IF(COUNTA(I1299)=1,L1299*1,IF(COUNTA(J1299)=1,L1299*1,"ERROR"))))</f>
        <v/>
      </c>
    </row>
    <row r="1300" spans="1:13" x14ac:dyDescent="0.25">
      <c r="A1300" s="232" t="str">
        <f>IF(D1300="","",A1299)</f>
        <v/>
      </c>
      <c r="B1300" s="231" t="str">
        <f>IF(D1300="","",B1299)</f>
        <v/>
      </c>
      <c r="C1300" s="232" t="str">
        <f>IF(D1300="","",C1299)</f>
        <v/>
      </c>
      <c r="D1300" s="6"/>
      <c r="E1300" s="5" t="str">
        <f>IF(D1300="","",VLOOKUP(D1300,Master,3,FALSE))</f>
        <v/>
      </c>
      <c r="F1300" s="5" t="str">
        <f>IF(D1300="","",VLOOKUP(D1300,Master,4,FALSE))</f>
        <v/>
      </c>
      <c r="G1300" s="5" t="str">
        <f>IF(D1300="","",VLOOKUP(D1300,Master,5,FALSE))</f>
        <v/>
      </c>
      <c r="H1300" s="5" t="str">
        <f>IF(D1300="","",VLOOKUP(D1300,Master,2,FALSE))</f>
        <v/>
      </c>
      <c r="I1300" s="233"/>
      <c r="J1300" s="233"/>
      <c r="K1300" s="233"/>
      <c r="L1300" s="234" t="str">
        <f>IF(K1300="","",IF(I1300="",ROUND(HLOOKUP(J1300,kgList,K1300,FALSE),1),ROUND(HLOOKUP(I1300,kgList,K1300,FALSE),1)))</f>
        <v/>
      </c>
      <c r="M1300" s="234" t="str">
        <f>IF(L1300="","",IF(COUNTA(I1300:J1300)&gt;1,"Edible or Inedible",IF(COUNTA(I1300)=1,L1300*1,IF(COUNTA(J1300)=1,L1300*1,"ERROR"))))</f>
        <v/>
      </c>
    </row>
    <row r="1301" spans="1:13" x14ac:dyDescent="0.25">
      <c r="A1301" s="232" t="str">
        <f>IF(D1301="","",A1300)</f>
        <v/>
      </c>
      <c r="B1301" s="231" t="str">
        <f>IF(D1301="","",B1300)</f>
        <v/>
      </c>
      <c r="C1301" s="232" t="str">
        <f>IF(D1301="","",C1300)</f>
        <v/>
      </c>
      <c r="D1301" s="6"/>
      <c r="E1301" s="5" t="str">
        <f>IF(D1301="","",VLOOKUP(D1301,Master,3,FALSE))</f>
        <v/>
      </c>
      <c r="F1301" s="5" t="str">
        <f>IF(D1301="","",VLOOKUP(D1301,Master,4,FALSE))</f>
        <v/>
      </c>
      <c r="G1301" s="5" t="str">
        <f>IF(D1301="","",VLOOKUP(D1301,Master,5,FALSE))</f>
        <v/>
      </c>
      <c r="H1301" s="5" t="str">
        <f>IF(D1301="","",VLOOKUP(D1301,Master,2,FALSE))</f>
        <v/>
      </c>
      <c r="I1301" s="233"/>
      <c r="J1301" s="233"/>
      <c r="K1301" s="233"/>
      <c r="L1301" s="234" t="str">
        <f>IF(K1301="","",IF(I1301="",ROUND(HLOOKUP(J1301,kgList,K1301,FALSE),1),ROUND(HLOOKUP(I1301,kgList,K1301,FALSE),1)))</f>
        <v/>
      </c>
      <c r="M1301" s="234" t="str">
        <f>IF(L1301="","",IF(COUNTA(I1301:J1301)&gt;1,"Edible or Inedible",IF(COUNTA(I1301)=1,L1301*1,IF(COUNTA(J1301)=1,L1301*1,"ERROR"))))</f>
        <v/>
      </c>
    </row>
    <row r="1302" spans="1:13" x14ac:dyDescent="0.25">
      <c r="A1302" s="232" t="str">
        <f>IF(D1302="","",A1301)</f>
        <v/>
      </c>
      <c r="B1302" s="231" t="str">
        <f>IF(D1302="","",B1301)</f>
        <v/>
      </c>
      <c r="C1302" s="232" t="str">
        <f>IF(D1302="","",C1301)</f>
        <v/>
      </c>
      <c r="D1302" s="6"/>
      <c r="E1302" s="5" t="str">
        <f>IF(D1302="","",VLOOKUP(D1302,Master,3,FALSE))</f>
        <v/>
      </c>
      <c r="F1302" s="5" t="str">
        <f>IF(D1302="","",VLOOKUP(D1302,Master,4,FALSE))</f>
        <v/>
      </c>
      <c r="G1302" s="5" t="str">
        <f>IF(D1302="","",VLOOKUP(D1302,Master,5,FALSE))</f>
        <v/>
      </c>
      <c r="H1302" s="5" t="str">
        <f>IF(D1302="","",VLOOKUP(D1302,Master,2,FALSE))</f>
        <v/>
      </c>
      <c r="I1302" s="233"/>
      <c r="J1302" s="233"/>
      <c r="K1302" s="233"/>
      <c r="L1302" s="234" t="str">
        <f>IF(K1302="","",IF(I1302="",ROUND(HLOOKUP(J1302,kgList,K1302,FALSE),1),ROUND(HLOOKUP(I1302,kgList,K1302,FALSE),1)))</f>
        <v/>
      </c>
      <c r="M1302" s="234" t="str">
        <f>IF(L1302="","",IF(COUNTA(I1302:J1302)&gt;1,"Edible or Inedible",IF(COUNTA(I1302)=1,L1302*1,IF(COUNTA(J1302)=1,L1302*1,"ERROR"))))</f>
        <v/>
      </c>
    </row>
    <row r="1303" spans="1:13" x14ac:dyDescent="0.25">
      <c r="A1303" s="232" t="str">
        <f>IF(D1303="","",A1302)</f>
        <v/>
      </c>
      <c r="B1303" s="231" t="str">
        <f>IF(D1303="","",B1302)</f>
        <v/>
      </c>
      <c r="C1303" s="232" t="str">
        <f>IF(D1303="","",C1302)</f>
        <v/>
      </c>
      <c r="D1303" s="6"/>
      <c r="E1303" s="5" t="str">
        <f>IF(D1303="","",VLOOKUP(D1303,Master,3,FALSE))</f>
        <v/>
      </c>
      <c r="F1303" s="5" t="str">
        <f>IF(D1303="","",VLOOKUP(D1303,Master,4,FALSE))</f>
        <v/>
      </c>
      <c r="G1303" s="5" t="str">
        <f>IF(D1303="","",VLOOKUP(D1303,Master,5,FALSE))</f>
        <v/>
      </c>
      <c r="H1303" s="5" t="str">
        <f>IF(D1303="","",VLOOKUP(D1303,Master,2,FALSE))</f>
        <v/>
      </c>
      <c r="I1303" s="233"/>
      <c r="J1303" s="233"/>
      <c r="K1303" s="233"/>
      <c r="L1303" s="234" t="str">
        <f>IF(K1303="","",IF(I1303="",ROUND(HLOOKUP(J1303,kgList,K1303,FALSE),1),ROUND(HLOOKUP(I1303,kgList,K1303,FALSE),1)))</f>
        <v/>
      </c>
      <c r="M1303" s="234" t="str">
        <f>IF(L1303="","",IF(COUNTA(I1303:J1303)&gt;1,"Edible or Inedible",IF(COUNTA(I1303)=1,L1303*1,IF(COUNTA(J1303)=1,L1303*1,"ERROR"))))</f>
        <v/>
      </c>
    </row>
    <row r="1304" spans="1:13" x14ac:dyDescent="0.25">
      <c r="A1304" s="232" t="str">
        <f>IF(D1304="","",A1303)</f>
        <v/>
      </c>
      <c r="B1304" s="231" t="str">
        <f>IF(D1304="","",B1303)</f>
        <v/>
      </c>
      <c r="C1304" s="232" t="str">
        <f>IF(D1304="","",C1303)</f>
        <v/>
      </c>
      <c r="D1304" s="6"/>
      <c r="E1304" s="5" t="str">
        <f>IF(D1304="","",VLOOKUP(D1304,Master,3,FALSE))</f>
        <v/>
      </c>
      <c r="F1304" s="5" t="str">
        <f>IF(D1304="","",VLOOKUP(D1304,Master,4,FALSE))</f>
        <v/>
      </c>
      <c r="G1304" s="5" t="str">
        <f>IF(D1304="","",VLOOKUP(D1304,Master,5,FALSE))</f>
        <v/>
      </c>
      <c r="H1304" s="5" t="str">
        <f>IF(D1304="","",VLOOKUP(D1304,Master,2,FALSE))</f>
        <v/>
      </c>
      <c r="I1304" s="233"/>
      <c r="J1304" s="233"/>
      <c r="K1304" s="233"/>
      <c r="L1304" s="234" t="str">
        <f>IF(K1304="","",IF(I1304="",ROUND(HLOOKUP(J1304,kgList,K1304,FALSE),1),ROUND(HLOOKUP(I1304,kgList,K1304,FALSE),1)))</f>
        <v/>
      </c>
      <c r="M1304" s="234" t="str">
        <f>IF(L1304="","",IF(COUNTA(I1304:J1304)&gt;1,"Edible or Inedible",IF(COUNTA(I1304)=1,L1304*1,IF(COUNTA(J1304)=1,L1304*1,"ERROR"))))</f>
        <v/>
      </c>
    </row>
    <row r="1305" spans="1:13" x14ac:dyDescent="0.25">
      <c r="A1305" s="232" t="str">
        <f>IF(D1305="","",A1304)</f>
        <v/>
      </c>
      <c r="B1305" s="231" t="str">
        <f>IF(D1305="","",B1304)</f>
        <v/>
      </c>
      <c r="C1305" s="232" t="str">
        <f>IF(D1305="","",C1304)</f>
        <v/>
      </c>
      <c r="D1305" s="6"/>
      <c r="E1305" s="5" t="str">
        <f>IF(D1305="","",VLOOKUP(D1305,Master,3,FALSE))</f>
        <v/>
      </c>
      <c r="F1305" s="5" t="str">
        <f>IF(D1305="","",VLOOKUP(D1305,Master,4,FALSE))</f>
        <v/>
      </c>
      <c r="G1305" s="5" t="str">
        <f>IF(D1305="","",VLOOKUP(D1305,Master,5,FALSE))</f>
        <v/>
      </c>
      <c r="H1305" s="5" t="str">
        <f>IF(D1305="","",VLOOKUP(D1305,Master,2,FALSE))</f>
        <v/>
      </c>
      <c r="I1305" s="233"/>
      <c r="J1305" s="233"/>
      <c r="K1305" s="233"/>
      <c r="L1305" s="234" t="str">
        <f>IF(K1305="","",IF(I1305="",ROUND(HLOOKUP(J1305,kgList,K1305,FALSE),1),ROUND(HLOOKUP(I1305,kgList,K1305,FALSE),1)))</f>
        <v/>
      </c>
      <c r="M1305" s="234" t="str">
        <f>IF(L1305="","",IF(COUNTA(I1305:J1305)&gt;1,"Edible or Inedible",IF(COUNTA(I1305)=1,L1305*1,IF(COUNTA(J1305)=1,L1305*1,"ERROR"))))</f>
        <v/>
      </c>
    </row>
    <row r="1306" spans="1:13" x14ac:dyDescent="0.25">
      <c r="A1306" s="232" t="str">
        <f>IF(D1306="","",A1305)</f>
        <v/>
      </c>
      <c r="B1306" s="231" t="str">
        <f>IF(D1306="","",B1305)</f>
        <v/>
      </c>
      <c r="C1306" s="232" t="str">
        <f>IF(D1306="","",C1305)</f>
        <v/>
      </c>
      <c r="D1306" s="6"/>
      <c r="E1306" s="5" t="str">
        <f>IF(D1306="","",VLOOKUP(D1306,Master,3,FALSE))</f>
        <v/>
      </c>
      <c r="F1306" s="5" t="str">
        <f>IF(D1306="","",VLOOKUP(D1306,Master,4,FALSE))</f>
        <v/>
      </c>
      <c r="G1306" s="5" t="str">
        <f>IF(D1306="","",VLOOKUP(D1306,Master,5,FALSE))</f>
        <v/>
      </c>
      <c r="H1306" s="5" t="str">
        <f>IF(D1306="","",VLOOKUP(D1306,Master,2,FALSE))</f>
        <v/>
      </c>
      <c r="I1306" s="233"/>
      <c r="J1306" s="233"/>
      <c r="K1306" s="233"/>
      <c r="L1306" s="234" t="str">
        <f>IF(K1306="","",IF(I1306="",ROUND(HLOOKUP(J1306,kgList,K1306,FALSE),1),ROUND(HLOOKUP(I1306,kgList,K1306,FALSE),1)))</f>
        <v/>
      </c>
      <c r="M1306" s="234" t="str">
        <f>IF(L1306="","",IF(COUNTA(I1306:J1306)&gt;1,"Edible or Inedible",IF(COUNTA(I1306)=1,L1306*1,IF(COUNTA(J1306)=1,L1306*1,"ERROR"))))</f>
        <v/>
      </c>
    </row>
    <row r="1307" spans="1:13" x14ac:dyDescent="0.25">
      <c r="A1307" s="232" t="str">
        <f>IF(D1307="","",A1306)</f>
        <v/>
      </c>
      <c r="B1307" s="231" t="str">
        <f>IF(D1307="","",B1306)</f>
        <v/>
      </c>
      <c r="C1307" s="232" t="str">
        <f>IF(D1307="","",C1306)</f>
        <v/>
      </c>
      <c r="D1307" s="6"/>
      <c r="E1307" s="5" t="str">
        <f>IF(D1307="","",VLOOKUP(D1307,Master,3,FALSE))</f>
        <v/>
      </c>
      <c r="F1307" s="5" t="str">
        <f>IF(D1307="","",VLOOKUP(D1307,Master,4,FALSE))</f>
        <v/>
      </c>
      <c r="G1307" s="5" t="str">
        <f>IF(D1307="","",VLOOKUP(D1307,Master,5,FALSE))</f>
        <v/>
      </c>
      <c r="H1307" s="5" t="str">
        <f>IF(D1307="","",VLOOKUP(D1307,Master,2,FALSE))</f>
        <v/>
      </c>
      <c r="I1307" s="233"/>
      <c r="J1307" s="233"/>
      <c r="K1307" s="233"/>
      <c r="L1307" s="234" t="str">
        <f>IF(K1307="","",IF(I1307="",ROUND(HLOOKUP(J1307,kgList,K1307,FALSE),1),ROUND(HLOOKUP(I1307,kgList,K1307,FALSE),1)))</f>
        <v/>
      </c>
      <c r="M1307" s="234" t="str">
        <f>IF(L1307="","",IF(COUNTA(I1307:J1307)&gt;1,"Edible or Inedible",IF(COUNTA(I1307)=1,L1307*1,IF(COUNTA(J1307)=1,L1307*1,"ERROR"))))</f>
        <v/>
      </c>
    </row>
    <row r="1308" spans="1:13" x14ac:dyDescent="0.25">
      <c r="A1308" s="232" t="str">
        <f>IF(D1308="","",A1307)</f>
        <v/>
      </c>
      <c r="B1308" s="231" t="str">
        <f>IF(D1308="","",B1307)</f>
        <v/>
      </c>
      <c r="C1308" s="232" t="str">
        <f>IF(D1308="","",C1307)</f>
        <v/>
      </c>
      <c r="D1308" s="6"/>
      <c r="E1308" s="5" t="str">
        <f>IF(D1308="","",VLOOKUP(D1308,Master,3,FALSE))</f>
        <v/>
      </c>
      <c r="F1308" s="5" t="str">
        <f>IF(D1308="","",VLOOKUP(D1308,Master,4,FALSE))</f>
        <v/>
      </c>
      <c r="G1308" s="5" t="str">
        <f>IF(D1308="","",VLOOKUP(D1308,Master,5,FALSE))</f>
        <v/>
      </c>
      <c r="H1308" s="5" t="str">
        <f>IF(D1308="","",VLOOKUP(D1308,Master,2,FALSE))</f>
        <v/>
      </c>
      <c r="I1308" s="233"/>
      <c r="J1308" s="233"/>
      <c r="K1308" s="233"/>
      <c r="L1308" s="234" t="str">
        <f>IF(K1308="","",IF(I1308="",ROUND(HLOOKUP(J1308,kgList,K1308,FALSE),1),ROUND(HLOOKUP(I1308,kgList,K1308,FALSE),1)))</f>
        <v/>
      </c>
      <c r="M1308" s="234" t="str">
        <f>IF(L1308="","",IF(COUNTA(I1308:J1308)&gt;1,"Edible or Inedible",IF(COUNTA(I1308)=1,L1308*1,IF(COUNTA(J1308)=1,L1308*1,"ERROR"))))</f>
        <v/>
      </c>
    </row>
    <row r="1309" spans="1:13" x14ac:dyDescent="0.25">
      <c r="A1309" s="232" t="str">
        <f>IF(D1309="","",A1308)</f>
        <v/>
      </c>
      <c r="B1309" s="231" t="str">
        <f>IF(D1309="","",B1308)</f>
        <v/>
      </c>
      <c r="C1309" s="232" t="str">
        <f>IF(D1309="","",C1308)</f>
        <v/>
      </c>
      <c r="D1309" s="6"/>
      <c r="E1309" s="5" t="str">
        <f>IF(D1309="","",VLOOKUP(D1309,Master,3,FALSE))</f>
        <v/>
      </c>
      <c r="F1309" s="5" t="str">
        <f>IF(D1309="","",VLOOKUP(D1309,Master,4,FALSE))</f>
        <v/>
      </c>
      <c r="G1309" s="5" t="str">
        <f>IF(D1309="","",VLOOKUP(D1309,Master,5,FALSE))</f>
        <v/>
      </c>
      <c r="H1309" s="5" t="str">
        <f>IF(D1309="","",VLOOKUP(D1309,Master,2,FALSE))</f>
        <v/>
      </c>
      <c r="I1309" s="233"/>
      <c r="J1309" s="233"/>
      <c r="K1309" s="233"/>
      <c r="L1309" s="234" t="str">
        <f>IF(K1309="","",IF(I1309="",ROUND(HLOOKUP(J1309,kgList,K1309,FALSE),1),ROUND(HLOOKUP(I1309,kgList,K1309,FALSE),1)))</f>
        <v/>
      </c>
      <c r="M1309" s="234" t="str">
        <f>IF(L1309="","",IF(COUNTA(I1309:J1309)&gt;1,"Edible or Inedible",IF(COUNTA(I1309)=1,L1309*1,IF(COUNTA(J1309)=1,L1309*1,"ERROR"))))</f>
        <v/>
      </c>
    </row>
    <row r="1310" spans="1:13" x14ac:dyDescent="0.25">
      <c r="A1310" s="232" t="str">
        <f>IF(D1310="","",A1309)</f>
        <v/>
      </c>
      <c r="B1310" s="231" t="str">
        <f>IF(D1310="","",B1309)</f>
        <v/>
      </c>
      <c r="C1310" s="232" t="str">
        <f>IF(D1310="","",C1309)</f>
        <v/>
      </c>
      <c r="D1310" s="6"/>
      <c r="E1310" s="5" t="str">
        <f>IF(D1310="","",VLOOKUP(D1310,Master,3,FALSE))</f>
        <v/>
      </c>
      <c r="F1310" s="5" t="str">
        <f>IF(D1310="","",VLOOKUP(D1310,Master,4,FALSE))</f>
        <v/>
      </c>
      <c r="G1310" s="5" t="str">
        <f>IF(D1310="","",VLOOKUP(D1310,Master,5,FALSE))</f>
        <v/>
      </c>
      <c r="H1310" s="5" t="str">
        <f>IF(D1310="","",VLOOKUP(D1310,Master,2,FALSE))</f>
        <v/>
      </c>
      <c r="I1310" s="233"/>
      <c r="J1310" s="233"/>
      <c r="K1310" s="233"/>
      <c r="L1310" s="234" t="str">
        <f>IF(K1310="","",IF(I1310="",ROUND(HLOOKUP(J1310,kgList,K1310,FALSE),1),ROUND(HLOOKUP(I1310,kgList,K1310,FALSE),1)))</f>
        <v/>
      </c>
      <c r="M1310" s="234" t="str">
        <f>IF(L1310="","",IF(COUNTA(I1310:J1310)&gt;1,"Edible or Inedible",IF(COUNTA(I1310)=1,L1310*1,IF(COUNTA(J1310)=1,L1310*1,"ERROR"))))</f>
        <v/>
      </c>
    </row>
    <row r="1311" spans="1:13" x14ac:dyDescent="0.25">
      <c r="A1311" s="232" t="str">
        <f>IF(D1311="","",A1310)</f>
        <v/>
      </c>
      <c r="B1311" s="231" t="str">
        <f>IF(D1311="","",B1310)</f>
        <v/>
      </c>
      <c r="C1311" s="232" t="str">
        <f>IF(D1311="","",C1310)</f>
        <v/>
      </c>
      <c r="D1311" s="6"/>
      <c r="E1311" s="5" t="str">
        <f>IF(D1311="","",VLOOKUP(D1311,Master,3,FALSE))</f>
        <v/>
      </c>
      <c r="F1311" s="5" t="str">
        <f>IF(D1311="","",VLOOKUP(D1311,Master,4,FALSE))</f>
        <v/>
      </c>
      <c r="G1311" s="5" t="str">
        <f>IF(D1311="","",VLOOKUP(D1311,Master,5,FALSE))</f>
        <v/>
      </c>
      <c r="H1311" s="5" t="str">
        <f>IF(D1311="","",VLOOKUP(D1311,Master,2,FALSE))</f>
        <v/>
      </c>
      <c r="I1311" s="233"/>
      <c r="J1311" s="233"/>
      <c r="K1311" s="233"/>
      <c r="L1311" s="234" t="str">
        <f>IF(K1311="","",IF(I1311="",ROUND(HLOOKUP(J1311,kgList,K1311,FALSE),1),ROUND(HLOOKUP(I1311,kgList,K1311,FALSE),1)))</f>
        <v/>
      </c>
      <c r="M1311" s="234" t="str">
        <f>IF(L1311="","",IF(COUNTA(I1311:J1311)&gt;1,"Edible or Inedible",IF(COUNTA(I1311)=1,L1311*1,IF(COUNTA(J1311)=1,L1311*1,"ERROR"))))</f>
        <v/>
      </c>
    </row>
    <row r="1312" spans="1:13" x14ac:dyDescent="0.25">
      <c r="A1312" s="232" t="str">
        <f>IF(D1312="","",A1311)</f>
        <v/>
      </c>
      <c r="B1312" s="231" t="str">
        <f>IF(D1312="","",B1311)</f>
        <v/>
      </c>
      <c r="C1312" s="232" t="str">
        <f>IF(D1312="","",C1311)</f>
        <v/>
      </c>
      <c r="D1312" s="6"/>
      <c r="E1312" s="5" t="str">
        <f>IF(D1312="","",VLOOKUP(D1312,Master,3,FALSE))</f>
        <v/>
      </c>
      <c r="F1312" s="5" t="str">
        <f>IF(D1312="","",VLOOKUP(D1312,Master,4,FALSE))</f>
        <v/>
      </c>
      <c r="G1312" s="5" t="str">
        <f>IF(D1312="","",VLOOKUP(D1312,Master,5,FALSE))</f>
        <v/>
      </c>
      <c r="H1312" s="5" t="str">
        <f>IF(D1312="","",VLOOKUP(D1312,Master,2,FALSE))</f>
        <v/>
      </c>
      <c r="I1312" s="233"/>
      <c r="J1312" s="233"/>
      <c r="K1312" s="233"/>
      <c r="L1312" s="234" t="str">
        <f>IF(K1312="","",IF(I1312="",ROUND(HLOOKUP(J1312,kgList,K1312,FALSE),1),ROUND(HLOOKUP(I1312,kgList,K1312,FALSE),1)))</f>
        <v/>
      </c>
      <c r="M1312" s="234" t="str">
        <f>IF(L1312="","",IF(COUNTA(I1312:J1312)&gt;1,"Edible or Inedible",IF(COUNTA(I1312)=1,L1312*1,IF(COUNTA(J1312)=1,L1312*1,"ERROR"))))</f>
        <v/>
      </c>
    </row>
    <row r="1313" spans="1:13" x14ac:dyDescent="0.25">
      <c r="A1313" s="232" t="str">
        <f>IF(D1313="","",A1312)</f>
        <v/>
      </c>
      <c r="B1313" s="231" t="str">
        <f>IF(D1313="","",B1312)</f>
        <v/>
      </c>
      <c r="C1313" s="232" t="str">
        <f>IF(D1313="","",C1312)</f>
        <v/>
      </c>
      <c r="D1313" s="6"/>
      <c r="E1313" s="5" t="str">
        <f>IF(D1313="","",VLOOKUP(D1313,Master,3,FALSE))</f>
        <v/>
      </c>
      <c r="F1313" s="5" t="str">
        <f>IF(D1313="","",VLOOKUP(D1313,Master,4,FALSE))</f>
        <v/>
      </c>
      <c r="G1313" s="5" t="str">
        <f>IF(D1313="","",VLOOKUP(D1313,Master,5,FALSE))</f>
        <v/>
      </c>
      <c r="H1313" s="5" t="str">
        <f>IF(D1313="","",VLOOKUP(D1313,Master,2,FALSE))</f>
        <v/>
      </c>
      <c r="I1313" s="233"/>
      <c r="J1313" s="233"/>
      <c r="K1313" s="233"/>
      <c r="L1313" s="234" t="str">
        <f>IF(K1313="","",IF(I1313="",ROUND(HLOOKUP(J1313,kgList,K1313,FALSE),1),ROUND(HLOOKUP(I1313,kgList,K1313,FALSE),1)))</f>
        <v/>
      </c>
      <c r="M1313" s="234" t="str">
        <f>IF(L1313="","",IF(COUNTA(I1313:J1313)&gt;1,"Edible or Inedible",IF(COUNTA(I1313)=1,L1313*1,IF(COUNTA(J1313)=1,L1313*1,"ERROR"))))</f>
        <v/>
      </c>
    </row>
    <row r="1314" spans="1:13" x14ac:dyDescent="0.25">
      <c r="A1314" s="232" t="str">
        <f>IF(D1314="","",A1313)</f>
        <v/>
      </c>
      <c r="B1314" s="231" t="str">
        <f>IF(D1314="","",B1313)</f>
        <v/>
      </c>
      <c r="C1314" s="232" t="str">
        <f>IF(D1314="","",C1313)</f>
        <v/>
      </c>
      <c r="D1314" s="6"/>
      <c r="E1314" s="5" t="str">
        <f>IF(D1314="","",VLOOKUP(D1314,Master,3,FALSE))</f>
        <v/>
      </c>
      <c r="F1314" s="5" t="str">
        <f>IF(D1314="","",VLOOKUP(D1314,Master,4,FALSE))</f>
        <v/>
      </c>
      <c r="G1314" s="5" t="str">
        <f>IF(D1314="","",VLOOKUP(D1314,Master,5,FALSE))</f>
        <v/>
      </c>
      <c r="H1314" s="5" t="str">
        <f>IF(D1314="","",VLOOKUP(D1314,Master,2,FALSE))</f>
        <v/>
      </c>
      <c r="I1314" s="233"/>
      <c r="J1314" s="233"/>
      <c r="K1314" s="233"/>
      <c r="L1314" s="234" t="str">
        <f>IF(K1314="","",IF(I1314="",ROUND(HLOOKUP(J1314,kgList,K1314,FALSE),1),ROUND(HLOOKUP(I1314,kgList,K1314,FALSE),1)))</f>
        <v/>
      </c>
      <c r="M1314" s="234" t="str">
        <f>IF(L1314="","",IF(COUNTA(I1314:J1314)&gt;1,"Edible or Inedible",IF(COUNTA(I1314)=1,L1314*1,IF(COUNTA(J1314)=1,L1314*1,"ERROR"))))</f>
        <v/>
      </c>
    </row>
    <row r="1315" spans="1:13" x14ac:dyDescent="0.25">
      <c r="A1315" s="232" t="str">
        <f>IF(D1315="","",A1314)</f>
        <v/>
      </c>
      <c r="B1315" s="231" t="str">
        <f>IF(D1315="","",B1314)</f>
        <v/>
      </c>
      <c r="C1315" s="232" t="str">
        <f>IF(D1315="","",C1314)</f>
        <v/>
      </c>
      <c r="D1315" s="6"/>
      <c r="E1315" s="5" t="str">
        <f>IF(D1315="","",VLOOKUP(D1315,Master,3,FALSE))</f>
        <v/>
      </c>
      <c r="F1315" s="5" t="str">
        <f>IF(D1315="","",VLOOKUP(D1315,Master,4,FALSE))</f>
        <v/>
      </c>
      <c r="G1315" s="5" t="str">
        <f>IF(D1315="","",VLOOKUP(D1315,Master,5,FALSE))</f>
        <v/>
      </c>
      <c r="H1315" s="5" t="str">
        <f>IF(D1315="","",VLOOKUP(D1315,Master,2,FALSE))</f>
        <v/>
      </c>
      <c r="I1315" s="233"/>
      <c r="J1315" s="233"/>
      <c r="K1315" s="233"/>
      <c r="L1315" s="234" t="str">
        <f>IF(K1315="","",IF(I1315="",ROUND(HLOOKUP(J1315,kgList,K1315,FALSE),1),ROUND(HLOOKUP(I1315,kgList,K1315,FALSE),1)))</f>
        <v/>
      </c>
      <c r="M1315" s="234" t="str">
        <f>IF(L1315="","",IF(COUNTA(I1315:J1315)&gt;1,"Edible or Inedible",IF(COUNTA(I1315)=1,L1315*1,IF(COUNTA(J1315)=1,L1315*1,"ERROR"))))</f>
        <v/>
      </c>
    </row>
    <row r="1316" spans="1:13" x14ac:dyDescent="0.25">
      <c r="A1316" s="232" t="str">
        <f>IF(D1316="","",A1315)</f>
        <v/>
      </c>
      <c r="B1316" s="231" t="str">
        <f>IF(D1316="","",B1315)</f>
        <v/>
      </c>
      <c r="C1316" s="232" t="str">
        <f>IF(D1316="","",C1315)</f>
        <v/>
      </c>
      <c r="D1316" s="6"/>
      <c r="E1316" s="5" t="str">
        <f>IF(D1316="","",VLOOKUP(D1316,Master,3,FALSE))</f>
        <v/>
      </c>
      <c r="F1316" s="5" t="str">
        <f>IF(D1316="","",VLOOKUP(D1316,Master,4,FALSE))</f>
        <v/>
      </c>
      <c r="G1316" s="5" t="str">
        <f>IF(D1316="","",VLOOKUP(D1316,Master,5,FALSE))</f>
        <v/>
      </c>
      <c r="H1316" s="5" t="str">
        <f>IF(D1316="","",VLOOKUP(D1316,Master,2,FALSE))</f>
        <v/>
      </c>
      <c r="I1316" s="233"/>
      <c r="J1316" s="233"/>
      <c r="K1316" s="233"/>
      <c r="L1316" s="234" t="str">
        <f>IF(K1316="","",IF(I1316="",ROUND(HLOOKUP(J1316,kgList,K1316,FALSE),1),ROUND(HLOOKUP(I1316,kgList,K1316,FALSE),1)))</f>
        <v/>
      </c>
      <c r="M1316" s="234" t="str">
        <f>IF(L1316="","",IF(COUNTA(I1316:J1316)&gt;1,"Edible or Inedible",IF(COUNTA(I1316)=1,L1316*1,IF(COUNTA(J1316)=1,L1316*1,"ERROR"))))</f>
        <v/>
      </c>
    </row>
    <row r="1317" spans="1:13" x14ac:dyDescent="0.25">
      <c r="A1317" s="232" t="str">
        <f>IF(D1317="","",A1316)</f>
        <v/>
      </c>
      <c r="B1317" s="231" t="str">
        <f>IF(D1317="","",B1316)</f>
        <v/>
      </c>
      <c r="C1317" s="232" t="str">
        <f>IF(D1317="","",C1316)</f>
        <v/>
      </c>
      <c r="D1317" s="6"/>
      <c r="E1317" s="5" t="str">
        <f>IF(D1317="","",VLOOKUP(D1317,Master,3,FALSE))</f>
        <v/>
      </c>
      <c r="F1317" s="5" t="str">
        <f>IF(D1317="","",VLOOKUP(D1317,Master,4,FALSE))</f>
        <v/>
      </c>
      <c r="G1317" s="5" t="str">
        <f>IF(D1317="","",VLOOKUP(D1317,Master,5,FALSE))</f>
        <v/>
      </c>
      <c r="H1317" s="5" t="str">
        <f>IF(D1317="","",VLOOKUP(D1317,Master,2,FALSE))</f>
        <v/>
      </c>
      <c r="I1317" s="233"/>
      <c r="J1317" s="233"/>
      <c r="K1317" s="233"/>
      <c r="L1317" s="234" t="str">
        <f>IF(K1317="","",IF(I1317="",ROUND(HLOOKUP(J1317,kgList,K1317,FALSE),1),ROUND(HLOOKUP(I1317,kgList,K1317,FALSE),1)))</f>
        <v/>
      </c>
      <c r="M1317" s="234" t="str">
        <f>IF(L1317="","",IF(COUNTA(I1317:J1317)&gt;1,"Edible or Inedible",IF(COUNTA(I1317)=1,L1317*1,IF(COUNTA(J1317)=1,L1317*1,"ERROR"))))</f>
        <v/>
      </c>
    </row>
    <row r="1318" spans="1:13" x14ac:dyDescent="0.25">
      <c r="A1318" s="232" t="str">
        <f>IF(D1318="","",A1317)</f>
        <v/>
      </c>
      <c r="B1318" s="231" t="str">
        <f>IF(D1318="","",B1317)</f>
        <v/>
      </c>
      <c r="C1318" s="232" t="str">
        <f>IF(D1318="","",C1317)</f>
        <v/>
      </c>
      <c r="D1318" s="6"/>
      <c r="E1318" s="5" t="str">
        <f>IF(D1318="","",VLOOKUP(D1318,Master,3,FALSE))</f>
        <v/>
      </c>
      <c r="F1318" s="5" t="str">
        <f>IF(D1318="","",VLOOKUP(D1318,Master,4,FALSE))</f>
        <v/>
      </c>
      <c r="G1318" s="5" t="str">
        <f>IF(D1318="","",VLOOKUP(D1318,Master,5,FALSE))</f>
        <v/>
      </c>
      <c r="H1318" s="5" t="str">
        <f>IF(D1318="","",VLOOKUP(D1318,Master,2,FALSE))</f>
        <v/>
      </c>
      <c r="I1318" s="233"/>
      <c r="J1318" s="233"/>
      <c r="K1318" s="233"/>
      <c r="L1318" s="234" t="str">
        <f>IF(K1318="","",IF(I1318="",ROUND(HLOOKUP(J1318,kgList,K1318,FALSE),1),ROUND(HLOOKUP(I1318,kgList,K1318,FALSE),1)))</f>
        <v/>
      </c>
      <c r="M1318" s="234" t="str">
        <f>IF(L1318="","",IF(COUNTA(I1318:J1318)&gt;1,"Edible or Inedible",IF(COUNTA(I1318)=1,L1318*1,IF(COUNTA(J1318)=1,L1318*1,"ERROR"))))</f>
        <v/>
      </c>
    </row>
    <row r="1319" spans="1:13" x14ac:dyDescent="0.25">
      <c r="A1319" s="232" t="str">
        <f>IF(D1319="","",A1318)</f>
        <v/>
      </c>
      <c r="B1319" s="231" t="str">
        <f>IF(D1319="","",B1318)</f>
        <v/>
      </c>
      <c r="C1319" s="232" t="str">
        <f>IF(D1319="","",C1318)</f>
        <v/>
      </c>
      <c r="D1319" s="6"/>
      <c r="E1319" s="5" t="str">
        <f>IF(D1319="","",VLOOKUP(D1319,Master,3,FALSE))</f>
        <v/>
      </c>
      <c r="F1319" s="5" t="str">
        <f>IF(D1319="","",VLOOKUP(D1319,Master,4,FALSE))</f>
        <v/>
      </c>
      <c r="G1319" s="5" t="str">
        <f>IF(D1319="","",VLOOKUP(D1319,Master,5,FALSE))</f>
        <v/>
      </c>
      <c r="H1319" s="5" t="str">
        <f>IF(D1319="","",VLOOKUP(D1319,Master,2,FALSE))</f>
        <v/>
      </c>
      <c r="I1319" s="233"/>
      <c r="J1319" s="233"/>
      <c r="K1319" s="233"/>
      <c r="L1319" s="234" t="str">
        <f>IF(K1319="","",IF(I1319="",ROUND(HLOOKUP(J1319,kgList,K1319,FALSE),1),ROUND(HLOOKUP(I1319,kgList,K1319,FALSE),1)))</f>
        <v/>
      </c>
      <c r="M1319" s="234" t="str">
        <f>IF(L1319="","",IF(COUNTA(I1319:J1319)&gt;1,"Edible or Inedible",IF(COUNTA(I1319)=1,L1319*1,IF(COUNTA(J1319)=1,L1319*1,"ERROR"))))</f>
        <v/>
      </c>
    </row>
    <row r="1320" spans="1:13" x14ac:dyDescent="0.25">
      <c r="A1320" s="232" t="str">
        <f>IF(D1320="","",A1319)</f>
        <v/>
      </c>
      <c r="B1320" s="231" t="str">
        <f>IF(D1320="","",B1319)</f>
        <v/>
      </c>
      <c r="C1320" s="232" t="str">
        <f>IF(D1320="","",C1319)</f>
        <v/>
      </c>
      <c r="D1320" s="6"/>
      <c r="E1320" s="5" t="str">
        <f>IF(D1320="","",VLOOKUP(D1320,Master,3,FALSE))</f>
        <v/>
      </c>
      <c r="F1320" s="5" t="str">
        <f>IF(D1320="","",VLOOKUP(D1320,Master,4,FALSE))</f>
        <v/>
      </c>
      <c r="G1320" s="5" t="str">
        <f>IF(D1320="","",VLOOKUP(D1320,Master,5,FALSE))</f>
        <v/>
      </c>
      <c r="H1320" s="5" t="str">
        <f>IF(D1320="","",VLOOKUP(D1320,Master,2,FALSE))</f>
        <v/>
      </c>
      <c r="I1320" s="233"/>
      <c r="J1320" s="233"/>
      <c r="K1320" s="233"/>
      <c r="L1320" s="234" t="str">
        <f>IF(K1320="","",IF(I1320="",ROUND(HLOOKUP(J1320,kgList,K1320,FALSE),1),ROUND(HLOOKUP(I1320,kgList,K1320,FALSE),1)))</f>
        <v/>
      </c>
      <c r="M1320" s="234" t="str">
        <f>IF(L1320="","",IF(COUNTA(I1320:J1320)&gt;1,"Edible or Inedible",IF(COUNTA(I1320)=1,L1320*1,IF(COUNTA(J1320)=1,L1320*1,"ERROR"))))</f>
        <v/>
      </c>
    </row>
    <row r="1321" spans="1:13" x14ac:dyDescent="0.25">
      <c r="A1321" s="232" t="str">
        <f>IF(D1321="","",A1320)</f>
        <v/>
      </c>
      <c r="B1321" s="231" t="str">
        <f>IF(D1321="","",B1320)</f>
        <v/>
      </c>
      <c r="C1321" s="232" t="str">
        <f>IF(D1321="","",C1320)</f>
        <v/>
      </c>
      <c r="D1321" s="6"/>
      <c r="E1321" s="5" t="str">
        <f>IF(D1321="","",VLOOKUP(D1321,Master,3,FALSE))</f>
        <v/>
      </c>
      <c r="F1321" s="5" t="str">
        <f>IF(D1321="","",VLOOKUP(D1321,Master,4,FALSE))</f>
        <v/>
      </c>
      <c r="G1321" s="5" t="str">
        <f>IF(D1321="","",VLOOKUP(D1321,Master,5,FALSE))</f>
        <v/>
      </c>
      <c r="H1321" s="5" t="str">
        <f>IF(D1321="","",VLOOKUP(D1321,Master,2,FALSE))</f>
        <v/>
      </c>
      <c r="I1321" s="233"/>
      <c r="J1321" s="233"/>
      <c r="K1321" s="233"/>
      <c r="L1321" s="234" t="str">
        <f>IF(K1321="","",IF(I1321="",ROUND(HLOOKUP(J1321,kgList,K1321,FALSE),1),ROUND(HLOOKUP(I1321,kgList,K1321,FALSE),1)))</f>
        <v/>
      </c>
      <c r="M1321" s="234" t="str">
        <f>IF(L1321="","",IF(COUNTA(I1321:J1321)&gt;1,"Edible or Inedible",IF(COUNTA(I1321)=1,L1321*1,IF(COUNTA(J1321)=1,L1321*1,"ERROR"))))</f>
        <v/>
      </c>
    </row>
    <row r="1322" spans="1:13" x14ac:dyDescent="0.25">
      <c r="A1322" s="232" t="str">
        <f>IF(D1322="","",A1321)</f>
        <v/>
      </c>
      <c r="B1322" s="231" t="str">
        <f>IF(D1322="","",B1321)</f>
        <v/>
      </c>
      <c r="C1322" s="232" t="str">
        <f>IF(D1322="","",C1321)</f>
        <v/>
      </c>
      <c r="D1322" s="6"/>
      <c r="E1322" s="5" t="str">
        <f>IF(D1322="","",VLOOKUP(D1322,Master,3,FALSE))</f>
        <v/>
      </c>
      <c r="F1322" s="5" t="str">
        <f>IF(D1322="","",VLOOKUP(D1322,Master,4,FALSE))</f>
        <v/>
      </c>
      <c r="G1322" s="5" t="str">
        <f>IF(D1322="","",VLOOKUP(D1322,Master,5,FALSE))</f>
        <v/>
      </c>
      <c r="H1322" s="5" t="str">
        <f>IF(D1322="","",VLOOKUP(D1322,Master,2,FALSE))</f>
        <v/>
      </c>
      <c r="I1322" s="233"/>
      <c r="J1322" s="233"/>
      <c r="K1322" s="233"/>
      <c r="L1322" s="234" t="str">
        <f>IF(K1322="","",IF(I1322="",ROUND(HLOOKUP(J1322,kgList,K1322,FALSE),1),ROUND(HLOOKUP(I1322,kgList,K1322,FALSE),1)))</f>
        <v/>
      </c>
      <c r="M1322" s="234" t="str">
        <f>IF(L1322="","",IF(COUNTA(I1322:J1322)&gt;1,"Edible or Inedible",IF(COUNTA(I1322)=1,L1322*1,IF(COUNTA(J1322)=1,L1322*1,"ERROR"))))</f>
        <v/>
      </c>
    </row>
    <row r="1323" spans="1:13" x14ac:dyDescent="0.25">
      <c r="A1323" s="232" t="str">
        <f>IF(D1323="","",A1322)</f>
        <v/>
      </c>
      <c r="B1323" s="231" t="str">
        <f>IF(D1323="","",B1322)</f>
        <v/>
      </c>
      <c r="C1323" s="232" t="str">
        <f>IF(D1323="","",C1322)</f>
        <v/>
      </c>
      <c r="D1323" s="6"/>
      <c r="E1323" s="5" t="str">
        <f>IF(D1323="","",VLOOKUP(D1323,Master,3,FALSE))</f>
        <v/>
      </c>
      <c r="F1323" s="5" t="str">
        <f>IF(D1323="","",VLOOKUP(D1323,Master,4,FALSE))</f>
        <v/>
      </c>
      <c r="G1323" s="5" t="str">
        <f>IF(D1323="","",VLOOKUP(D1323,Master,5,FALSE))</f>
        <v/>
      </c>
      <c r="H1323" s="5" t="str">
        <f>IF(D1323="","",VLOOKUP(D1323,Master,2,FALSE))</f>
        <v/>
      </c>
      <c r="I1323" s="233"/>
      <c r="J1323" s="233"/>
      <c r="K1323" s="233"/>
      <c r="L1323" s="234" t="str">
        <f>IF(K1323="","",IF(I1323="",ROUND(HLOOKUP(J1323,kgList,K1323,FALSE),1),ROUND(HLOOKUP(I1323,kgList,K1323,FALSE),1)))</f>
        <v/>
      </c>
      <c r="M1323" s="234" t="str">
        <f>IF(L1323="","",IF(COUNTA(I1323:J1323)&gt;1,"Edible or Inedible",IF(COUNTA(I1323)=1,L1323*1,IF(COUNTA(J1323)=1,L1323*1,"ERROR"))))</f>
        <v/>
      </c>
    </row>
    <row r="1324" spans="1:13" x14ac:dyDescent="0.25">
      <c r="A1324" s="232" t="str">
        <f>IF(D1324="","",A1323)</f>
        <v/>
      </c>
      <c r="B1324" s="231" t="str">
        <f>IF(D1324="","",B1323)</f>
        <v/>
      </c>
      <c r="C1324" s="232" t="str">
        <f>IF(D1324="","",C1323)</f>
        <v/>
      </c>
      <c r="D1324" s="6"/>
      <c r="E1324" s="5" t="str">
        <f>IF(D1324="","",VLOOKUP(D1324,Master,3,FALSE))</f>
        <v/>
      </c>
      <c r="F1324" s="5" t="str">
        <f>IF(D1324="","",VLOOKUP(D1324,Master,4,FALSE))</f>
        <v/>
      </c>
      <c r="G1324" s="5" t="str">
        <f>IF(D1324="","",VLOOKUP(D1324,Master,5,FALSE))</f>
        <v/>
      </c>
      <c r="H1324" s="5" t="str">
        <f>IF(D1324="","",VLOOKUP(D1324,Master,2,FALSE))</f>
        <v/>
      </c>
      <c r="I1324" s="233"/>
      <c r="J1324" s="233"/>
      <c r="K1324" s="233"/>
      <c r="L1324" s="234" t="str">
        <f>IF(K1324="","",IF(I1324="",ROUND(HLOOKUP(J1324,kgList,K1324,FALSE),1),ROUND(HLOOKUP(I1324,kgList,K1324,FALSE),1)))</f>
        <v/>
      </c>
      <c r="M1324" s="234" t="str">
        <f>IF(L1324="","",IF(COUNTA(I1324:J1324)&gt;1,"Edible or Inedible",IF(COUNTA(I1324)=1,L1324*1,IF(COUNTA(J1324)=1,L1324*1,"ERROR"))))</f>
        <v/>
      </c>
    </row>
    <row r="1325" spans="1:13" x14ac:dyDescent="0.25">
      <c r="A1325" s="232" t="str">
        <f>IF(D1325="","",A1324)</f>
        <v/>
      </c>
      <c r="B1325" s="231" t="str">
        <f>IF(D1325="","",B1324)</f>
        <v/>
      </c>
      <c r="C1325" s="232" t="str">
        <f>IF(D1325="","",C1324)</f>
        <v/>
      </c>
      <c r="D1325" s="6"/>
      <c r="E1325" s="5" t="str">
        <f>IF(D1325="","",VLOOKUP(D1325,Master,3,FALSE))</f>
        <v/>
      </c>
      <c r="F1325" s="5" t="str">
        <f>IF(D1325="","",VLOOKUP(D1325,Master,4,FALSE))</f>
        <v/>
      </c>
      <c r="G1325" s="5" t="str">
        <f>IF(D1325="","",VLOOKUP(D1325,Master,5,FALSE))</f>
        <v/>
      </c>
      <c r="H1325" s="5" t="str">
        <f>IF(D1325="","",VLOOKUP(D1325,Master,2,FALSE))</f>
        <v/>
      </c>
      <c r="I1325" s="233"/>
      <c r="J1325" s="233"/>
      <c r="K1325" s="233"/>
      <c r="L1325" s="234" t="str">
        <f>IF(K1325="","",IF(I1325="",ROUND(HLOOKUP(J1325,kgList,K1325,FALSE),1),ROUND(HLOOKUP(I1325,kgList,K1325,FALSE),1)))</f>
        <v/>
      </c>
      <c r="M1325" s="234" t="str">
        <f>IF(L1325="","",IF(COUNTA(I1325:J1325)&gt;1,"Edible or Inedible",IF(COUNTA(I1325)=1,L1325*1,IF(COUNTA(J1325)=1,L1325*1,"ERROR"))))</f>
        <v/>
      </c>
    </row>
    <row r="1326" spans="1:13" x14ac:dyDescent="0.25">
      <c r="A1326" s="232" t="str">
        <f>IF(D1326="","",A1325)</f>
        <v/>
      </c>
      <c r="B1326" s="231" t="str">
        <f>IF(D1326="","",B1325)</f>
        <v/>
      </c>
      <c r="C1326" s="232" t="str">
        <f>IF(D1326="","",C1325)</f>
        <v/>
      </c>
      <c r="D1326" s="6"/>
      <c r="E1326" s="5" t="str">
        <f>IF(D1326="","",VLOOKUP(D1326,Master,3,FALSE))</f>
        <v/>
      </c>
      <c r="F1326" s="5" t="str">
        <f>IF(D1326="","",VLOOKUP(D1326,Master,4,FALSE))</f>
        <v/>
      </c>
      <c r="G1326" s="5" t="str">
        <f>IF(D1326="","",VLOOKUP(D1326,Master,5,FALSE))</f>
        <v/>
      </c>
      <c r="H1326" s="5" t="str">
        <f>IF(D1326="","",VLOOKUP(D1326,Master,2,FALSE))</f>
        <v/>
      </c>
      <c r="I1326" s="233"/>
      <c r="J1326" s="233"/>
      <c r="K1326" s="233"/>
      <c r="L1326" s="234" t="str">
        <f>IF(K1326="","",IF(I1326="",ROUND(HLOOKUP(J1326,kgList,K1326,FALSE),1),ROUND(HLOOKUP(I1326,kgList,K1326,FALSE),1)))</f>
        <v/>
      </c>
      <c r="M1326" s="234" t="str">
        <f>IF(L1326="","",IF(COUNTA(I1326:J1326)&gt;1,"Edible or Inedible",IF(COUNTA(I1326)=1,L1326*1,IF(COUNTA(J1326)=1,L1326*1,"ERROR"))))</f>
        <v/>
      </c>
    </row>
    <row r="1327" spans="1:13" x14ac:dyDescent="0.25">
      <c r="A1327" s="232" t="str">
        <f>IF(D1327="","",A1326)</f>
        <v/>
      </c>
      <c r="B1327" s="231" t="str">
        <f>IF(D1327="","",B1326)</f>
        <v/>
      </c>
      <c r="C1327" s="232" t="str">
        <f>IF(D1327="","",C1326)</f>
        <v/>
      </c>
      <c r="D1327" s="6"/>
      <c r="E1327" s="5" t="str">
        <f>IF(D1327="","",VLOOKUP(D1327,Master,3,FALSE))</f>
        <v/>
      </c>
      <c r="F1327" s="5" t="str">
        <f>IF(D1327="","",VLOOKUP(D1327,Master,4,FALSE))</f>
        <v/>
      </c>
      <c r="G1327" s="5" t="str">
        <f>IF(D1327="","",VLOOKUP(D1327,Master,5,FALSE))</f>
        <v/>
      </c>
      <c r="H1327" s="5" t="str">
        <f>IF(D1327="","",VLOOKUP(D1327,Master,2,FALSE))</f>
        <v/>
      </c>
      <c r="I1327" s="233"/>
      <c r="J1327" s="233"/>
      <c r="K1327" s="233"/>
      <c r="L1327" s="234" t="str">
        <f>IF(K1327="","",IF(I1327="",ROUND(HLOOKUP(J1327,kgList,K1327,FALSE),1),ROUND(HLOOKUP(I1327,kgList,K1327,FALSE),1)))</f>
        <v/>
      </c>
      <c r="M1327" s="234" t="str">
        <f>IF(L1327="","",IF(COUNTA(I1327:J1327)&gt;1,"Edible or Inedible",IF(COUNTA(I1327)=1,L1327*1,IF(COUNTA(J1327)=1,L1327*1,"ERROR"))))</f>
        <v/>
      </c>
    </row>
    <row r="1328" spans="1:13" x14ac:dyDescent="0.25">
      <c r="A1328" s="232" t="str">
        <f>IF(D1328="","",A1327)</f>
        <v/>
      </c>
      <c r="B1328" s="231" t="str">
        <f>IF(D1328="","",B1327)</f>
        <v/>
      </c>
      <c r="C1328" s="232" t="str">
        <f>IF(D1328="","",C1327)</f>
        <v/>
      </c>
      <c r="D1328" s="6"/>
      <c r="E1328" s="5" t="str">
        <f>IF(D1328="","",VLOOKUP(D1328,Master,3,FALSE))</f>
        <v/>
      </c>
      <c r="F1328" s="5" t="str">
        <f>IF(D1328="","",VLOOKUP(D1328,Master,4,FALSE))</f>
        <v/>
      </c>
      <c r="G1328" s="5" t="str">
        <f>IF(D1328="","",VLOOKUP(D1328,Master,5,FALSE))</f>
        <v/>
      </c>
      <c r="H1328" s="5" t="str">
        <f>IF(D1328="","",VLOOKUP(D1328,Master,2,FALSE))</f>
        <v/>
      </c>
      <c r="I1328" s="233"/>
      <c r="J1328" s="233"/>
      <c r="K1328" s="233"/>
      <c r="L1328" s="234" t="str">
        <f>IF(K1328="","",IF(I1328="",ROUND(HLOOKUP(J1328,kgList,K1328,FALSE),1),ROUND(HLOOKUP(I1328,kgList,K1328,FALSE),1)))</f>
        <v/>
      </c>
      <c r="M1328" s="234" t="str">
        <f>IF(L1328="","",IF(COUNTA(I1328:J1328)&gt;1,"Edible or Inedible",IF(COUNTA(I1328)=1,L1328*1,IF(COUNTA(J1328)=1,L1328*1,"ERROR"))))</f>
        <v/>
      </c>
    </row>
    <row r="1329" spans="1:13" x14ac:dyDescent="0.25">
      <c r="A1329" s="232" t="str">
        <f>IF(D1329="","",A1328)</f>
        <v/>
      </c>
      <c r="B1329" s="231" t="str">
        <f>IF(D1329="","",B1328)</f>
        <v/>
      </c>
      <c r="C1329" s="232" t="str">
        <f>IF(D1329="","",C1328)</f>
        <v/>
      </c>
      <c r="D1329" s="6"/>
      <c r="E1329" s="5" t="str">
        <f>IF(D1329="","",VLOOKUP(D1329,Master,3,FALSE))</f>
        <v/>
      </c>
      <c r="F1329" s="5" t="str">
        <f>IF(D1329="","",VLOOKUP(D1329,Master,4,FALSE))</f>
        <v/>
      </c>
      <c r="G1329" s="5" t="str">
        <f>IF(D1329="","",VLOOKUP(D1329,Master,5,FALSE))</f>
        <v/>
      </c>
      <c r="H1329" s="5" t="str">
        <f>IF(D1329="","",VLOOKUP(D1329,Master,2,FALSE))</f>
        <v/>
      </c>
      <c r="I1329" s="233"/>
      <c r="J1329" s="233"/>
      <c r="K1329" s="233"/>
      <c r="L1329" s="234" t="str">
        <f>IF(K1329="","",IF(I1329="",ROUND(HLOOKUP(J1329,kgList,K1329,FALSE),1),ROUND(HLOOKUP(I1329,kgList,K1329,FALSE),1)))</f>
        <v/>
      </c>
      <c r="M1329" s="234" t="str">
        <f>IF(L1329="","",IF(COUNTA(I1329:J1329)&gt;1,"Edible or Inedible",IF(COUNTA(I1329)=1,L1329*1,IF(COUNTA(J1329)=1,L1329*1,"ERROR"))))</f>
        <v/>
      </c>
    </row>
    <row r="1330" spans="1:13" x14ac:dyDescent="0.25">
      <c r="A1330" s="232" t="str">
        <f>IF(D1330="","",A1329)</f>
        <v/>
      </c>
      <c r="B1330" s="231" t="str">
        <f>IF(D1330="","",B1329)</f>
        <v/>
      </c>
      <c r="C1330" s="232" t="str">
        <f>IF(D1330="","",C1329)</f>
        <v/>
      </c>
      <c r="D1330" s="6"/>
      <c r="E1330" s="5" t="str">
        <f>IF(D1330="","",VLOOKUP(D1330,Master,3,FALSE))</f>
        <v/>
      </c>
      <c r="F1330" s="5" t="str">
        <f>IF(D1330="","",VLOOKUP(D1330,Master,4,FALSE))</f>
        <v/>
      </c>
      <c r="G1330" s="5" t="str">
        <f>IF(D1330="","",VLOOKUP(D1330,Master,5,FALSE))</f>
        <v/>
      </c>
      <c r="H1330" s="5" t="str">
        <f>IF(D1330="","",VLOOKUP(D1330,Master,2,FALSE))</f>
        <v/>
      </c>
      <c r="I1330" s="233"/>
      <c r="J1330" s="233"/>
      <c r="K1330" s="233"/>
      <c r="L1330" s="234" t="str">
        <f>IF(K1330="","",IF(I1330="",ROUND(HLOOKUP(J1330,kgList,K1330,FALSE),1),ROUND(HLOOKUP(I1330,kgList,K1330,FALSE),1)))</f>
        <v/>
      </c>
      <c r="M1330" s="234" t="str">
        <f>IF(L1330="","",IF(COUNTA(I1330:J1330)&gt;1,"Edible or Inedible",IF(COUNTA(I1330)=1,L1330*1,IF(COUNTA(J1330)=1,L1330*1,"ERROR"))))</f>
        <v/>
      </c>
    </row>
    <row r="1331" spans="1:13" x14ac:dyDescent="0.25">
      <c r="A1331" s="232" t="str">
        <f>IF(D1331="","",A1330)</f>
        <v/>
      </c>
      <c r="B1331" s="231" t="str">
        <f>IF(D1331="","",B1330)</f>
        <v/>
      </c>
      <c r="C1331" s="232" t="str">
        <f>IF(D1331="","",C1330)</f>
        <v/>
      </c>
      <c r="D1331" s="6"/>
      <c r="E1331" s="5" t="str">
        <f>IF(D1331="","",VLOOKUP(D1331,Master,3,FALSE))</f>
        <v/>
      </c>
      <c r="F1331" s="5" t="str">
        <f>IF(D1331="","",VLOOKUP(D1331,Master,4,FALSE))</f>
        <v/>
      </c>
      <c r="G1331" s="5" t="str">
        <f>IF(D1331="","",VLOOKUP(D1331,Master,5,FALSE))</f>
        <v/>
      </c>
      <c r="H1331" s="5" t="str">
        <f>IF(D1331="","",VLOOKUP(D1331,Master,2,FALSE))</f>
        <v/>
      </c>
      <c r="I1331" s="233"/>
      <c r="J1331" s="233"/>
      <c r="K1331" s="233"/>
      <c r="L1331" s="234" t="str">
        <f>IF(K1331="","",IF(I1331="",ROUND(HLOOKUP(J1331,kgList,K1331,FALSE),1),ROUND(HLOOKUP(I1331,kgList,K1331,FALSE),1)))</f>
        <v/>
      </c>
      <c r="M1331" s="234" t="str">
        <f>IF(L1331="","",IF(COUNTA(I1331:J1331)&gt;1,"Edible or Inedible",IF(COUNTA(I1331)=1,L1331*1,IF(COUNTA(J1331)=1,L1331*1,"ERROR"))))</f>
        <v/>
      </c>
    </row>
    <row r="1332" spans="1:13" x14ac:dyDescent="0.25">
      <c r="A1332" s="232" t="str">
        <f>IF(D1332="","",A1331)</f>
        <v/>
      </c>
      <c r="B1332" s="231" t="str">
        <f>IF(D1332="","",B1331)</f>
        <v/>
      </c>
      <c r="C1332" s="232" t="str">
        <f>IF(D1332="","",C1331)</f>
        <v/>
      </c>
      <c r="D1332" s="6"/>
      <c r="E1332" s="5" t="str">
        <f>IF(D1332="","",VLOOKUP(D1332,Master,3,FALSE))</f>
        <v/>
      </c>
      <c r="F1332" s="5" t="str">
        <f>IF(D1332="","",VLOOKUP(D1332,Master,4,FALSE))</f>
        <v/>
      </c>
      <c r="G1332" s="5" t="str">
        <f>IF(D1332="","",VLOOKUP(D1332,Master,5,FALSE))</f>
        <v/>
      </c>
      <c r="H1332" s="5" t="str">
        <f>IF(D1332="","",VLOOKUP(D1332,Master,2,FALSE))</f>
        <v/>
      </c>
      <c r="I1332" s="233"/>
      <c r="J1332" s="233"/>
      <c r="K1332" s="233"/>
      <c r="L1332" s="234" t="str">
        <f>IF(K1332="","",IF(I1332="",ROUND(HLOOKUP(J1332,kgList,K1332,FALSE),1),ROUND(HLOOKUP(I1332,kgList,K1332,FALSE),1)))</f>
        <v/>
      </c>
      <c r="M1332" s="234" t="str">
        <f>IF(L1332="","",IF(COUNTA(I1332:J1332)&gt;1,"Edible or Inedible",IF(COUNTA(I1332)=1,L1332*1,IF(COUNTA(J1332)=1,L1332*1,"ERROR"))))</f>
        <v/>
      </c>
    </row>
    <row r="1333" spans="1:13" x14ac:dyDescent="0.25">
      <c r="A1333" s="232" t="str">
        <f>IF(D1333="","",A1332)</f>
        <v/>
      </c>
      <c r="B1333" s="231" t="str">
        <f>IF(D1333="","",B1332)</f>
        <v/>
      </c>
      <c r="C1333" s="232" t="str">
        <f>IF(D1333="","",C1332)</f>
        <v/>
      </c>
      <c r="D1333" s="6"/>
      <c r="E1333" s="5" t="str">
        <f>IF(D1333="","",VLOOKUP(D1333,Master,3,FALSE))</f>
        <v/>
      </c>
      <c r="F1333" s="5" t="str">
        <f>IF(D1333="","",VLOOKUP(D1333,Master,4,FALSE))</f>
        <v/>
      </c>
      <c r="G1333" s="5" t="str">
        <f>IF(D1333="","",VLOOKUP(D1333,Master,5,FALSE))</f>
        <v/>
      </c>
      <c r="H1333" s="5" t="str">
        <f>IF(D1333="","",VLOOKUP(D1333,Master,2,FALSE))</f>
        <v/>
      </c>
      <c r="I1333" s="233"/>
      <c r="J1333" s="233"/>
      <c r="K1333" s="233"/>
      <c r="L1333" s="234" t="str">
        <f>IF(K1333="","",IF(I1333="",ROUND(HLOOKUP(J1333,kgList,K1333,FALSE),1),ROUND(HLOOKUP(I1333,kgList,K1333,FALSE),1)))</f>
        <v/>
      </c>
      <c r="M1333" s="234" t="str">
        <f>IF(L1333="","",IF(COUNTA(I1333:J1333)&gt;1,"Edible or Inedible",IF(COUNTA(I1333)=1,L1333*1,IF(COUNTA(J1333)=1,L1333*1,"ERROR"))))</f>
        <v/>
      </c>
    </row>
    <row r="1334" spans="1:13" x14ac:dyDescent="0.25">
      <c r="A1334" s="232" t="str">
        <f>IF(D1334="","",A1333)</f>
        <v/>
      </c>
      <c r="B1334" s="231" t="str">
        <f>IF(D1334="","",B1333)</f>
        <v/>
      </c>
      <c r="C1334" s="232" t="str">
        <f>IF(D1334="","",C1333)</f>
        <v/>
      </c>
      <c r="D1334" s="6"/>
      <c r="E1334" s="5" t="str">
        <f>IF(D1334="","",VLOOKUP(D1334,Master,3,FALSE))</f>
        <v/>
      </c>
      <c r="F1334" s="5" t="str">
        <f>IF(D1334="","",VLOOKUP(D1334,Master,4,FALSE))</f>
        <v/>
      </c>
      <c r="G1334" s="5" t="str">
        <f>IF(D1334="","",VLOOKUP(D1334,Master,5,FALSE))</f>
        <v/>
      </c>
      <c r="H1334" s="5" t="str">
        <f>IF(D1334="","",VLOOKUP(D1334,Master,2,FALSE))</f>
        <v/>
      </c>
      <c r="I1334" s="233"/>
      <c r="J1334" s="233"/>
      <c r="K1334" s="233"/>
      <c r="L1334" s="234" t="str">
        <f>IF(K1334="","",IF(I1334="",ROUND(HLOOKUP(J1334,kgList,K1334,FALSE),1),ROUND(HLOOKUP(I1334,kgList,K1334,FALSE),1)))</f>
        <v/>
      </c>
      <c r="M1334" s="234" t="str">
        <f>IF(L1334="","",IF(COUNTA(I1334:J1334)&gt;1,"Edible or Inedible",IF(COUNTA(I1334)=1,L1334*1,IF(COUNTA(J1334)=1,L1334*1,"ERROR"))))</f>
        <v/>
      </c>
    </row>
    <row r="1335" spans="1:13" x14ac:dyDescent="0.25">
      <c r="A1335" s="232" t="str">
        <f>IF(D1335="","",A1334)</f>
        <v/>
      </c>
      <c r="B1335" s="231" t="str">
        <f>IF(D1335="","",B1334)</f>
        <v/>
      </c>
      <c r="C1335" s="232" t="str">
        <f>IF(D1335="","",C1334)</f>
        <v/>
      </c>
      <c r="D1335" s="6"/>
      <c r="E1335" s="5" t="str">
        <f>IF(D1335="","",VLOOKUP(D1335,Master,3,FALSE))</f>
        <v/>
      </c>
      <c r="F1335" s="5" t="str">
        <f>IF(D1335="","",VLOOKUP(D1335,Master,4,FALSE))</f>
        <v/>
      </c>
      <c r="G1335" s="5" t="str">
        <f>IF(D1335="","",VLOOKUP(D1335,Master,5,FALSE))</f>
        <v/>
      </c>
      <c r="H1335" s="5" t="str">
        <f>IF(D1335="","",VLOOKUP(D1335,Master,2,FALSE))</f>
        <v/>
      </c>
      <c r="I1335" s="233"/>
      <c r="J1335" s="233"/>
      <c r="K1335" s="233"/>
      <c r="L1335" s="234" t="str">
        <f>IF(K1335="","",IF(I1335="",ROUND(HLOOKUP(J1335,kgList,K1335,FALSE),1),ROUND(HLOOKUP(I1335,kgList,K1335,FALSE),1)))</f>
        <v/>
      </c>
      <c r="M1335" s="234" t="str">
        <f>IF(L1335="","",IF(COUNTA(I1335:J1335)&gt;1,"Edible or Inedible",IF(COUNTA(I1335)=1,L1335*1,IF(COUNTA(J1335)=1,L1335*1,"ERROR"))))</f>
        <v/>
      </c>
    </row>
    <row r="1336" spans="1:13" x14ac:dyDescent="0.25">
      <c r="A1336" s="232" t="str">
        <f>IF(D1336="","",A1335)</f>
        <v/>
      </c>
      <c r="B1336" s="231" t="str">
        <f>IF(D1336="","",B1335)</f>
        <v/>
      </c>
      <c r="C1336" s="232" t="str">
        <f>IF(D1336="","",C1335)</f>
        <v/>
      </c>
      <c r="D1336" s="6"/>
      <c r="E1336" s="5" t="str">
        <f>IF(D1336="","",VLOOKUP(D1336,Master,3,FALSE))</f>
        <v/>
      </c>
      <c r="F1336" s="5" t="str">
        <f>IF(D1336="","",VLOOKUP(D1336,Master,4,FALSE))</f>
        <v/>
      </c>
      <c r="G1336" s="5" t="str">
        <f>IF(D1336="","",VLOOKUP(D1336,Master,5,FALSE))</f>
        <v/>
      </c>
      <c r="H1336" s="5" t="str">
        <f>IF(D1336="","",VLOOKUP(D1336,Master,2,FALSE))</f>
        <v/>
      </c>
      <c r="I1336" s="233"/>
      <c r="J1336" s="233"/>
      <c r="K1336" s="233"/>
      <c r="L1336" s="234" t="str">
        <f>IF(K1336="","",IF(I1336="",ROUND(HLOOKUP(J1336,kgList,K1336,FALSE),1),ROUND(HLOOKUP(I1336,kgList,K1336,FALSE),1)))</f>
        <v/>
      </c>
      <c r="M1336" s="234" t="str">
        <f>IF(L1336="","",IF(COUNTA(I1336:J1336)&gt;1,"Edible or Inedible",IF(COUNTA(I1336)=1,L1336*1,IF(COUNTA(J1336)=1,L1336*1,"ERROR"))))</f>
        <v/>
      </c>
    </row>
    <row r="1337" spans="1:13" x14ac:dyDescent="0.25">
      <c r="A1337" s="232" t="str">
        <f>IF(D1337="","",A1336)</f>
        <v/>
      </c>
      <c r="B1337" s="231" t="str">
        <f>IF(D1337="","",B1336)</f>
        <v/>
      </c>
      <c r="C1337" s="232" t="str">
        <f>IF(D1337="","",C1336)</f>
        <v/>
      </c>
      <c r="D1337" s="6"/>
      <c r="E1337" s="5" t="str">
        <f>IF(D1337="","",VLOOKUP(D1337,Master,3,FALSE))</f>
        <v/>
      </c>
      <c r="F1337" s="5" t="str">
        <f>IF(D1337="","",VLOOKUP(D1337,Master,4,FALSE))</f>
        <v/>
      </c>
      <c r="G1337" s="5" t="str">
        <f>IF(D1337="","",VLOOKUP(D1337,Master,5,FALSE))</f>
        <v/>
      </c>
      <c r="H1337" s="5" t="str">
        <f>IF(D1337="","",VLOOKUP(D1337,Master,2,FALSE))</f>
        <v/>
      </c>
      <c r="I1337" s="233"/>
      <c r="J1337" s="233"/>
      <c r="K1337" s="233"/>
      <c r="L1337" s="234" t="str">
        <f>IF(K1337="","",IF(I1337="",ROUND(HLOOKUP(J1337,kgList,K1337,FALSE),1),ROUND(HLOOKUP(I1337,kgList,K1337,FALSE),1)))</f>
        <v/>
      </c>
      <c r="M1337" s="234" t="str">
        <f>IF(L1337="","",IF(COUNTA(I1337:J1337)&gt;1,"Edible or Inedible",IF(COUNTA(I1337)=1,L1337*1,IF(COUNTA(J1337)=1,L1337*1,"ERROR"))))</f>
        <v/>
      </c>
    </row>
    <row r="1338" spans="1:13" x14ac:dyDescent="0.25">
      <c r="A1338" s="232" t="str">
        <f>IF(D1338="","",A1337)</f>
        <v/>
      </c>
      <c r="B1338" s="231" t="str">
        <f>IF(D1338="","",B1337)</f>
        <v/>
      </c>
      <c r="C1338" s="232" t="str">
        <f>IF(D1338="","",C1337)</f>
        <v/>
      </c>
      <c r="D1338" s="6"/>
      <c r="E1338" s="5" t="str">
        <f>IF(D1338="","",VLOOKUP(D1338,Master,3,FALSE))</f>
        <v/>
      </c>
      <c r="F1338" s="5" t="str">
        <f>IF(D1338="","",VLOOKUP(D1338,Master,4,FALSE))</f>
        <v/>
      </c>
      <c r="G1338" s="5" t="str">
        <f>IF(D1338="","",VLOOKUP(D1338,Master,5,FALSE))</f>
        <v/>
      </c>
      <c r="H1338" s="5" t="str">
        <f>IF(D1338="","",VLOOKUP(D1338,Master,2,FALSE))</f>
        <v/>
      </c>
      <c r="I1338" s="233"/>
      <c r="J1338" s="233"/>
      <c r="K1338" s="233"/>
      <c r="L1338" s="234" t="str">
        <f>IF(K1338="","",IF(I1338="",ROUND(HLOOKUP(J1338,kgList,K1338,FALSE),1),ROUND(HLOOKUP(I1338,kgList,K1338,FALSE),1)))</f>
        <v/>
      </c>
      <c r="M1338" s="234" t="str">
        <f>IF(L1338="","",IF(COUNTA(I1338:J1338)&gt;1,"Edible or Inedible",IF(COUNTA(I1338)=1,L1338*1,IF(COUNTA(J1338)=1,L1338*1,"ERROR"))))</f>
        <v/>
      </c>
    </row>
    <row r="1339" spans="1:13" x14ac:dyDescent="0.25">
      <c r="A1339" s="232" t="str">
        <f>IF(D1339="","",A1338)</f>
        <v/>
      </c>
      <c r="B1339" s="231" t="str">
        <f>IF(D1339="","",B1338)</f>
        <v/>
      </c>
      <c r="C1339" s="232" t="str">
        <f>IF(D1339="","",C1338)</f>
        <v/>
      </c>
      <c r="D1339" s="6"/>
      <c r="E1339" s="5" t="str">
        <f>IF(D1339="","",VLOOKUP(D1339,Master,3,FALSE))</f>
        <v/>
      </c>
      <c r="F1339" s="5" t="str">
        <f>IF(D1339="","",VLOOKUP(D1339,Master,4,FALSE))</f>
        <v/>
      </c>
      <c r="G1339" s="5" t="str">
        <f>IF(D1339="","",VLOOKUP(D1339,Master,5,FALSE))</f>
        <v/>
      </c>
      <c r="H1339" s="5" t="str">
        <f>IF(D1339="","",VLOOKUP(D1339,Master,2,FALSE))</f>
        <v/>
      </c>
      <c r="I1339" s="233"/>
      <c r="J1339" s="233"/>
      <c r="K1339" s="233"/>
      <c r="L1339" s="234" t="str">
        <f>IF(K1339="","",IF(I1339="",ROUND(HLOOKUP(J1339,kgList,K1339,FALSE),1),ROUND(HLOOKUP(I1339,kgList,K1339,FALSE),1)))</f>
        <v/>
      </c>
      <c r="M1339" s="234" t="str">
        <f>IF(L1339="","",IF(COUNTA(I1339:J1339)&gt;1,"Edible or Inedible",IF(COUNTA(I1339)=1,L1339*1,IF(COUNTA(J1339)=1,L1339*1,"ERROR"))))</f>
        <v/>
      </c>
    </row>
    <row r="1340" spans="1:13" x14ac:dyDescent="0.25">
      <c r="A1340" s="232" t="str">
        <f>IF(D1340="","",A1339)</f>
        <v/>
      </c>
      <c r="B1340" s="231" t="str">
        <f>IF(D1340="","",B1339)</f>
        <v/>
      </c>
      <c r="C1340" s="232" t="str">
        <f>IF(D1340="","",C1339)</f>
        <v/>
      </c>
      <c r="D1340" s="6"/>
      <c r="E1340" s="5" t="str">
        <f>IF(D1340="","",VLOOKUP(D1340,Master,3,FALSE))</f>
        <v/>
      </c>
      <c r="F1340" s="5" t="str">
        <f>IF(D1340="","",VLOOKUP(D1340,Master,4,FALSE))</f>
        <v/>
      </c>
      <c r="G1340" s="5" t="str">
        <f>IF(D1340="","",VLOOKUP(D1340,Master,5,FALSE))</f>
        <v/>
      </c>
      <c r="H1340" s="5" t="str">
        <f>IF(D1340="","",VLOOKUP(D1340,Master,2,FALSE))</f>
        <v/>
      </c>
      <c r="I1340" s="233"/>
      <c r="J1340" s="233"/>
      <c r="K1340" s="233"/>
      <c r="L1340" s="234" t="str">
        <f>IF(K1340="","",IF(I1340="",ROUND(HLOOKUP(J1340,kgList,K1340,FALSE),1),ROUND(HLOOKUP(I1340,kgList,K1340,FALSE),1)))</f>
        <v/>
      </c>
      <c r="M1340" s="234" t="str">
        <f>IF(L1340="","",IF(COUNTA(I1340:J1340)&gt;1,"Edible or Inedible",IF(COUNTA(I1340)=1,L1340*1,IF(COUNTA(J1340)=1,L1340*1,"ERROR"))))</f>
        <v/>
      </c>
    </row>
    <row r="1341" spans="1:13" x14ac:dyDescent="0.25">
      <c r="A1341" s="232" t="str">
        <f>IF(D1341="","",A1340)</f>
        <v/>
      </c>
      <c r="B1341" s="231" t="str">
        <f>IF(D1341="","",B1340)</f>
        <v/>
      </c>
      <c r="C1341" s="232" t="str">
        <f>IF(D1341="","",C1340)</f>
        <v/>
      </c>
      <c r="D1341" s="6"/>
      <c r="E1341" s="5" t="str">
        <f>IF(D1341="","",VLOOKUP(D1341,Master,3,FALSE))</f>
        <v/>
      </c>
      <c r="F1341" s="5" t="str">
        <f>IF(D1341="","",VLOOKUP(D1341,Master,4,FALSE))</f>
        <v/>
      </c>
      <c r="G1341" s="5" t="str">
        <f>IF(D1341="","",VLOOKUP(D1341,Master,5,FALSE))</f>
        <v/>
      </c>
      <c r="H1341" s="5" t="str">
        <f>IF(D1341="","",VLOOKUP(D1341,Master,2,FALSE))</f>
        <v/>
      </c>
      <c r="I1341" s="233"/>
      <c r="J1341" s="233"/>
      <c r="K1341" s="233"/>
      <c r="L1341" s="234" t="str">
        <f>IF(K1341="","",IF(I1341="",ROUND(HLOOKUP(J1341,kgList,K1341,FALSE),1),ROUND(HLOOKUP(I1341,kgList,K1341,FALSE),1)))</f>
        <v/>
      </c>
      <c r="M1341" s="234" t="str">
        <f>IF(L1341="","",IF(COUNTA(I1341:J1341)&gt;1,"Edible or Inedible",IF(COUNTA(I1341)=1,L1341*1,IF(COUNTA(J1341)=1,L1341*1,"ERROR"))))</f>
        <v/>
      </c>
    </row>
    <row r="1342" spans="1:13" x14ac:dyDescent="0.25">
      <c r="A1342" s="232" t="str">
        <f>IF(D1342="","",A1341)</f>
        <v/>
      </c>
      <c r="B1342" s="231" t="str">
        <f>IF(D1342="","",B1341)</f>
        <v/>
      </c>
      <c r="C1342" s="232" t="str">
        <f>IF(D1342="","",C1341)</f>
        <v/>
      </c>
      <c r="D1342" s="6"/>
      <c r="E1342" s="5" t="str">
        <f>IF(D1342="","",VLOOKUP(D1342,Master,3,FALSE))</f>
        <v/>
      </c>
      <c r="F1342" s="5" t="str">
        <f>IF(D1342="","",VLOOKUP(D1342,Master,4,FALSE))</f>
        <v/>
      </c>
      <c r="G1342" s="5" t="str">
        <f>IF(D1342="","",VLOOKUP(D1342,Master,5,FALSE))</f>
        <v/>
      </c>
      <c r="H1342" s="5" t="str">
        <f>IF(D1342="","",VLOOKUP(D1342,Master,2,FALSE))</f>
        <v/>
      </c>
      <c r="I1342" s="233"/>
      <c r="J1342" s="233"/>
      <c r="K1342" s="233"/>
      <c r="L1342" s="234" t="str">
        <f>IF(K1342="","",IF(I1342="",ROUND(HLOOKUP(J1342,kgList,K1342,FALSE),1),ROUND(HLOOKUP(I1342,kgList,K1342,FALSE),1)))</f>
        <v/>
      </c>
      <c r="M1342" s="234" t="str">
        <f>IF(L1342="","",IF(COUNTA(I1342:J1342)&gt;1,"Edible or Inedible",IF(COUNTA(I1342)=1,L1342*1,IF(COUNTA(J1342)=1,L1342*1,"ERROR"))))</f>
        <v/>
      </c>
    </row>
    <row r="1343" spans="1:13" x14ac:dyDescent="0.25">
      <c r="A1343" s="232" t="str">
        <f>IF(D1343="","",A1342)</f>
        <v/>
      </c>
      <c r="B1343" s="231" t="str">
        <f>IF(D1343="","",B1342)</f>
        <v/>
      </c>
      <c r="C1343" s="232" t="str">
        <f>IF(D1343="","",C1342)</f>
        <v/>
      </c>
      <c r="D1343" s="6"/>
      <c r="E1343" s="5" t="str">
        <f>IF(D1343="","",VLOOKUP(D1343,Master,3,FALSE))</f>
        <v/>
      </c>
      <c r="F1343" s="5" t="str">
        <f>IF(D1343="","",VLOOKUP(D1343,Master,4,FALSE))</f>
        <v/>
      </c>
      <c r="G1343" s="5" t="str">
        <f>IF(D1343="","",VLOOKUP(D1343,Master,5,FALSE))</f>
        <v/>
      </c>
      <c r="H1343" s="5" t="str">
        <f>IF(D1343="","",VLOOKUP(D1343,Master,2,FALSE))</f>
        <v/>
      </c>
      <c r="I1343" s="233"/>
      <c r="J1343" s="233"/>
      <c r="K1343" s="233"/>
      <c r="L1343" s="234" t="str">
        <f>IF(K1343="","",IF(I1343="",ROUND(HLOOKUP(J1343,kgList,K1343,FALSE),1),ROUND(HLOOKUP(I1343,kgList,K1343,FALSE),1)))</f>
        <v/>
      </c>
      <c r="M1343" s="234" t="str">
        <f>IF(L1343="","",IF(COUNTA(I1343:J1343)&gt;1,"Edible or Inedible",IF(COUNTA(I1343)=1,L1343*1,IF(COUNTA(J1343)=1,L1343*1,"ERROR"))))</f>
        <v/>
      </c>
    </row>
    <row r="1344" spans="1:13" x14ac:dyDescent="0.25">
      <c r="A1344" s="232" t="str">
        <f>IF(D1344="","",A1343)</f>
        <v/>
      </c>
      <c r="B1344" s="231" t="str">
        <f>IF(D1344="","",B1343)</f>
        <v/>
      </c>
      <c r="C1344" s="232" t="str">
        <f>IF(D1344="","",C1343)</f>
        <v/>
      </c>
      <c r="D1344" s="6"/>
      <c r="E1344" s="5" t="str">
        <f>IF(D1344="","",VLOOKUP(D1344,Master,3,FALSE))</f>
        <v/>
      </c>
      <c r="F1344" s="5" t="str">
        <f>IF(D1344="","",VLOOKUP(D1344,Master,4,FALSE))</f>
        <v/>
      </c>
      <c r="G1344" s="5" t="str">
        <f>IF(D1344="","",VLOOKUP(D1344,Master,5,FALSE))</f>
        <v/>
      </c>
      <c r="H1344" s="5" t="str">
        <f>IF(D1344="","",VLOOKUP(D1344,Master,2,FALSE))</f>
        <v/>
      </c>
      <c r="I1344" s="233"/>
      <c r="J1344" s="233"/>
      <c r="K1344" s="233"/>
      <c r="L1344" s="234" t="str">
        <f>IF(K1344="","",IF(I1344="",ROUND(HLOOKUP(J1344,kgList,K1344,FALSE),1),ROUND(HLOOKUP(I1344,kgList,K1344,FALSE),1)))</f>
        <v/>
      </c>
      <c r="M1344" s="234" t="str">
        <f>IF(L1344="","",IF(COUNTA(I1344:J1344)&gt;1,"Edible or Inedible",IF(COUNTA(I1344)=1,L1344*1,IF(COUNTA(J1344)=1,L1344*1,"ERROR"))))</f>
        <v/>
      </c>
    </row>
    <row r="1345" spans="1:13" x14ac:dyDescent="0.25">
      <c r="A1345" s="232" t="str">
        <f>IF(D1345="","",A1344)</f>
        <v/>
      </c>
      <c r="B1345" s="231" t="str">
        <f>IF(D1345="","",B1344)</f>
        <v/>
      </c>
      <c r="C1345" s="232" t="str">
        <f>IF(D1345="","",C1344)</f>
        <v/>
      </c>
      <c r="D1345" s="6"/>
      <c r="E1345" s="5" t="str">
        <f>IF(D1345="","",VLOOKUP(D1345,Master,3,FALSE))</f>
        <v/>
      </c>
      <c r="F1345" s="5" t="str">
        <f>IF(D1345="","",VLOOKUP(D1345,Master,4,FALSE))</f>
        <v/>
      </c>
      <c r="G1345" s="5" t="str">
        <f>IF(D1345="","",VLOOKUP(D1345,Master,5,FALSE))</f>
        <v/>
      </c>
      <c r="H1345" s="5" t="str">
        <f>IF(D1345="","",VLOOKUP(D1345,Master,2,FALSE))</f>
        <v/>
      </c>
      <c r="I1345" s="233"/>
      <c r="J1345" s="233"/>
      <c r="K1345" s="233"/>
      <c r="L1345" s="234" t="str">
        <f>IF(K1345="","",IF(I1345="",ROUND(HLOOKUP(J1345,kgList,K1345,FALSE),1),ROUND(HLOOKUP(I1345,kgList,K1345,FALSE),1)))</f>
        <v/>
      </c>
      <c r="M1345" s="234" t="str">
        <f>IF(L1345="","",IF(COUNTA(I1345:J1345)&gt;1,"Edible or Inedible",IF(COUNTA(I1345)=1,L1345*1,IF(COUNTA(J1345)=1,L1345*1,"ERROR"))))</f>
        <v/>
      </c>
    </row>
    <row r="1346" spans="1:13" x14ac:dyDescent="0.25">
      <c r="A1346" s="232" t="str">
        <f>IF(D1346="","",A1345)</f>
        <v/>
      </c>
      <c r="B1346" s="231" t="str">
        <f>IF(D1346="","",B1345)</f>
        <v/>
      </c>
      <c r="C1346" s="232" t="str">
        <f>IF(D1346="","",C1345)</f>
        <v/>
      </c>
      <c r="D1346" s="6"/>
      <c r="E1346" s="5" t="str">
        <f>IF(D1346="","",VLOOKUP(D1346,Master,3,FALSE))</f>
        <v/>
      </c>
      <c r="F1346" s="5" t="str">
        <f>IF(D1346="","",VLOOKUP(D1346,Master,4,FALSE))</f>
        <v/>
      </c>
      <c r="G1346" s="5" t="str">
        <f>IF(D1346="","",VLOOKUP(D1346,Master,5,FALSE))</f>
        <v/>
      </c>
      <c r="H1346" s="5" t="str">
        <f>IF(D1346="","",VLOOKUP(D1346,Master,2,FALSE))</f>
        <v/>
      </c>
      <c r="I1346" s="233"/>
      <c r="J1346" s="233"/>
      <c r="K1346" s="233"/>
      <c r="L1346" s="234" t="str">
        <f>IF(K1346="","",IF(I1346="",ROUND(HLOOKUP(J1346,kgList,K1346,FALSE),1),ROUND(HLOOKUP(I1346,kgList,K1346,FALSE),1)))</f>
        <v/>
      </c>
      <c r="M1346" s="234" t="str">
        <f>IF(L1346="","",IF(COUNTA(I1346:J1346)&gt;1,"Edible or Inedible",IF(COUNTA(I1346)=1,L1346*1,IF(COUNTA(J1346)=1,L1346*1,"ERROR"))))</f>
        <v/>
      </c>
    </row>
    <row r="1347" spans="1:13" x14ac:dyDescent="0.25">
      <c r="A1347" s="232" t="str">
        <f>IF(D1347="","",A1346)</f>
        <v/>
      </c>
      <c r="B1347" s="231" t="str">
        <f>IF(D1347="","",B1346)</f>
        <v/>
      </c>
      <c r="C1347" s="232" t="str">
        <f>IF(D1347="","",C1346)</f>
        <v/>
      </c>
      <c r="D1347" s="6"/>
      <c r="E1347" s="5" t="str">
        <f>IF(D1347="","",VLOOKUP(D1347,Master,3,FALSE))</f>
        <v/>
      </c>
      <c r="F1347" s="5" t="str">
        <f>IF(D1347="","",VLOOKUP(D1347,Master,4,FALSE))</f>
        <v/>
      </c>
      <c r="G1347" s="5" t="str">
        <f>IF(D1347="","",VLOOKUP(D1347,Master,5,FALSE))</f>
        <v/>
      </c>
      <c r="H1347" s="5" t="str">
        <f>IF(D1347="","",VLOOKUP(D1347,Master,2,FALSE))</f>
        <v/>
      </c>
      <c r="I1347" s="233"/>
      <c r="J1347" s="233"/>
      <c r="K1347" s="233"/>
      <c r="L1347" s="234" t="str">
        <f>IF(K1347="","",IF(I1347="",ROUND(HLOOKUP(J1347,kgList,K1347,FALSE),1),ROUND(HLOOKUP(I1347,kgList,K1347,FALSE),1)))</f>
        <v/>
      </c>
      <c r="M1347" s="234" t="str">
        <f>IF(L1347="","",IF(COUNTA(I1347:J1347)&gt;1,"Edible or Inedible",IF(COUNTA(I1347)=1,L1347*1,IF(COUNTA(J1347)=1,L1347*1,"ERROR"))))</f>
        <v/>
      </c>
    </row>
    <row r="1348" spans="1:13" x14ac:dyDescent="0.25">
      <c r="A1348" s="232" t="str">
        <f>IF(D1348="","",A1347)</f>
        <v/>
      </c>
      <c r="B1348" s="231" t="str">
        <f>IF(D1348="","",B1347)</f>
        <v/>
      </c>
      <c r="C1348" s="232" t="str">
        <f>IF(D1348="","",C1347)</f>
        <v/>
      </c>
      <c r="D1348" s="6"/>
      <c r="E1348" s="5" t="str">
        <f>IF(D1348="","",VLOOKUP(D1348,Master,3,FALSE))</f>
        <v/>
      </c>
      <c r="F1348" s="5" t="str">
        <f>IF(D1348="","",VLOOKUP(D1348,Master,4,FALSE))</f>
        <v/>
      </c>
      <c r="G1348" s="5" t="str">
        <f>IF(D1348="","",VLOOKUP(D1348,Master,5,FALSE))</f>
        <v/>
      </c>
      <c r="H1348" s="5" t="str">
        <f>IF(D1348="","",VLOOKUP(D1348,Master,2,FALSE))</f>
        <v/>
      </c>
      <c r="I1348" s="233"/>
      <c r="J1348" s="233"/>
      <c r="K1348" s="233"/>
      <c r="L1348" s="234" t="str">
        <f>IF(K1348="","",IF(I1348="",ROUND(HLOOKUP(J1348,kgList,K1348,FALSE),1),ROUND(HLOOKUP(I1348,kgList,K1348,FALSE),1)))</f>
        <v/>
      </c>
      <c r="M1348" s="234" t="str">
        <f>IF(L1348="","",IF(COUNTA(I1348:J1348)&gt;1,"Edible or Inedible",IF(COUNTA(I1348)=1,L1348*1,IF(COUNTA(J1348)=1,L1348*1,"ERROR"))))</f>
        <v/>
      </c>
    </row>
    <row r="1349" spans="1:13" x14ac:dyDescent="0.25">
      <c r="A1349" s="232" t="str">
        <f>IF(D1349="","",A1348)</f>
        <v/>
      </c>
      <c r="B1349" s="231" t="str">
        <f>IF(D1349="","",B1348)</f>
        <v/>
      </c>
      <c r="C1349" s="232" t="str">
        <f>IF(D1349="","",C1348)</f>
        <v/>
      </c>
      <c r="D1349" s="6"/>
      <c r="E1349" s="5" t="str">
        <f>IF(D1349="","",VLOOKUP(D1349,Master,3,FALSE))</f>
        <v/>
      </c>
      <c r="F1349" s="5" t="str">
        <f>IF(D1349="","",VLOOKUP(D1349,Master,4,FALSE))</f>
        <v/>
      </c>
      <c r="G1349" s="5" t="str">
        <f>IF(D1349="","",VLOOKUP(D1349,Master,5,FALSE))</f>
        <v/>
      </c>
      <c r="H1349" s="5" t="str">
        <f>IF(D1349="","",VLOOKUP(D1349,Master,2,FALSE))</f>
        <v/>
      </c>
      <c r="I1349" s="233"/>
      <c r="J1349" s="233"/>
      <c r="K1349" s="233"/>
      <c r="L1349" s="234" t="str">
        <f>IF(K1349="","",IF(I1349="",ROUND(HLOOKUP(J1349,kgList,K1349,FALSE),1),ROUND(HLOOKUP(I1349,kgList,K1349,FALSE),1)))</f>
        <v/>
      </c>
      <c r="M1349" s="234" t="str">
        <f>IF(L1349="","",IF(COUNTA(I1349:J1349)&gt;1,"Edible or Inedible",IF(COUNTA(I1349)=1,L1349*1,IF(COUNTA(J1349)=1,L1349*1,"ERROR"))))</f>
        <v/>
      </c>
    </row>
    <row r="1350" spans="1:13" x14ac:dyDescent="0.25">
      <c r="A1350" s="232" t="str">
        <f>IF(D1350="","",A1349)</f>
        <v/>
      </c>
      <c r="B1350" s="231" t="str">
        <f>IF(D1350="","",B1349)</f>
        <v/>
      </c>
      <c r="C1350" s="232" t="str">
        <f>IF(D1350="","",C1349)</f>
        <v/>
      </c>
      <c r="D1350" s="6"/>
      <c r="E1350" s="5" t="str">
        <f>IF(D1350="","",VLOOKUP(D1350,Master,3,FALSE))</f>
        <v/>
      </c>
      <c r="F1350" s="5" t="str">
        <f>IF(D1350="","",VLOOKUP(D1350,Master,4,FALSE))</f>
        <v/>
      </c>
      <c r="G1350" s="5" t="str">
        <f>IF(D1350="","",VLOOKUP(D1350,Master,5,FALSE))</f>
        <v/>
      </c>
      <c r="H1350" s="5" t="str">
        <f>IF(D1350="","",VLOOKUP(D1350,Master,2,FALSE))</f>
        <v/>
      </c>
      <c r="I1350" s="233"/>
      <c r="J1350" s="233"/>
      <c r="K1350" s="233"/>
      <c r="L1350" s="234" t="str">
        <f>IF(K1350="","",IF(I1350="",ROUND(HLOOKUP(J1350,kgList,K1350,FALSE),1),ROUND(HLOOKUP(I1350,kgList,K1350,FALSE),1)))</f>
        <v/>
      </c>
      <c r="M1350" s="234" t="str">
        <f>IF(L1350="","",IF(COUNTA(I1350:J1350)&gt;1,"Edible or Inedible",IF(COUNTA(I1350)=1,L1350*1,IF(COUNTA(J1350)=1,L1350*1,"ERROR"))))</f>
        <v/>
      </c>
    </row>
    <row r="1351" spans="1:13" x14ac:dyDescent="0.25">
      <c r="A1351" s="232" t="str">
        <f>IF(D1351="","",A1350)</f>
        <v/>
      </c>
      <c r="B1351" s="231" t="str">
        <f>IF(D1351="","",B1350)</f>
        <v/>
      </c>
      <c r="C1351" s="232" t="str">
        <f>IF(D1351="","",C1350)</f>
        <v/>
      </c>
      <c r="D1351" s="6"/>
      <c r="E1351" s="5" t="str">
        <f>IF(D1351="","",VLOOKUP(D1351,Master,3,FALSE))</f>
        <v/>
      </c>
      <c r="F1351" s="5" t="str">
        <f>IF(D1351="","",VLOOKUP(D1351,Master,4,FALSE))</f>
        <v/>
      </c>
      <c r="G1351" s="5" t="str">
        <f>IF(D1351="","",VLOOKUP(D1351,Master,5,FALSE))</f>
        <v/>
      </c>
      <c r="H1351" s="5" t="str">
        <f>IF(D1351="","",VLOOKUP(D1351,Master,2,FALSE))</f>
        <v/>
      </c>
      <c r="I1351" s="233"/>
      <c r="J1351" s="233"/>
      <c r="K1351" s="233"/>
      <c r="L1351" s="234" t="str">
        <f>IF(K1351="","",IF(I1351="",ROUND(HLOOKUP(J1351,kgList,K1351,FALSE),1),ROUND(HLOOKUP(I1351,kgList,K1351,FALSE),1)))</f>
        <v/>
      </c>
      <c r="M1351" s="234" t="str">
        <f>IF(L1351="","",IF(COUNTA(I1351:J1351)&gt;1,"Edible or Inedible",IF(COUNTA(I1351)=1,L1351*1,IF(COUNTA(J1351)=1,L1351*1,"ERROR"))))</f>
        <v/>
      </c>
    </row>
    <row r="1352" spans="1:13" x14ac:dyDescent="0.25">
      <c r="A1352" s="232" t="str">
        <f>IF(D1352="","",A1351)</f>
        <v/>
      </c>
      <c r="B1352" s="231" t="str">
        <f>IF(D1352="","",B1351)</f>
        <v/>
      </c>
      <c r="C1352" s="232" t="str">
        <f>IF(D1352="","",C1351)</f>
        <v/>
      </c>
      <c r="D1352" s="6"/>
      <c r="E1352" s="5" t="str">
        <f>IF(D1352="","",VLOOKUP(D1352,Master,3,FALSE))</f>
        <v/>
      </c>
      <c r="F1352" s="5" t="str">
        <f>IF(D1352="","",VLOOKUP(D1352,Master,4,FALSE))</f>
        <v/>
      </c>
      <c r="G1352" s="5" t="str">
        <f>IF(D1352="","",VLOOKUP(D1352,Master,5,FALSE))</f>
        <v/>
      </c>
      <c r="H1352" s="5" t="str">
        <f>IF(D1352="","",VLOOKUP(D1352,Master,2,FALSE))</f>
        <v/>
      </c>
      <c r="I1352" s="233"/>
      <c r="J1352" s="233"/>
      <c r="K1352" s="233"/>
      <c r="L1352" s="234" t="str">
        <f>IF(K1352="","",IF(I1352="",ROUND(HLOOKUP(J1352,kgList,K1352,FALSE),1),ROUND(HLOOKUP(I1352,kgList,K1352,FALSE),1)))</f>
        <v/>
      </c>
      <c r="M1352" s="234" t="str">
        <f>IF(L1352="","",IF(COUNTA(I1352:J1352)&gt;1,"Edible or Inedible",IF(COUNTA(I1352)=1,L1352*1,IF(COUNTA(J1352)=1,L1352*1,"ERROR"))))</f>
        <v/>
      </c>
    </row>
    <row r="1353" spans="1:13" x14ac:dyDescent="0.25">
      <c r="A1353" s="232" t="str">
        <f>IF(D1353="","",A1352)</f>
        <v/>
      </c>
      <c r="B1353" s="231" t="str">
        <f>IF(D1353="","",B1352)</f>
        <v/>
      </c>
      <c r="C1353" s="232" t="str">
        <f>IF(D1353="","",C1352)</f>
        <v/>
      </c>
      <c r="D1353" s="6"/>
      <c r="E1353" s="5" t="str">
        <f>IF(D1353="","",VLOOKUP(D1353,Master,3,FALSE))</f>
        <v/>
      </c>
      <c r="F1353" s="5" t="str">
        <f>IF(D1353="","",VLOOKUP(D1353,Master,4,FALSE))</f>
        <v/>
      </c>
      <c r="G1353" s="5" t="str">
        <f>IF(D1353="","",VLOOKUP(D1353,Master,5,FALSE))</f>
        <v/>
      </c>
      <c r="H1353" s="5" t="str">
        <f>IF(D1353="","",VLOOKUP(D1353,Master,2,FALSE))</f>
        <v/>
      </c>
      <c r="I1353" s="233"/>
      <c r="J1353" s="233"/>
      <c r="K1353" s="233"/>
      <c r="L1353" s="234" t="str">
        <f>IF(K1353="","",IF(I1353="",ROUND(HLOOKUP(J1353,kgList,K1353,FALSE),1),ROUND(HLOOKUP(I1353,kgList,K1353,FALSE),1)))</f>
        <v/>
      </c>
      <c r="M1353" s="234" t="str">
        <f>IF(L1353="","",IF(COUNTA(I1353:J1353)&gt;1,"Edible or Inedible",IF(COUNTA(I1353)=1,L1353*1,IF(COUNTA(J1353)=1,L1353*1,"ERROR"))))</f>
        <v/>
      </c>
    </row>
    <row r="1354" spans="1:13" x14ac:dyDescent="0.25">
      <c r="A1354" s="232" t="str">
        <f>IF(D1354="","",A1353)</f>
        <v/>
      </c>
      <c r="B1354" s="231" t="str">
        <f>IF(D1354="","",B1353)</f>
        <v/>
      </c>
      <c r="C1354" s="232" t="str">
        <f>IF(D1354="","",C1353)</f>
        <v/>
      </c>
      <c r="D1354" s="6"/>
      <c r="E1354" s="5" t="str">
        <f>IF(D1354="","",VLOOKUP(D1354,Master,3,FALSE))</f>
        <v/>
      </c>
      <c r="F1354" s="5" t="str">
        <f>IF(D1354="","",VLOOKUP(D1354,Master,4,FALSE))</f>
        <v/>
      </c>
      <c r="G1354" s="5" t="str">
        <f>IF(D1354="","",VLOOKUP(D1354,Master,5,FALSE))</f>
        <v/>
      </c>
      <c r="H1354" s="5" t="str">
        <f>IF(D1354="","",VLOOKUP(D1354,Master,2,FALSE))</f>
        <v/>
      </c>
      <c r="I1354" s="233"/>
      <c r="J1354" s="233"/>
      <c r="K1354" s="233"/>
      <c r="L1354" s="234" t="str">
        <f>IF(K1354="","",IF(I1354="",ROUND(HLOOKUP(J1354,kgList,K1354,FALSE),1),ROUND(HLOOKUP(I1354,kgList,K1354,FALSE),1)))</f>
        <v/>
      </c>
      <c r="M1354" s="234" t="str">
        <f>IF(L1354="","",IF(COUNTA(I1354:J1354)&gt;1,"Edible or Inedible",IF(COUNTA(I1354)=1,L1354*1,IF(COUNTA(J1354)=1,L1354*1,"ERROR"))))</f>
        <v/>
      </c>
    </row>
    <row r="1355" spans="1:13" x14ac:dyDescent="0.25">
      <c r="A1355" s="232" t="str">
        <f>IF(D1355="","",A1354)</f>
        <v/>
      </c>
      <c r="B1355" s="231" t="str">
        <f>IF(D1355="","",B1354)</f>
        <v/>
      </c>
      <c r="C1355" s="232" t="str">
        <f>IF(D1355="","",C1354)</f>
        <v/>
      </c>
      <c r="D1355" s="6"/>
      <c r="E1355" s="5" t="str">
        <f>IF(D1355="","",VLOOKUP(D1355,Master,3,FALSE))</f>
        <v/>
      </c>
      <c r="F1355" s="5" t="str">
        <f>IF(D1355="","",VLOOKUP(D1355,Master,4,FALSE))</f>
        <v/>
      </c>
      <c r="G1355" s="5" t="str">
        <f>IF(D1355="","",VLOOKUP(D1355,Master,5,FALSE))</f>
        <v/>
      </c>
      <c r="H1355" s="5" t="str">
        <f>IF(D1355="","",VLOOKUP(D1355,Master,2,FALSE))</f>
        <v/>
      </c>
      <c r="I1355" s="233"/>
      <c r="J1355" s="233"/>
      <c r="K1355" s="233"/>
      <c r="L1355" s="234" t="str">
        <f>IF(K1355="","",IF(I1355="",ROUND(HLOOKUP(J1355,kgList,K1355,FALSE),1),ROUND(HLOOKUP(I1355,kgList,K1355,FALSE),1)))</f>
        <v/>
      </c>
      <c r="M1355" s="234" t="str">
        <f>IF(L1355="","",IF(COUNTA(I1355:J1355)&gt;1,"Edible or Inedible",IF(COUNTA(I1355)=1,L1355*1,IF(COUNTA(J1355)=1,L1355*1,"ERROR"))))</f>
        <v/>
      </c>
    </row>
    <row r="1356" spans="1:13" x14ac:dyDescent="0.25">
      <c r="A1356" s="232" t="str">
        <f>IF(D1356="","",A1355)</f>
        <v/>
      </c>
      <c r="B1356" s="231" t="str">
        <f>IF(D1356="","",B1355)</f>
        <v/>
      </c>
      <c r="C1356" s="232" t="str">
        <f>IF(D1356="","",C1355)</f>
        <v/>
      </c>
      <c r="D1356" s="6"/>
      <c r="E1356" s="5" t="str">
        <f>IF(D1356="","",VLOOKUP(D1356,Master,3,FALSE))</f>
        <v/>
      </c>
      <c r="F1356" s="5" t="str">
        <f>IF(D1356="","",VLOOKUP(D1356,Master,4,FALSE))</f>
        <v/>
      </c>
      <c r="G1356" s="5" t="str">
        <f>IF(D1356="","",VLOOKUP(D1356,Master,5,FALSE))</f>
        <v/>
      </c>
      <c r="H1356" s="5" t="str">
        <f>IF(D1356="","",VLOOKUP(D1356,Master,2,FALSE))</f>
        <v/>
      </c>
      <c r="I1356" s="233"/>
      <c r="J1356" s="233"/>
      <c r="K1356" s="233"/>
      <c r="L1356" s="234" t="str">
        <f>IF(K1356="","",IF(I1356="",ROUND(HLOOKUP(J1356,kgList,K1356,FALSE),1),ROUND(HLOOKUP(I1356,kgList,K1356,FALSE),1)))</f>
        <v/>
      </c>
      <c r="M1356" s="234" t="str">
        <f>IF(L1356="","",IF(COUNTA(I1356:J1356)&gt;1,"Edible or Inedible",IF(COUNTA(I1356)=1,L1356*1,IF(COUNTA(J1356)=1,L1356*1,"ERROR"))))</f>
        <v/>
      </c>
    </row>
    <row r="1357" spans="1:13" x14ac:dyDescent="0.25">
      <c r="A1357" s="232" t="str">
        <f>IF(D1357="","",A1356)</f>
        <v/>
      </c>
      <c r="B1357" s="231" t="str">
        <f>IF(D1357="","",B1356)</f>
        <v/>
      </c>
      <c r="C1357" s="232" t="str">
        <f>IF(D1357="","",C1356)</f>
        <v/>
      </c>
      <c r="D1357" s="6"/>
      <c r="E1357" s="5" t="str">
        <f>IF(D1357="","",VLOOKUP(D1357,Master,3,FALSE))</f>
        <v/>
      </c>
      <c r="F1357" s="5" t="str">
        <f>IF(D1357="","",VLOOKUP(D1357,Master,4,FALSE))</f>
        <v/>
      </c>
      <c r="G1357" s="5" t="str">
        <f>IF(D1357="","",VLOOKUP(D1357,Master,5,FALSE))</f>
        <v/>
      </c>
      <c r="H1357" s="5" t="str">
        <f>IF(D1357="","",VLOOKUP(D1357,Master,2,FALSE))</f>
        <v/>
      </c>
      <c r="I1357" s="233"/>
      <c r="J1357" s="233"/>
      <c r="K1357" s="233"/>
      <c r="L1357" s="234" t="str">
        <f>IF(K1357="","",IF(I1357="",ROUND(HLOOKUP(J1357,kgList,K1357,FALSE),1),ROUND(HLOOKUP(I1357,kgList,K1357,FALSE),1)))</f>
        <v/>
      </c>
      <c r="M1357" s="234" t="str">
        <f>IF(L1357="","",IF(COUNTA(I1357:J1357)&gt;1,"Edible or Inedible",IF(COUNTA(I1357)=1,L1357*1,IF(COUNTA(J1357)=1,L1357*1,"ERROR"))))</f>
        <v/>
      </c>
    </row>
    <row r="1358" spans="1:13" x14ac:dyDescent="0.25">
      <c r="A1358" s="232" t="str">
        <f>IF(D1358="","",A1357)</f>
        <v/>
      </c>
      <c r="B1358" s="231" t="str">
        <f>IF(D1358="","",B1357)</f>
        <v/>
      </c>
      <c r="C1358" s="232" t="str">
        <f>IF(D1358="","",C1357)</f>
        <v/>
      </c>
      <c r="D1358" s="6"/>
      <c r="E1358" s="5" t="str">
        <f>IF(D1358="","",VLOOKUP(D1358,Master,3,FALSE))</f>
        <v/>
      </c>
      <c r="F1358" s="5" t="str">
        <f>IF(D1358="","",VLOOKUP(D1358,Master,4,FALSE))</f>
        <v/>
      </c>
      <c r="G1358" s="5" t="str">
        <f>IF(D1358="","",VLOOKUP(D1358,Master,5,FALSE))</f>
        <v/>
      </c>
      <c r="H1358" s="5" t="str">
        <f>IF(D1358="","",VLOOKUP(D1358,Master,2,FALSE))</f>
        <v/>
      </c>
      <c r="I1358" s="233"/>
      <c r="J1358" s="233"/>
      <c r="K1358" s="233"/>
      <c r="L1358" s="234" t="str">
        <f>IF(K1358="","",IF(I1358="",ROUND(HLOOKUP(J1358,kgList,K1358,FALSE),1),ROUND(HLOOKUP(I1358,kgList,K1358,FALSE),1)))</f>
        <v/>
      </c>
      <c r="M1358" s="234" t="str">
        <f>IF(L1358="","",IF(COUNTA(I1358:J1358)&gt;1,"Edible or Inedible",IF(COUNTA(I1358)=1,L1358*1,IF(COUNTA(J1358)=1,L1358*1,"ERROR"))))</f>
        <v/>
      </c>
    </row>
    <row r="1359" spans="1:13" x14ac:dyDescent="0.25">
      <c r="A1359" s="232" t="str">
        <f>IF(D1359="","",A1358)</f>
        <v/>
      </c>
      <c r="B1359" s="231" t="str">
        <f>IF(D1359="","",B1358)</f>
        <v/>
      </c>
      <c r="C1359" s="232" t="str">
        <f>IF(D1359="","",C1358)</f>
        <v/>
      </c>
      <c r="D1359" s="6"/>
      <c r="E1359" s="5" t="str">
        <f>IF(D1359="","",VLOOKUP(D1359,Master,3,FALSE))</f>
        <v/>
      </c>
      <c r="F1359" s="5" t="str">
        <f>IF(D1359="","",VLOOKUP(D1359,Master,4,FALSE))</f>
        <v/>
      </c>
      <c r="G1359" s="5" t="str">
        <f>IF(D1359="","",VLOOKUP(D1359,Master,5,FALSE))</f>
        <v/>
      </c>
      <c r="H1359" s="5" t="str">
        <f>IF(D1359="","",VLOOKUP(D1359,Master,2,FALSE))</f>
        <v/>
      </c>
      <c r="I1359" s="233"/>
      <c r="J1359" s="233"/>
      <c r="K1359" s="233"/>
      <c r="L1359" s="234" t="str">
        <f>IF(K1359="","",IF(I1359="",ROUND(HLOOKUP(J1359,kgList,K1359,FALSE),1),ROUND(HLOOKUP(I1359,kgList,K1359,FALSE),1)))</f>
        <v/>
      </c>
      <c r="M1359" s="234" t="str">
        <f>IF(L1359="","",IF(COUNTA(I1359:J1359)&gt;1,"Edible or Inedible",IF(COUNTA(I1359)=1,L1359*1,IF(COUNTA(J1359)=1,L1359*1,"ERROR"))))</f>
        <v/>
      </c>
    </row>
    <row r="1360" spans="1:13" x14ac:dyDescent="0.25">
      <c r="A1360" s="232" t="str">
        <f>IF(D1360="","",A1359)</f>
        <v/>
      </c>
      <c r="B1360" s="231" t="str">
        <f>IF(D1360="","",B1359)</f>
        <v/>
      </c>
      <c r="C1360" s="232" t="str">
        <f>IF(D1360="","",C1359)</f>
        <v/>
      </c>
      <c r="D1360" s="6"/>
      <c r="E1360" s="5" t="str">
        <f>IF(D1360="","",VLOOKUP(D1360,Master,3,FALSE))</f>
        <v/>
      </c>
      <c r="F1360" s="5" t="str">
        <f>IF(D1360="","",VLOOKUP(D1360,Master,4,FALSE))</f>
        <v/>
      </c>
      <c r="G1360" s="5" t="str">
        <f>IF(D1360="","",VLOOKUP(D1360,Master,5,FALSE))</f>
        <v/>
      </c>
      <c r="H1360" s="5" t="str">
        <f>IF(D1360="","",VLOOKUP(D1360,Master,2,FALSE))</f>
        <v/>
      </c>
      <c r="I1360" s="233"/>
      <c r="J1360" s="233"/>
      <c r="K1360" s="233"/>
      <c r="L1360" s="234" t="str">
        <f>IF(K1360="","",IF(I1360="",ROUND(HLOOKUP(J1360,kgList,K1360,FALSE),1),ROUND(HLOOKUP(I1360,kgList,K1360,FALSE),1)))</f>
        <v/>
      </c>
      <c r="M1360" s="234" t="str">
        <f>IF(L1360="","",IF(COUNTA(I1360:J1360)&gt;1,"Edible or Inedible",IF(COUNTA(I1360)=1,L1360*1,IF(COUNTA(J1360)=1,L1360*1,"ERROR"))))</f>
        <v/>
      </c>
    </row>
    <row r="1361" spans="1:13" x14ac:dyDescent="0.25">
      <c r="A1361" s="232" t="str">
        <f>IF(D1361="","",A1360)</f>
        <v/>
      </c>
      <c r="B1361" s="231" t="str">
        <f>IF(D1361="","",B1360)</f>
        <v/>
      </c>
      <c r="C1361" s="232" t="str">
        <f>IF(D1361="","",C1360)</f>
        <v/>
      </c>
      <c r="D1361" s="6"/>
      <c r="E1361" s="5" t="str">
        <f>IF(D1361="","",VLOOKUP(D1361,Master,3,FALSE))</f>
        <v/>
      </c>
      <c r="F1361" s="5" t="str">
        <f>IF(D1361="","",VLOOKUP(D1361,Master,4,FALSE))</f>
        <v/>
      </c>
      <c r="G1361" s="5" t="str">
        <f>IF(D1361="","",VLOOKUP(D1361,Master,5,FALSE))</f>
        <v/>
      </c>
      <c r="H1361" s="5" t="str">
        <f>IF(D1361="","",VLOOKUP(D1361,Master,2,FALSE))</f>
        <v/>
      </c>
      <c r="I1361" s="233"/>
      <c r="J1361" s="233"/>
      <c r="K1361" s="233"/>
      <c r="L1361" s="234" t="str">
        <f>IF(K1361="","",IF(I1361="",ROUND(HLOOKUP(J1361,kgList,K1361,FALSE),1),ROUND(HLOOKUP(I1361,kgList,K1361,FALSE),1)))</f>
        <v/>
      </c>
      <c r="M1361" s="234" t="str">
        <f>IF(L1361="","",IF(COUNTA(I1361:J1361)&gt;1,"Edible or Inedible",IF(COUNTA(I1361)=1,L1361*1,IF(COUNTA(J1361)=1,L1361*1,"ERROR"))))</f>
        <v/>
      </c>
    </row>
    <row r="1362" spans="1:13" x14ac:dyDescent="0.25">
      <c r="A1362" s="232" t="str">
        <f>IF(D1362="","",A1361)</f>
        <v/>
      </c>
      <c r="B1362" s="231" t="str">
        <f>IF(D1362="","",B1361)</f>
        <v/>
      </c>
      <c r="C1362" s="232" t="str">
        <f>IF(D1362="","",C1361)</f>
        <v/>
      </c>
      <c r="D1362" s="6"/>
      <c r="E1362" s="5" t="str">
        <f>IF(D1362="","",VLOOKUP(D1362,Master,3,FALSE))</f>
        <v/>
      </c>
      <c r="F1362" s="5" t="str">
        <f>IF(D1362="","",VLOOKUP(D1362,Master,4,FALSE))</f>
        <v/>
      </c>
      <c r="G1362" s="5" t="str">
        <f>IF(D1362="","",VLOOKUP(D1362,Master,5,FALSE))</f>
        <v/>
      </c>
      <c r="H1362" s="5" t="str">
        <f>IF(D1362="","",VLOOKUP(D1362,Master,2,FALSE))</f>
        <v/>
      </c>
      <c r="I1362" s="233"/>
      <c r="J1362" s="233"/>
      <c r="K1362" s="233"/>
      <c r="L1362" s="234" t="str">
        <f>IF(K1362="","",IF(I1362="",ROUND(HLOOKUP(J1362,kgList,K1362,FALSE),1),ROUND(HLOOKUP(I1362,kgList,K1362,FALSE),1)))</f>
        <v/>
      </c>
      <c r="M1362" s="234" t="str">
        <f>IF(L1362="","",IF(COUNTA(I1362:J1362)&gt;1,"Edible or Inedible",IF(COUNTA(I1362)=1,L1362*1,IF(COUNTA(J1362)=1,L1362*1,"ERROR"))))</f>
        <v/>
      </c>
    </row>
    <row r="1363" spans="1:13" x14ac:dyDescent="0.25">
      <c r="A1363" s="232" t="str">
        <f>IF(D1363="","",A1362)</f>
        <v/>
      </c>
      <c r="B1363" s="231" t="str">
        <f>IF(D1363="","",B1362)</f>
        <v/>
      </c>
      <c r="C1363" s="232" t="str">
        <f>IF(D1363="","",C1362)</f>
        <v/>
      </c>
      <c r="D1363" s="6"/>
      <c r="E1363" s="5" t="str">
        <f>IF(D1363="","",VLOOKUP(D1363,Master,3,FALSE))</f>
        <v/>
      </c>
      <c r="F1363" s="5" t="str">
        <f>IF(D1363="","",VLOOKUP(D1363,Master,4,FALSE))</f>
        <v/>
      </c>
      <c r="G1363" s="5" t="str">
        <f>IF(D1363="","",VLOOKUP(D1363,Master,5,FALSE))</f>
        <v/>
      </c>
      <c r="H1363" s="5" t="str">
        <f>IF(D1363="","",VLOOKUP(D1363,Master,2,FALSE))</f>
        <v/>
      </c>
      <c r="I1363" s="233"/>
      <c r="J1363" s="233"/>
      <c r="K1363" s="233"/>
      <c r="L1363" s="234" t="str">
        <f>IF(K1363="","",IF(I1363="",ROUND(HLOOKUP(J1363,kgList,K1363,FALSE),1),ROUND(HLOOKUP(I1363,kgList,K1363,FALSE),1)))</f>
        <v/>
      </c>
      <c r="M1363" s="234" t="str">
        <f>IF(L1363="","",IF(COUNTA(I1363:J1363)&gt;1,"Edible or Inedible",IF(COUNTA(I1363)=1,L1363*1,IF(COUNTA(J1363)=1,L1363*1,"ERROR"))))</f>
        <v/>
      </c>
    </row>
    <row r="1364" spans="1:13" x14ac:dyDescent="0.25">
      <c r="A1364" s="232" t="str">
        <f>IF(D1364="","",A1363)</f>
        <v/>
      </c>
      <c r="B1364" s="231" t="str">
        <f>IF(D1364="","",B1363)</f>
        <v/>
      </c>
      <c r="C1364" s="232" t="str">
        <f>IF(D1364="","",C1363)</f>
        <v/>
      </c>
      <c r="D1364" s="6"/>
      <c r="E1364" s="5" t="str">
        <f>IF(D1364="","",VLOOKUP(D1364,Master,3,FALSE))</f>
        <v/>
      </c>
      <c r="F1364" s="5" t="str">
        <f>IF(D1364="","",VLOOKUP(D1364,Master,4,FALSE))</f>
        <v/>
      </c>
      <c r="G1364" s="5" t="str">
        <f>IF(D1364="","",VLOOKUP(D1364,Master,5,FALSE))</f>
        <v/>
      </c>
      <c r="H1364" s="5" t="str">
        <f>IF(D1364="","",VLOOKUP(D1364,Master,2,FALSE))</f>
        <v/>
      </c>
      <c r="I1364" s="233"/>
      <c r="J1364" s="233"/>
      <c r="K1364" s="233"/>
      <c r="L1364" s="234" t="str">
        <f>IF(K1364="","",IF(I1364="",ROUND(HLOOKUP(J1364,kgList,K1364,FALSE),1),ROUND(HLOOKUP(I1364,kgList,K1364,FALSE),1)))</f>
        <v/>
      </c>
      <c r="M1364" s="234" t="str">
        <f>IF(L1364="","",IF(COUNTA(I1364:J1364)&gt;1,"Edible or Inedible",IF(COUNTA(I1364)=1,L1364*1,IF(COUNTA(J1364)=1,L1364*1,"ERROR"))))</f>
        <v/>
      </c>
    </row>
    <row r="1365" spans="1:13" x14ac:dyDescent="0.25">
      <c r="A1365" s="232" t="str">
        <f>IF(D1365="","",A1364)</f>
        <v/>
      </c>
      <c r="B1365" s="231" t="str">
        <f>IF(D1365="","",B1364)</f>
        <v/>
      </c>
      <c r="C1365" s="232" t="str">
        <f>IF(D1365="","",C1364)</f>
        <v/>
      </c>
      <c r="D1365" s="6"/>
      <c r="E1365" s="5" t="str">
        <f>IF(D1365="","",VLOOKUP(D1365,Master,3,FALSE))</f>
        <v/>
      </c>
      <c r="F1365" s="5" t="str">
        <f>IF(D1365="","",VLOOKUP(D1365,Master,4,FALSE))</f>
        <v/>
      </c>
      <c r="G1365" s="5" t="str">
        <f>IF(D1365="","",VLOOKUP(D1365,Master,5,FALSE))</f>
        <v/>
      </c>
      <c r="H1365" s="5" t="str">
        <f>IF(D1365="","",VLOOKUP(D1365,Master,2,FALSE))</f>
        <v/>
      </c>
      <c r="I1365" s="233"/>
      <c r="J1365" s="233"/>
      <c r="K1365" s="233"/>
      <c r="L1365" s="234" t="str">
        <f>IF(K1365="","",IF(I1365="",ROUND(HLOOKUP(J1365,kgList,K1365,FALSE),1),ROUND(HLOOKUP(I1365,kgList,K1365,FALSE),1)))</f>
        <v/>
      </c>
      <c r="M1365" s="234" t="str">
        <f>IF(L1365="","",IF(COUNTA(I1365:J1365)&gt;1,"Edible or Inedible",IF(COUNTA(I1365)=1,L1365*1,IF(COUNTA(J1365)=1,L1365*1,"ERROR"))))</f>
        <v/>
      </c>
    </row>
    <row r="1366" spans="1:13" x14ac:dyDescent="0.25">
      <c r="A1366" s="232" t="str">
        <f>IF(D1366="","",A1365)</f>
        <v/>
      </c>
      <c r="B1366" s="231" t="str">
        <f>IF(D1366="","",B1365)</f>
        <v/>
      </c>
      <c r="C1366" s="232" t="str">
        <f>IF(D1366="","",C1365)</f>
        <v/>
      </c>
      <c r="D1366" s="6"/>
      <c r="E1366" s="5" t="str">
        <f>IF(D1366="","",VLOOKUP(D1366,Master,3,FALSE))</f>
        <v/>
      </c>
      <c r="F1366" s="5" t="str">
        <f>IF(D1366="","",VLOOKUP(D1366,Master,4,FALSE))</f>
        <v/>
      </c>
      <c r="G1366" s="5" t="str">
        <f>IF(D1366="","",VLOOKUP(D1366,Master,5,FALSE))</f>
        <v/>
      </c>
      <c r="H1366" s="5" t="str">
        <f>IF(D1366="","",VLOOKUP(D1366,Master,2,FALSE))</f>
        <v/>
      </c>
      <c r="I1366" s="233"/>
      <c r="J1366" s="233"/>
      <c r="K1366" s="233"/>
      <c r="L1366" s="234" t="str">
        <f>IF(K1366="","",IF(I1366="",ROUND(HLOOKUP(J1366,kgList,K1366,FALSE),1),ROUND(HLOOKUP(I1366,kgList,K1366,FALSE),1)))</f>
        <v/>
      </c>
      <c r="M1366" s="234" t="str">
        <f>IF(L1366="","",IF(COUNTA(I1366:J1366)&gt;1,"Edible or Inedible",IF(COUNTA(I1366)=1,L1366*1,IF(COUNTA(J1366)=1,L1366*1,"ERROR"))))</f>
        <v/>
      </c>
    </row>
    <row r="1367" spans="1:13" x14ac:dyDescent="0.25">
      <c r="A1367" s="232" t="str">
        <f>IF(D1367="","",A1366)</f>
        <v/>
      </c>
      <c r="B1367" s="231" t="str">
        <f>IF(D1367="","",B1366)</f>
        <v/>
      </c>
      <c r="C1367" s="232" t="str">
        <f>IF(D1367="","",C1366)</f>
        <v/>
      </c>
      <c r="D1367" s="6"/>
      <c r="E1367" s="5" t="str">
        <f>IF(D1367="","",VLOOKUP(D1367,Master,3,FALSE))</f>
        <v/>
      </c>
      <c r="F1367" s="5" t="str">
        <f>IF(D1367="","",VLOOKUP(D1367,Master,4,FALSE))</f>
        <v/>
      </c>
      <c r="G1367" s="5" t="str">
        <f>IF(D1367="","",VLOOKUP(D1367,Master,5,FALSE))</f>
        <v/>
      </c>
      <c r="H1367" s="5" t="str">
        <f>IF(D1367="","",VLOOKUP(D1367,Master,2,FALSE))</f>
        <v/>
      </c>
      <c r="I1367" s="233"/>
      <c r="J1367" s="233"/>
      <c r="K1367" s="233"/>
      <c r="L1367" s="234" t="str">
        <f>IF(K1367="","",IF(I1367="",ROUND(HLOOKUP(J1367,kgList,K1367,FALSE),1),ROUND(HLOOKUP(I1367,kgList,K1367,FALSE),1)))</f>
        <v/>
      </c>
      <c r="M1367" s="234" t="str">
        <f>IF(L1367="","",IF(COUNTA(I1367:J1367)&gt;1,"Edible or Inedible",IF(COUNTA(I1367)=1,L1367*1,IF(COUNTA(J1367)=1,L1367*1,"ERROR"))))</f>
        <v/>
      </c>
    </row>
    <row r="1368" spans="1:13" x14ac:dyDescent="0.25">
      <c r="A1368" s="232" t="str">
        <f>IF(D1368="","",A1367)</f>
        <v/>
      </c>
      <c r="B1368" s="231" t="str">
        <f>IF(D1368="","",B1367)</f>
        <v/>
      </c>
      <c r="C1368" s="232" t="str">
        <f>IF(D1368="","",C1367)</f>
        <v/>
      </c>
      <c r="D1368" s="6"/>
      <c r="E1368" s="5" t="str">
        <f>IF(D1368="","",VLOOKUP(D1368,Master,3,FALSE))</f>
        <v/>
      </c>
      <c r="F1368" s="5" t="str">
        <f>IF(D1368="","",VLOOKUP(D1368,Master,4,FALSE))</f>
        <v/>
      </c>
      <c r="G1368" s="5" t="str">
        <f>IF(D1368="","",VLOOKUP(D1368,Master,5,FALSE))</f>
        <v/>
      </c>
      <c r="H1368" s="5" t="str">
        <f>IF(D1368="","",VLOOKUP(D1368,Master,2,FALSE))</f>
        <v/>
      </c>
      <c r="I1368" s="233"/>
      <c r="J1368" s="233"/>
      <c r="K1368" s="233"/>
      <c r="L1368" s="234" t="str">
        <f>IF(K1368="","",IF(I1368="",ROUND(HLOOKUP(J1368,kgList,K1368,FALSE),1),ROUND(HLOOKUP(I1368,kgList,K1368,FALSE),1)))</f>
        <v/>
      </c>
      <c r="M1368" s="234" t="str">
        <f>IF(L1368="","",IF(COUNTA(I1368:J1368)&gt;1,"Edible or Inedible",IF(COUNTA(I1368)=1,L1368*1,IF(COUNTA(J1368)=1,L1368*1,"ERROR"))))</f>
        <v/>
      </c>
    </row>
    <row r="1369" spans="1:13" x14ac:dyDescent="0.25">
      <c r="A1369" s="232" t="str">
        <f>IF(D1369="","",A1368)</f>
        <v/>
      </c>
      <c r="B1369" s="231" t="str">
        <f>IF(D1369="","",B1368)</f>
        <v/>
      </c>
      <c r="C1369" s="232" t="str">
        <f>IF(D1369="","",C1368)</f>
        <v/>
      </c>
      <c r="D1369" s="6"/>
      <c r="E1369" s="5" t="str">
        <f>IF(D1369="","",VLOOKUP(D1369,Master,3,FALSE))</f>
        <v/>
      </c>
      <c r="F1369" s="5" t="str">
        <f>IF(D1369="","",VLOOKUP(D1369,Master,4,FALSE))</f>
        <v/>
      </c>
      <c r="G1369" s="5" t="str">
        <f>IF(D1369="","",VLOOKUP(D1369,Master,5,FALSE))</f>
        <v/>
      </c>
      <c r="H1369" s="5" t="str">
        <f>IF(D1369="","",VLOOKUP(D1369,Master,2,FALSE))</f>
        <v/>
      </c>
      <c r="I1369" s="233"/>
      <c r="J1369" s="233"/>
      <c r="K1369" s="233"/>
      <c r="L1369" s="234" t="str">
        <f>IF(K1369="","",IF(I1369="",ROUND(HLOOKUP(J1369,kgList,K1369,FALSE),1),ROUND(HLOOKUP(I1369,kgList,K1369,FALSE),1)))</f>
        <v/>
      </c>
      <c r="M1369" s="234" t="str">
        <f>IF(L1369="","",IF(COUNTA(I1369:J1369)&gt;1,"Edible or Inedible",IF(COUNTA(I1369)=1,L1369*1,IF(COUNTA(J1369)=1,L1369*1,"ERROR"))))</f>
        <v/>
      </c>
    </row>
    <row r="1370" spans="1:13" x14ac:dyDescent="0.25">
      <c r="A1370" s="232" t="str">
        <f>IF(D1370="","",A1369)</f>
        <v/>
      </c>
      <c r="B1370" s="231" t="str">
        <f>IF(D1370="","",B1369)</f>
        <v/>
      </c>
      <c r="C1370" s="232" t="str">
        <f>IF(D1370="","",C1369)</f>
        <v/>
      </c>
      <c r="D1370" s="6"/>
      <c r="E1370" s="5" t="str">
        <f>IF(D1370="","",VLOOKUP(D1370,Master,3,FALSE))</f>
        <v/>
      </c>
      <c r="F1370" s="5" t="str">
        <f>IF(D1370="","",VLOOKUP(D1370,Master,4,FALSE))</f>
        <v/>
      </c>
      <c r="G1370" s="5" t="str">
        <f>IF(D1370="","",VLOOKUP(D1370,Master,5,FALSE))</f>
        <v/>
      </c>
      <c r="H1370" s="5" t="str">
        <f>IF(D1370="","",VLOOKUP(D1370,Master,2,FALSE))</f>
        <v/>
      </c>
      <c r="I1370" s="233"/>
      <c r="J1370" s="233"/>
      <c r="K1370" s="233"/>
      <c r="L1370" s="234" t="str">
        <f>IF(K1370="","",IF(I1370="",ROUND(HLOOKUP(J1370,kgList,K1370,FALSE),1),ROUND(HLOOKUP(I1370,kgList,K1370,FALSE),1)))</f>
        <v/>
      </c>
      <c r="M1370" s="234" t="str">
        <f>IF(L1370="","",IF(COUNTA(I1370:J1370)&gt;1,"Edible or Inedible",IF(COUNTA(I1370)=1,L1370*1,IF(COUNTA(J1370)=1,L1370*1,"ERROR"))))</f>
        <v/>
      </c>
    </row>
    <row r="1371" spans="1:13" x14ac:dyDescent="0.25">
      <c r="A1371" s="232" t="str">
        <f>IF(D1371="","",A1370)</f>
        <v/>
      </c>
      <c r="B1371" s="231" t="str">
        <f>IF(D1371="","",B1370)</f>
        <v/>
      </c>
      <c r="C1371" s="232" t="str">
        <f>IF(D1371="","",C1370)</f>
        <v/>
      </c>
      <c r="D1371" s="6"/>
      <c r="E1371" s="5" t="str">
        <f>IF(D1371="","",VLOOKUP(D1371,Master,3,FALSE))</f>
        <v/>
      </c>
      <c r="F1371" s="5" t="str">
        <f>IF(D1371="","",VLOOKUP(D1371,Master,4,FALSE))</f>
        <v/>
      </c>
      <c r="G1371" s="5" t="str">
        <f>IF(D1371="","",VLOOKUP(D1371,Master,5,FALSE))</f>
        <v/>
      </c>
      <c r="H1371" s="5" t="str">
        <f>IF(D1371="","",VLOOKUP(D1371,Master,2,FALSE))</f>
        <v/>
      </c>
      <c r="I1371" s="233"/>
      <c r="J1371" s="233"/>
      <c r="K1371" s="233"/>
      <c r="L1371" s="234" t="str">
        <f>IF(K1371="","",IF(I1371="",ROUND(HLOOKUP(J1371,kgList,K1371,FALSE),1),ROUND(HLOOKUP(I1371,kgList,K1371,FALSE),1)))</f>
        <v/>
      </c>
      <c r="M1371" s="234" t="str">
        <f>IF(L1371="","",IF(COUNTA(I1371:J1371)&gt;1,"Edible or Inedible",IF(COUNTA(I1371)=1,L1371*1,IF(COUNTA(J1371)=1,L1371*1,"ERROR"))))</f>
        <v/>
      </c>
    </row>
    <row r="1372" spans="1:13" x14ac:dyDescent="0.25">
      <c r="A1372" s="232" t="str">
        <f>IF(D1372="","",A1371)</f>
        <v/>
      </c>
      <c r="B1372" s="231" t="str">
        <f>IF(D1372="","",B1371)</f>
        <v/>
      </c>
      <c r="C1372" s="232" t="str">
        <f>IF(D1372="","",C1371)</f>
        <v/>
      </c>
      <c r="D1372" s="6"/>
      <c r="E1372" s="5" t="str">
        <f>IF(D1372="","",VLOOKUP(D1372,Master,3,FALSE))</f>
        <v/>
      </c>
      <c r="F1372" s="5" t="str">
        <f>IF(D1372="","",VLOOKUP(D1372,Master,4,FALSE))</f>
        <v/>
      </c>
      <c r="G1372" s="5" t="str">
        <f>IF(D1372="","",VLOOKUP(D1372,Master,5,FALSE))</f>
        <v/>
      </c>
      <c r="H1372" s="5" t="str">
        <f>IF(D1372="","",VLOOKUP(D1372,Master,2,FALSE))</f>
        <v/>
      </c>
      <c r="I1372" s="233"/>
      <c r="J1372" s="233"/>
      <c r="K1372" s="233"/>
      <c r="L1372" s="234" t="str">
        <f>IF(K1372="","",IF(I1372="",ROUND(HLOOKUP(J1372,kgList,K1372,FALSE),1),ROUND(HLOOKUP(I1372,kgList,K1372,FALSE),1)))</f>
        <v/>
      </c>
      <c r="M1372" s="234" t="str">
        <f>IF(L1372="","",IF(COUNTA(I1372:J1372)&gt;1,"Edible or Inedible",IF(COUNTA(I1372)=1,L1372*1,IF(COUNTA(J1372)=1,L1372*1,"ERROR"))))</f>
        <v/>
      </c>
    </row>
    <row r="1373" spans="1:13" x14ac:dyDescent="0.25">
      <c r="A1373" s="232" t="str">
        <f>IF(D1373="","",A1372)</f>
        <v/>
      </c>
      <c r="B1373" s="231" t="str">
        <f>IF(D1373="","",B1372)</f>
        <v/>
      </c>
      <c r="C1373" s="232" t="str">
        <f>IF(D1373="","",C1372)</f>
        <v/>
      </c>
      <c r="D1373" s="6"/>
      <c r="E1373" s="5" t="str">
        <f>IF(D1373="","",VLOOKUP(D1373,Master,3,FALSE))</f>
        <v/>
      </c>
      <c r="F1373" s="5" t="str">
        <f>IF(D1373="","",VLOOKUP(D1373,Master,4,FALSE))</f>
        <v/>
      </c>
      <c r="G1373" s="5" t="str">
        <f>IF(D1373="","",VLOOKUP(D1373,Master,5,FALSE))</f>
        <v/>
      </c>
      <c r="H1373" s="5" t="str">
        <f>IF(D1373="","",VLOOKUP(D1373,Master,2,FALSE))</f>
        <v/>
      </c>
      <c r="I1373" s="233"/>
      <c r="J1373" s="233"/>
      <c r="K1373" s="233"/>
      <c r="L1373" s="234" t="str">
        <f>IF(K1373="","",IF(I1373="",ROUND(HLOOKUP(J1373,kgList,K1373,FALSE),1),ROUND(HLOOKUP(I1373,kgList,K1373,FALSE),1)))</f>
        <v/>
      </c>
      <c r="M1373" s="234" t="str">
        <f>IF(L1373="","",IF(COUNTA(I1373:J1373)&gt;1,"Edible or Inedible",IF(COUNTA(I1373)=1,L1373*1,IF(COUNTA(J1373)=1,L1373*1,"ERROR"))))</f>
        <v/>
      </c>
    </row>
    <row r="1374" spans="1:13" x14ac:dyDescent="0.25">
      <c r="A1374" s="232" t="str">
        <f>IF(D1374="","",A1373)</f>
        <v/>
      </c>
      <c r="B1374" s="231" t="str">
        <f>IF(D1374="","",B1373)</f>
        <v/>
      </c>
      <c r="C1374" s="232" t="str">
        <f>IF(D1374="","",C1373)</f>
        <v/>
      </c>
      <c r="D1374" s="6"/>
      <c r="E1374" s="5" t="str">
        <f>IF(D1374="","",VLOOKUP(D1374,Master,3,FALSE))</f>
        <v/>
      </c>
      <c r="F1374" s="5" t="str">
        <f>IF(D1374="","",VLOOKUP(D1374,Master,4,FALSE))</f>
        <v/>
      </c>
      <c r="G1374" s="5" t="str">
        <f>IF(D1374="","",VLOOKUP(D1374,Master,5,FALSE))</f>
        <v/>
      </c>
      <c r="H1374" s="5" t="str">
        <f>IF(D1374="","",VLOOKUP(D1374,Master,2,FALSE))</f>
        <v/>
      </c>
      <c r="I1374" s="233"/>
      <c r="J1374" s="233"/>
      <c r="K1374" s="233"/>
      <c r="L1374" s="234" t="str">
        <f>IF(K1374="","",IF(I1374="",ROUND(HLOOKUP(J1374,kgList,K1374,FALSE),1),ROUND(HLOOKUP(I1374,kgList,K1374,FALSE),1)))</f>
        <v/>
      </c>
      <c r="M1374" s="234" t="str">
        <f>IF(L1374="","",IF(COUNTA(I1374:J1374)&gt;1,"Edible or Inedible",IF(COUNTA(I1374)=1,L1374*1,IF(COUNTA(J1374)=1,L1374*1,"ERROR"))))</f>
        <v/>
      </c>
    </row>
    <row r="1375" spans="1:13" x14ac:dyDescent="0.25">
      <c r="A1375" s="232" t="str">
        <f>IF(D1375="","",A1374)</f>
        <v/>
      </c>
      <c r="B1375" s="231" t="str">
        <f>IF(D1375="","",B1374)</f>
        <v/>
      </c>
      <c r="C1375" s="232" t="str">
        <f>IF(D1375="","",C1374)</f>
        <v/>
      </c>
      <c r="D1375" s="6"/>
      <c r="E1375" s="5" t="str">
        <f>IF(D1375="","",VLOOKUP(D1375,Master,3,FALSE))</f>
        <v/>
      </c>
      <c r="F1375" s="5" t="str">
        <f>IF(D1375="","",VLOOKUP(D1375,Master,4,FALSE))</f>
        <v/>
      </c>
      <c r="G1375" s="5" t="str">
        <f>IF(D1375="","",VLOOKUP(D1375,Master,5,FALSE))</f>
        <v/>
      </c>
      <c r="H1375" s="5" t="str">
        <f>IF(D1375="","",VLOOKUP(D1375,Master,2,FALSE))</f>
        <v/>
      </c>
      <c r="I1375" s="233"/>
      <c r="J1375" s="233"/>
      <c r="K1375" s="233"/>
      <c r="L1375" s="234" t="str">
        <f>IF(K1375="","",IF(I1375="",ROUND(HLOOKUP(J1375,kgList,K1375,FALSE),1),ROUND(HLOOKUP(I1375,kgList,K1375,FALSE),1)))</f>
        <v/>
      </c>
      <c r="M1375" s="234" t="str">
        <f>IF(L1375="","",IF(COUNTA(I1375:J1375)&gt;1,"Edible or Inedible",IF(COUNTA(I1375)=1,L1375*1,IF(COUNTA(J1375)=1,L1375*1,"ERROR"))))</f>
        <v/>
      </c>
    </row>
    <row r="1376" spans="1:13" x14ac:dyDescent="0.25">
      <c r="A1376" s="232" t="str">
        <f>IF(D1376="","",A1375)</f>
        <v/>
      </c>
      <c r="B1376" s="231" t="str">
        <f>IF(D1376="","",B1375)</f>
        <v/>
      </c>
      <c r="C1376" s="232" t="str">
        <f>IF(D1376="","",C1375)</f>
        <v/>
      </c>
      <c r="D1376" s="6"/>
      <c r="E1376" s="5" t="str">
        <f>IF(D1376="","",VLOOKUP(D1376,Master,3,FALSE))</f>
        <v/>
      </c>
      <c r="F1376" s="5" t="str">
        <f>IF(D1376="","",VLOOKUP(D1376,Master,4,FALSE))</f>
        <v/>
      </c>
      <c r="G1376" s="5" t="str">
        <f>IF(D1376="","",VLOOKUP(D1376,Master,5,FALSE))</f>
        <v/>
      </c>
      <c r="H1376" s="5" t="str">
        <f>IF(D1376="","",VLOOKUP(D1376,Master,2,FALSE))</f>
        <v/>
      </c>
      <c r="I1376" s="233"/>
      <c r="J1376" s="233"/>
      <c r="K1376" s="233"/>
      <c r="L1376" s="234" t="str">
        <f>IF(K1376="","",IF(I1376="",ROUND(HLOOKUP(J1376,kgList,K1376,FALSE),1),ROUND(HLOOKUP(I1376,kgList,K1376,FALSE),1)))</f>
        <v/>
      </c>
      <c r="M1376" s="234" t="str">
        <f>IF(L1376="","",IF(COUNTA(I1376:J1376)&gt;1,"Edible or Inedible",IF(COUNTA(I1376)=1,L1376*1,IF(COUNTA(J1376)=1,L1376*1,"ERROR"))))</f>
        <v/>
      </c>
    </row>
    <row r="1377" spans="1:13" x14ac:dyDescent="0.25">
      <c r="A1377" s="232" t="str">
        <f>IF(D1377="","",A1376)</f>
        <v/>
      </c>
      <c r="B1377" s="231" t="str">
        <f>IF(D1377="","",B1376)</f>
        <v/>
      </c>
      <c r="C1377" s="232" t="str">
        <f>IF(D1377="","",C1376)</f>
        <v/>
      </c>
      <c r="D1377" s="6"/>
      <c r="E1377" s="5" t="str">
        <f>IF(D1377="","",VLOOKUP(D1377,Master,3,FALSE))</f>
        <v/>
      </c>
      <c r="F1377" s="5" t="str">
        <f>IF(D1377="","",VLOOKUP(D1377,Master,4,FALSE))</f>
        <v/>
      </c>
      <c r="G1377" s="5" t="str">
        <f>IF(D1377="","",VLOOKUP(D1377,Master,5,FALSE))</f>
        <v/>
      </c>
      <c r="H1377" s="5" t="str">
        <f>IF(D1377="","",VLOOKUP(D1377,Master,2,FALSE))</f>
        <v/>
      </c>
      <c r="I1377" s="233"/>
      <c r="J1377" s="233"/>
      <c r="K1377" s="233"/>
      <c r="L1377" s="234" t="str">
        <f>IF(K1377="","",IF(I1377="",ROUND(HLOOKUP(J1377,kgList,K1377,FALSE),1),ROUND(HLOOKUP(I1377,kgList,K1377,FALSE),1)))</f>
        <v/>
      </c>
      <c r="M1377" s="234" t="str">
        <f>IF(L1377="","",IF(COUNTA(I1377:J1377)&gt;1,"Edible or Inedible",IF(COUNTA(I1377)=1,L1377*1,IF(COUNTA(J1377)=1,L1377*1,"ERROR"))))</f>
        <v/>
      </c>
    </row>
    <row r="1378" spans="1:13" x14ac:dyDescent="0.25">
      <c r="A1378" s="232" t="str">
        <f>IF(D1378="","",A1377)</f>
        <v/>
      </c>
      <c r="B1378" s="231" t="str">
        <f>IF(D1378="","",B1377)</f>
        <v/>
      </c>
      <c r="C1378" s="232" t="str">
        <f>IF(D1378="","",C1377)</f>
        <v/>
      </c>
      <c r="D1378" s="6"/>
      <c r="E1378" s="5" t="str">
        <f>IF(D1378="","",VLOOKUP(D1378,Master,3,FALSE))</f>
        <v/>
      </c>
      <c r="F1378" s="5" t="str">
        <f>IF(D1378="","",VLOOKUP(D1378,Master,4,FALSE))</f>
        <v/>
      </c>
      <c r="G1378" s="5" t="str">
        <f>IF(D1378="","",VLOOKUP(D1378,Master,5,FALSE))</f>
        <v/>
      </c>
      <c r="H1378" s="5" t="str">
        <f>IF(D1378="","",VLOOKUP(D1378,Master,2,FALSE))</f>
        <v/>
      </c>
      <c r="I1378" s="233"/>
      <c r="J1378" s="233"/>
      <c r="K1378" s="233"/>
      <c r="L1378" s="234" t="str">
        <f>IF(K1378="","",IF(I1378="",ROUND(HLOOKUP(J1378,kgList,K1378,FALSE),1),ROUND(HLOOKUP(I1378,kgList,K1378,FALSE),1)))</f>
        <v/>
      </c>
      <c r="M1378" s="234" t="str">
        <f>IF(L1378="","",IF(COUNTA(I1378:J1378)&gt;1,"Edible or Inedible",IF(COUNTA(I1378)=1,L1378*1,IF(COUNTA(J1378)=1,L1378*1,"ERROR"))))</f>
        <v/>
      </c>
    </row>
    <row r="1379" spans="1:13" x14ac:dyDescent="0.25">
      <c r="A1379" s="232" t="str">
        <f>IF(D1379="","",A1378)</f>
        <v/>
      </c>
      <c r="B1379" s="231" t="str">
        <f>IF(D1379="","",B1378)</f>
        <v/>
      </c>
      <c r="C1379" s="232" t="str">
        <f>IF(D1379="","",C1378)</f>
        <v/>
      </c>
      <c r="D1379" s="6"/>
      <c r="E1379" s="5" t="str">
        <f>IF(D1379="","",VLOOKUP(D1379,Master,3,FALSE))</f>
        <v/>
      </c>
      <c r="F1379" s="5" t="str">
        <f>IF(D1379="","",VLOOKUP(D1379,Master,4,FALSE))</f>
        <v/>
      </c>
      <c r="G1379" s="5" t="str">
        <f>IF(D1379="","",VLOOKUP(D1379,Master,5,FALSE))</f>
        <v/>
      </c>
      <c r="H1379" s="5" t="str">
        <f>IF(D1379="","",VLOOKUP(D1379,Master,2,FALSE))</f>
        <v/>
      </c>
      <c r="I1379" s="233"/>
      <c r="J1379" s="233"/>
      <c r="K1379" s="233"/>
      <c r="L1379" s="234" t="str">
        <f>IF(K1379="","",IF(I1379="",ROUND(HLOOKUP(J1379,kgList,K1379,FALSE),1),ROUND(HLOOKUP(I1379,kgList,K1379,FALSE),1)))</f>
        <v/>
      </c>
      <c r="M1379" s="234" t="str">
        <f>IF(L1379="","",IF(COUNTA(I1379:J1379)&gt;1,"Edible or Inedible",IF(COUNTA(I1379)=1,L1379*1,IF(COUNTA(J1379)=1,L1379*1,"ERROR"))))</f>
        <v/>
      </c>
    </row>
    <row r="1380" spans="1:13" x14ac:dyDescent="0.25">
      <c r="A1380" s="232" t="str">
        <f>IF(D1380="","",A1379)</f>
        <v/>
      </c>
      <c r="B1380" s="231" t="str">
        <f>IF(D1380="","",B1379)</f>
        <v/>
      </c>
      <c r="C1380" s="232" t="str">
        <f>IF(D1380="","",C1379)</f>
        <v/>
      </c>
      <c r="D1380" s="6"/>
      <c r="E1380" s="5" t="str">
        <f>IF(D1380="","",VLOOKUP(D1380,Master,3,FALSE))</f>
        <v/>
      </c>
      <c r="F1380" s="5" t="str">
        <f>IF(D1380="","",VLOOKUP(D1380,Master,4,FALSE))</f>
        <v/>
      </c>
      <c r="G1380" s="5" t="str">
        <f>IF(D1380="","",VLOOKUP(D1380,Master,5,FALSE))</f>
        <v/>
      </c>
      <c r="H1380" s="5" t="str">
        <f>IF(D1380="","",VLOOKUP(D1380,Master,2,FALSE))</f>
        <v/>
      </c>
      <c r="I1380" s="233"/>
      <c r="J1380" s="233"/>
      <c r="K1380" s="233"/>
      <c r="L1380" s="234" t="str">
        <f>IF(K1380="","",IF(I1380="",ROUND(HLOOKUP(J1380,kgList,K1380,FALSE),1),ROUND(HLOOKUP(I1380,kgList,K1380,FALSE),1)))</f>
        <v/>
      </c>
      <c r="M1380" s="234" t="str">
        <f>IF(L1380="","",IF(COUNTA(I1380:J1380)&gt;1,"Edible or Inedible",IF(COUNTA(I1380)=1,L1380*1,IF(COUNTA(J1380)=1,L1380*1,"ERROR"))))</f>
        <v/>
      </c>
    </row>
    <row r="1381" spans="1:13" x14ac:dyDescent="0.25">
      <c r="A1381" s="232" t="str">
        <f>IF(D1381="","",A1380)</f>
        <v/>
      </c>
      <c r="B1381" s="231" t="str">
        <f>IF(D1381="","",B1380)</f>
        <v/>
      </c>
      <c r="C1381" s="232" t="str">
        <f>IF(D1381="","",C1380)</f>
        <v/>
      </c>
      <c r="D1381" s="6"/>
      <c r="E1381" s="5" t="str">
        <f>IF(D1381="","",VLOOKUP(D1381,Master,3,FALSE))</f>
        <v/>
      </c>
      <c r="F1381" s="5" t="str">
        <f>IF(D1381="","",VLOOKUP(D1381,Master,4,FALSE))</f>
        <v/>
      </c>
      <c r="G1381" s="5" t="str">
        <f>IF(D1381="","",VLOOKUP(D1381,Master,5,FALSE))</f>
        <v/>
      </c>
      <c r="H1381" s="5" t="str">
        <f>IF(D1381="","",VLOOKUP(D1381,Master,2,FALSE))</f>
        <v/>
      </c>
      <c r="I1381" s="233"/>
      <c r="J1381" s="233"/>
      <c r="K1381" s="233"/>
      <c r="L1381" s="234" t="str">
        <f>IF(K1381="","",IF(I1381="",ROUND(HLOOKUP(J1381,kgList,K1381,FALSE),1),ROUND(HLOOKUP(I1381,kgList,K1381,FALSE),1)))</f>
        <v/>
      </c>
      <c r="M1381" s="234" t="str">
        <f>IF(L1381="","",IF(COUNTA(I1381:J1381)&gt;1,"Edible or Inedible",IF(COUNTA(I1381)=1,L1381*1,IF(COUNTA(J1381)=1,L1381*1,"ERROR"))))</f>
        <v/>
      </c>
    </row>
    <row r="1382" spans="1:13" x14ac:dyDescent="0.25">
      <c r="A1382" s="232" t="str">
        <f>IF(D1382="","",A1381)</f>
        <v/>
      </c>
      <c r="B1382" s="231" t="str">
        <f>IF(D1382="","",B1381)</f>
        <v/>
      </c>
      <c r="C1382" s="232" t="str">
        <f>IF(D1382="","",C1381)</f>
        <v/>
      </c>
      <c r="D1382" s="6"/>
      <c r="E1382" s="5" t="str">
        <f>IF(D1382="","",VLOOKUP(D1382,Master,3,FALSE))</f>
        <v/>
      </c>
      <c r="F1382" s="5" t="str">
        <f>IF(D1382="","",VLOOKUP(D1382,Master,4,FALSE))</f>
        <v/>
      </c>
      <c r="G1382" s="5" t="str">
        <f>IF(D1382="","",VLOOKUP(D1382,Master,5,FALSE))</f>
        <v/>
      </c>
      <c r="H1382" s="5" t="str">
        <f>IF(D1382="","",VLOOKUP(D1382,Master,2,FALSE))</f>
        <v/>
      </c>
      <c r="I1382" s="233"/>
      <c r="J1382" s="233"/>
      <c r="K1382" s="233"/>
      <c r="L1382" s="234" t="str">
        <f>IF(K1382="","",IF(I1382="",ROUND(HLOOKUP(J1382,kgList,K1382,FALSE),1),ROUND(HLOOKUP(I1382,kgList,K1382,FALSE),1)))</f>
        <v/>
      </c>
      <c r="M1382" s="234" t="str">
        <f>IF(L1382="","",IF(COUNTA(I1382:J1382)&gt;1,"Edible or Inedible",IF(COUNTA(I1382)=1,L1382*1,IF(COUNTA(J1382)=1,L1382*1,"ERROR"))))</f>
        <v/>
      </c>
    </row>
    <row r="1383" spans="1:13" x14ac:dyDescent="0.25">
      <c r="A1383" s="232" t="str">
        <f>IF(D1383="","",A1382)</f>
        <v/>
      </c>
      <c r="B1383" s="231" t="str">
        <f>IF(D1383="","",B1382)</f>
        <v/>
      </c>
      <c r="C1383" s="232" t="str">
        <f>IF(D1383="","",C1382)</f>
        <v/>
      </c>
      <c r="D1383" s="6"/>
      <c r="E1383" s="5" t="str">
        <f>IF(D1383="","",VLOOKUP(D1383,Master,3,FALSE))</f>
        <v/>
      </c>
      <c r="F1383" s="5" t="str">
        <f>IF(D1383="","",VLOOKUP(D1383,Master,4,FALSE))</f>
        <v/>
      </c>
      <c r="G1383" s="5" t="str">
        <f>IF(D1383="","",VLOOKUP(D1383,Master,5,FALSE))</f>
        <v/>
      </c>
      <c r="H1383" s="5" t="str">
        <f>IF(D1383="","",VLOOKUP(D1383,Master,2,FALSE))</f>
        <v/>
      </c>
      <c r="I1383" s="233"/>
      <c r="J1383" s="233"/>
      <c r="K1383" s="233"/>
      <c r="L1383" s="234" t="str">
        <f>IF(K1383="","",IF(I1383="",ROUND(HLOOKUP(J1383,kgList,K1383,FALSE),1),ROUND(HLOOKUP(I1383,kgList,K1383,FALSE),1)))</f>
        <v/>
      </c>
      <c r="M1383" s="234" t="str">
        <f>IF(L1383="","",IF(COUNTA(I1383:J1383)&gt;1,"Edible or Inedible",IF(COUNTA(I1383)=1,L1383*1,IF(COUNTA(J1383)=1,L1383*1,"ERROR"))))</f>
        <v/>
      </c>
    </row>
    <row r="1384" spans="1:13" x14ac:dyDescent="0.25">
      <c r="A1384" s="232" t="str">
        <f>IF(D1384="","",A1383)</f>
        <v/>
      </c>
      <c r="B1384" s="231" t="str">
        <f>IF(D1384="","",B1383)</f>
        <v/>
      </c>
      <c r="C1384" s="232" t="str">
        <f>IF(D1384="","",C1383)</f>
        <v/>
      </c>
      <c r="D1384" s="6"/>
      <c r="E1384" s="5" t="str">
        <f>IF(D1384="","",VLOOKUP(D1384,Master,3,FALSE))</f>
        <v/>
      </c>
      <c r="F1384" s="5" t="str">
        <f>IF(D1384="","",VLOOKUP(D1384,Master,4,FALSE))</f>
        <v/>
      </c>
      <c r="G1384" s="5" t="str">
        <f>IF(D1384="","",VLOOKUP(D1384,Master,5,FALSE))</f>
        <v/>
      </c>
      <c r="H1384" s="5" t="str">
        <f>IF(D1384="","",VLOOKUP(D1384,Master,2,FALSE))</f>
        <v/>
      </c>
      <c r="I1384" s="233"/>
      <c r="J1384" s="233"/>
      <c r="K1384" s="233"/>
      <c r="L1384" s="234" t="str">
        <f>IF(K1384="","",IF(I1384="",ROUND(HLOOKUP(J1384,kgList,K1384,FALSE),1),ROUND(HLOOKUP(I1384,kgList,K1384,FALSE),1)))</f>
        <v/>
      </c>
      <c r="M1384" s="234" t="str">
        <f>IF(L1384="","",IF(COUNTA(I1384:J1384)&gt;1,"Edible or Inedible",IF(COUNTA(I1384)=1,L1384*1,IF(COUNTA(J1384)=1,L1384*1,"ERROR"))))</f>
        <v/>
      </c>
    </row>
    <row r="1385" spans="1:13" x14ac:dyDescent="0.25">
      <c r="A1385" s="232" t="str">
        <f>IF(D1385="","",A1384)</f>
        <v/>
      </c>
      <c r="B1385" s="231" t="str">
        <f>IF(D1385="","",B1384)</f>
        <v/>
      </c>
      <c r="C1385" s="232" t="str">
        <f>IF(D1385="","",C1384)</f>
        <v/>
      </c>
      <c r="D1385" s="6"/>
      <c r="E1385" s="5" t="str">
        <f>IF(D1385="","",VLOOKUP(D1385,Master,3,FALSE))</f>
        <v/>
      </c>
      <c r="F1385" s="5" t="str">
        <f>IF(D1385="","",VLOOKUP(D1385,Master,4,FALSE))</f>
        <v/>
      </c>
      <c r="G1385" s="5" t="str">
        <f>IF(D1385="","",VLOOKUP(D1385,Master,5,FALSE))</f>
        <v/>
      </c>
      <c r="H1385" s="5" t="str">
        <f>IF(D1385="","",VLOOKUP(D1385,Master,2,FALSE))</f>
        <v/>
      </c>
      <c r="I1385" s="233"/>
      <c r="J1385" s="233"/>
      <c r="K1385" s="233"/>
      <c r="L1385" s="234" t="str">
        <f>IF(K1385="","",IF(I1385="",ROUND(HLOOKUP(J1385,kgList,K1385,FALSE),1),ROUND(HLOOKUP(I1385,kgList,K1385,FALSE),1)))</f>
        <v/>
      </c>
      <c r="M1385" s="234" t="str">
        <f>IF(L1385="","",IF(COUNTA(I1385:J1385)&gt;1,"Edible or Inedible",IF(COUNTA(I1385)=1,L1385*1,IF(COUNTA(J1385)=1,L1385*1,"ERROR"))))</f>
        <v/>
      </c>
    </row>
    <row r="1386" spans="1:13" x14ac:dyDescent="0.25">
      <c r="A1386" s="232" t="str">
        <f>IF(D1386="","",A1385)</f>
        <v/>
      </c>
      <c r="B1386" s="231" t="str">
        <f>IF(D1386="","",B1385)</f>
        <v/>
      </c>
      <c r="C1386" s="232" t="str">
        <f>IF(D1386="","",C1385)</f>
        <v/>
      </c>
      <c r="D1386" s="6"/>
      <c r="E1386" s="5" t="str">
        <f>IF(D1386="","",VLOOKUP(D1386,Master,3,FALSE))</f>
        <v/>
      </c>
      <c r="F1386" s="5" t="str">
        <f>IF(D1386="","",VLOOKUP(D1386,Master,4,FALSE))</f>
        <v/>
      </c>
      <c r="G1386" s="5" t="str">
        <f>IF(D1386="","",VLOOKUP(D1386,Master,5,FALSE))</f>
        <v/>
      </c>
      <c r="H1386" s="5" t="str">
        <f>IF(D1386="","",VLOOKUP(D1386,Master,2,FALSE))</f>
        <v/>
      </c>
      <c r="I1386" s="233"/>
      <c r="J1386" s="233"/>
      <c r="K1386" s="233"/>
      <c r="L1386" s="234" t="str">
        <f>IF(K1386="","",IF(I1386="",ROUND(HLOOKUP(J1386,kgList,K1386,FALSE),1),ROUND(HLOOKUP(I1386,kgList,K1386,FALSE),1)))</f>
        <v/>
      </c>
      <c r="M1386" s="234" t="str">
        <f>IF(L1386="","",IF(COUNTA(I1386:J1386)&gt;1,"Edible or Inedible",IF(COUNTA(I1386)=1,L1386*1,IF(COUNTA(J1386)=1,L1386*1,"ERROR"))))</f>
        <v/>
      </c>
    </row>
    <row r="1387" spans="1:13" x14ac:dyDescent="0.25">
      <c r="A1387" s="232" t="str">
        <f>IF(D1387="","",A1386)</f>
        <v/>
      </c>
      <c r="B1387" s="231" t="str">
        <f>IF(D1387="","",B1386)</f>
        <v/>
      </c>
      <c r="C1387" s="232" t="str">
        <f>IF(D1387="","",C1386)</f>
        <v/>
      </c>
      <c r="D1387" s="6"/>
      <c r="E1387" s="5" t="str">
        <f>IF(D1387="","",VLOOKUP(D1387,Master,3,FALSE))</f>
        <v/>
      </c>
      <c r="F1387" s="5" t="str">
        <f>IF(D1387="","",VLOOKUP(D1387,Master,4,FALSE))</f>
        <v/>
      </c>
      <c r="G1387" s="5" t="str">
        <f>IF(D1387="","",VLOOKUP(D1387,Master,5,FALSE))</f>
        <v/>
      </c>
      <c r="H1387" s="5" t="str">
        <f>IF(D1387="","",VLOOKUP(D1387,Master,2,FALSE))</f>
        <v/>
      </c>
      <c r="I1387" s="233"/>
      <c r="J1387" s="233"/>
      <c r="K1387" s="233"/>
      <c r="L1387" s="234" t="str">
        <f>IF(K1387="","",IF(I1387="",ROUND(HLOOKUP(J1387,kgList,K1387,FALSE),1),ROUND(HLOOKUP(I1387,kgList,K1387,FALSE),1)))</f>
        <v/>
      </c>
      <c r="M1387" s="234" t="str">
        <f>IF(L1387="","",IF(COUNTA(I1387:J1387)&gt;1,"Edible or Inedible",IF(COUNTA(I1387)=1,L1387*1,IF(COUNTA(J1387)=1,L1387*1,"ERROR"))))</f>
        <v/>
      </c>
    </row>
    <row r="1388" spans="1:13" x14ac:dyDescent="0.25">
      <c r="A1388" s="232" t="str">
        <f>IF(D1388="","",A1387)</f>
        <v/>
      </c>
      <c r="B1388" s="231" t="str">
        <f>IF(D1388="","",B1387)</f>
        <v/>
      </c>
      <c r="C1388" s="232" t="str">
        <f>IF(D1388="","",C1387)</f>
        <v/>
      </c>
      <c r="D1388" s="6"/>
      <c r="E1388" s="5" t="str">
        <f>IF(D1388="","",VLOOKUP(D1388,Master,3,FALSE))</f>
        <v/>
      </c>
      <c r="F1388" s="5" t="str">
        <f>IF(D1388="","",VLOOKUP(D1388,Master,4,FALSE))</f>
        <v/>
      </c>
      <c r="G1388" s="5" t="str">
        <f>IF(D1388="","",VLOOKUP(D1388,Master,5,FALSE))</f>
        <v/>
      </c>
      <c r="H1388" s="5" t="str">
        <f>IF(D1388="","",VLOOKUP(D1388,Master,2,FALSE))</f>
        <v/>
      </c>
      <c r="I1388" s="233"/>
      <c r="J1388" s="233"/>
      <c r="K1388" s="233"/>
      <c r="L1388" s="234" t="str">
        <f>IF(K1388="","",IF(I1388="",ROUND(HLOOKUP(J1388,kgList,K1388,FALSE),1),ROUND(HLOOKUP(I1388,kgList,K1388,FALSE),1)))</f>
        <v/>
      </c>
      <c r="M1388" s="234" t="str">
        <f>IF(L1388="","",IF(COUNTA(I1388:J1388)&gt;1,"Edible or Inedible",IF(COUNTA(I1388)=1,L1388*1,IF(COUNTA(J1388)=1,L1388*1,"ERROR"))))</f>
        <v/>
      </c>
    </row>
    <row r="1389" spans="1:13" x14ac:dyDescent="0.25">
      <c r="A1389" s="232" t="str">
        <f>IF(D1389="","",A1388)</f>
        <v/>
      </c>
      <c r="B1389" s="231" t="str">
        <f>IF(D1389="","",B1388)</f>
        <v/>
      </c>
      <c r="C1389" s="232" t="str">
        <f>IF(D1389="","",C1388)</f>
        <v/>
      </c>
      <c r="D1389" s="6"/>
      <c r="E1389" s="5" t="str">
        <f>IF(D1389="","",VLOOKUP(D1389,Master,3,FALSE))</f>
        <v/>
      </c>
      <c r="F1389" s="5" t="str">
        <f>IF(D1389="","",VLOOKUP(D1389,Master,4,FALSE))</f>
        <v/>
      </c>
      <c r="G1389" s="5" t="str">
        <f>IF(D1389="","",VLOOKUP(D1389,Master,5,FALSE))</f>
        <v/>
      </c>
      <c r="H1389" s="5" t="str">
        <f>IF(D1389="","",VLOOKUP(D1389,Master,2,FALSE))</f>
        <v/>
      </c>
      <c r="I1389" s="233"/>
      <c r="J1389" s="233"/>
      <c r="K1389" s="233"/>
      <c r="L1389" s="234" t="str">
        <f>IF(K1389="","",IF(I1389="",ROUND(HLOOKUP(J1389,kgList,K1389,FALSE),1),ROUND(HLOOKUP(I1389,kgList,K1389,FALSE),1)))</f>
        <v/>
      </c>
      <c r="M1389" s="234" t="str">
        <f>IF(L1389="","",IF(COUNTA(I1389:J1389)&gt;1,"Edible or Inedible",IF(COUNTA(I1389)=1,L1389*1,IF(COUNTA(J1389)=1,L1389*1,"ERROR"))))</f>
        <v/>
      </c>
    </row>
    <row r="1390" spans="1:13" x14ac:dyDescent="0.25">
      <c r="A1390" s="232" t="str">
        <f>IF(D1390="","",A1389)</f>
        <v/>
      </c>
      <c r="B1390" s="231" t="str">
        <f>IF(D1390="","",B1389)</f>
        <v/>
      </c>
      <c r="C1390" s="232" t="str">
        <f>IF(D1390="","",C1389)</f>
        <v/>
      </c>
      <c r="D1390" s="6"/>
      <c r="E1390" s="5" t="str">
        <f>IF(D1390="","",VLOOKUP(D1390,Master,3,FALSE))</f>
        <v/>
      </c>
      <c r="F1390" s="5" t="str">
        <f>IF(D1390="","",VLOOKUP(D1390,Master,4,FALSE))</f>
        <v/>
      </c>
      <c r="G1390" s="5" t="str">
        <f>IF(D1390="","",VLOOKUP(D1390,Master,5,FALSE))</f>
        <v/>
      </c>
      <c r="H1390" s="5" t="str">
        <f>IF(D1390="","",VLOOKUP(D1390,Master,2,FALSE))</f>
        <v/>
      </c>
      <c r="I1390" s="233"/>
      <c r="J1390" s="233"/>
      <c r="K1390" s="233"/>
      <c r="L1390" s="234" t="str">
        <f>IF(K1390="","",IF(I1390="",ROUND(HLOOKUP(J1390,kgList,K1390,FALSE),1),ROUND(HLOOKUP(I1390,kgList,K1390,FALSE),1)))</f>
        <v/>
      </c>
      <c r="M1390" s="234" t="str">
        <f>IF(L1390="","",IF(COUNTA(I1390:J1390)&gt;1,"Edible or Inedible",IF(COUNTA(I1390)=1,L1390*1,IF(COUNTA(J1390)=1,L1390*1,"ERROR"))))</f>
        <v/>
      </c>
    </row>
    <row r="1391" spans="1:13" x14ac:dyDescent="0.25">
      <c r="A1391" s="232" t="str">
        <f>IF(D1391="","",A1390)</f>
        <v/>
      </c>
      <c r="B1391" s="231" t="str">
        <f>IF(D1391="","",B1390)</f>
        <v/>
      </c>
      <c r="C1391" s="232" t="str">
        <f>IF(D1391="","",C1390)</f>
        <v/>
      </c>
      <c r="D1391" s="6"/>
      <c r="E1391" s="5" t="str">
        <f>IF(D1391="","",VLOOKUP(D1391,Master,3,FALSE))</f>
        <v/>
      </c>
      <c r="F1391" s="5" t="str">
        <f>IF(D1391="","",VLOOKUP(D1391,Master,4,FALSE))</f>
        <v/>
      </c>
      <c r="G1391" s="5" t="str">
        <f>IF(D1391="","",VLOOKUP(D1391,Master,5,FALSE))</f>
        <v/>
      </c>
      <c r="H1391" s="5" t="str">
        <f>IF(D1391="","",VLOOKUP(D1391,Master,2,FALSE))</f>
        <v/>
      </c>
      <c r="I1391" s="233"/>
      <c r="J1391" s="233"/>
      <c r="K1391" s="233"/>
      <c r="L1391" s="234" t="str">
        <f>IF(K1391="","",IF(I1391="",ROUND(HLOOKUP(J1391,kgList,K1391,FALSE),1),ROUND(HLOOKUP(I1391,kgList,K1391,FALSE),1)))</f>
        <v/>
      </c>
      <c r="M1391" s="234" t="str">
        <f>IF(L1391="","",IF(COUNTA(I1391:J1391)&gt;1,"Edible or Inedible",IF(COUNTA(I1391)=1,L1391*1,IF(COUNTA(J1391)=1,L1391*1,"ERROR"))))</f>
        <v/>
      </c>
    </row>
    <row r="1392" spans="1:13" x14ac:dyDescent="0.25">
      <c r="A1392" s="232" t="str">
        <f>IF(D1392="","",A1391)</f>
        <v/>
      </c>
      <c r="B1392" s="231" t="str">
        <f>IF(D1392="","",B1391)</f>
        <v/>
      </c>
      <c r="C1392" s="232" t="str">
        <f>IF(D1392="","",C1391)</f>
        <v/>
      </c>
      <c r="D1392" s="6"/>
      <c r="E1392" s="5" t="str">
        <f>IF(D1392="","",VLOOKUP(D1392,Master,3,FALSE))</f>
        <v/>
      </c>
      <c r="F1392" s="5" t="str">
        <f>IF(D1392="","",VLOOKUP(D1392,Master,4,FALSE))</f>
        <v/>
      </c>
      <c r="G1392" s="5" t="str">
        <f>IF(D1392="","",VLOOKUP(D1392,Master,5,FALSE))</f>
        <v/>
      </c>
      <c r="H1392" s="5" t="str">
        <f>IF(D1392="","",VLOOKUP(D1392,Master,2,FALSE))</f>
        <v/>
      </c>
      <c r="I1392" s="233"/>
      <c r="J1392" s="233"/>
      <c r="K1392" s="233"/>
      <c r="L1392" s="234" t="str">
        <f>IF(K1392="","",IF(I1392="",ROUND(HLOOKUP(J1392,kgList,K1392,FALSE),1),ROUND(HLOOKUP(I1392,kgList,K1392,FALSE),1)))</f>
        <v/>
      </c>
      <c r="M1392" s="234" t="str">
        <f>IF(L1392="","",IF(COUNTA(I1392:J1392)&gt;1,"Edible or Inedible",IF(COUNTA(I1392)=1,L1392*1,IF(COUNTA(J1392)=1,L1392*1,"ERROR"))))</f>
        <v/>
      </c>
    </row>
    <row r="1393" spans="1:13" x14ac:dyDescent="0.25">
      <c r="A1393" s="232" t="str">
        <f>IF(D1393="","",A1392)</f>
        <v/>
      </c>
      <c r="B1393" s="231" t="str">
        <f>IF(D1393="","",B1392)</f>
        <v/>
      </c>
      <c r="C1393" s="232" t="str">
        <f>IF(D1393="","",C1392)</f>
        <v/>
      </c>
      <c r="D1393" s="6"/>
      <c r="E1393" s="5" t="str">
        <f>IF(D1393="","",VLOOKUP(D1393,Master,3,FALSE))</f>
        <v/>
      </c>
      <c r="F1393" s="5" t="str">
        <f>IF(D1393="","",VLOOKUP(D1393,Master,4,FALSE))</f>
        <v/>
      </c>
      <c r="G1393" s="5" t="str">
        <f>IF(D1393="","",VLOOKUP(D1393,Master,5,FALSE))</f>
        <v/>
      </c>
      <c r="H1393" s="5" t="str">
        <f>IF(D1393="","",VLOOKUP(D1393,Master,2,FALSE))</f>
        <v/>
      </c>
      <c r="I1393" s="233"/>
      <c r="J1393" s="233"/>
      <c r="K1393" s="233"/>
      <c r="L1393" s="234" t="str">
        <f>IF(K1393="","",IF(I1393="",ROUND(HLOOKUP(J1393,kgList,K1393,FALSE),1),ROUND(HLOOKUP(I1393,kgList,K1393,FALSE),1)))</f>
        <v/>
      </c>
      <c r="M1393" s="234" t="str">
        <f>IF(L1393="","",IF(COUNTA(I1393:J1393)&gt;1,"Edible or Inedible",IF(COUNTA(I1393)=1,L1393*1,IF(COUNTA(J1393)=1,L1393*1,"ERROR"))))</f>
        <v/>
      </c>
    </row>
    <row r="1394" spans="1:13" x14ac:dyDescent="0.25">
      <c r="A1394" s="232" t="str">
        <f>IF(D1394="","",A1393)</f>
        <v/>
      </c>
      <c r="B1394" s="231" t="str">
        <f>IF(D1394="","",B1393)</f>
        <v/>
      </c>
      <c r="C1394" s="232" t="str">
        <f>IF(D1394="","",C1393)</f>
        <v/>
      </c>
      <c r="D1394" s="6"/>
      <c r="E1394" s="5" t="str">
        <f>IF(D1394="","",VLOOKUP(D1394,Master,3,FALSE))</f>
        <v/>
      </c>
      <c r="F1394" s="5" t="str">
        <f>IF(D1394="","",VLOOKUP(D1394,Master,4,FALSE))</f>
        <v/>
      </c>
      <c r="G1394" s="5" t="str">
        <f>IF(D1394="","",VLOOKUP(D1394,Master,5,FALSE))</f>
        <v/>
      </c>
      <c r="H1394" s="5" t="str">
        <f>IF(D1394="","",VLOOKUP(D1394,Master,2,FALSE))</f>
        <v/>
      </c>
      <c r="I1394" s="233"/>
      <c r="J1394" s="233"/>
      <c r="K1394" s="233"/>
      <c r="L1394" s="234" t="str">
        <f>IF(K1394="","",IF(I1394="",ROUND(HLOOKUP(J1394,kgList,K1394,FALSE),1),ROUND(HLOOKUP(I1394,kgList,K1394,FALSE),1)))</f>
        <v/>
      </c>
      <c r="M1394" s="234" t="str">
        <f>IF(L1394="","",IF(COUNTA(I1394:J1394)&gt;1,"Edible or Inedible",IF(COUNTA(I1394)=1,L1394*1,IF(COUNTA(J1394)=1,L1394*1,"ERROR"))))</f>
        <v/>
      </c>
    </row>
    <row r="1395" spans="1:13" x14ac:dyDescent="0.25">
      <c r="A1395" s="232" t="str">
        <f>IF(D1395="","",A1394)</f>
        <v/>
      </c>
      <c r="B1395" s="231" t="str">
        <f>IF(D1395="","",B1394)</f>
        <v/>
      </c>
      <c r="C1395" s="232" t="str">
        <f>IF(D1395="","",C1394)</f>
        <v/>
      </c>
      <c r="D1395" s="6"/>
      <c r="E1395" s="5" t="str">
        <f>IF(D1395="","",VLOOKUP(D1395,Master,3,FALSE))</f>
        <v/>
      </c>
      <c r="F1395" s="5" t="str">
        <f>IF(D1395="","",VLOOKUP(D1395,Master,4,FALSE))</f>
        <v/>
      </c>
      <c r="G1395" s="5" t="str">
        <f>IF(D1395="","",VLOOKUP(D1395,Master,5,FALSE))</f>
        <v/>
      </c>
      <c r="H1395" s="5" t="str">
        <f>IF(D1395="","",VLOOKUP(D1395,Master,2,FALSE))</f>
        <v/>
      </c>
      <c r="I1395" s="233"/>
      <c r="J1395" s="233"/>
      <c r="K1395" s="233"/>
      <c r="L1395" s="234" t="str">
        <f>IF(K1395="","",IF(I1395="",ROUND(HLOOKUP(J1395,kgList,K1395,FALSE),1),ROUND(HLOOKUP(I1395,kgList,K1395,FALSE),1)))</f>
        <v/>
      </c>
      <c r="M1395" s="234" t="str">
        <f>IF(L1395="","",IF(COUNTA(I1395:J1395)&gt;1,"Edible or Inedible",IF(COUNTA(I1395)=1,L1395*1,IF(COUNTA(J1395)=1,L1395*1,"ERROR"))))</f>
        <v/>
      </c>
    </row>
    <row r="1396" spans="1:13" x14ac:dyDescent="0.25">
      <c r="A1396" s="232" t="str">
        <f>IF(D1396="","",A1395)</f>
        <v/>
      </c>
      <c r="B1396" s="231" t="str">
        <f>IF(D1396="","",B1395)</f>
        <v/>
      </c>
      <c r="C1396" s="232" t="str">
        <f>IF(D1396="","",C1395)</f>
        <v/>
      </c>
      <c r="D1396" s="6"/>
      <c r="E1396" s="5" t="str">
        <f>IF(D1396="","",VLOOKUP(D1396,Master,3,FALSE))</f>
        <v/>
      </c>
      <c r="F1396" s="5" t="str">
        <f>IF(D1396="","",VLOOKUP(D1396,Master,4,FALSE))</f>
        <v/>
      </c>
      <c r="G1396" s="5" t="str">
        <f>IF(D1396="","",VLOOKUP(D1396,Master,5,FALSE))</f>
        <v/>
      </c>
      <c r="H1396" s="5" t="str">
        <f>IF(D1396="","",VLOOKUP(D1396,Master,2,FALSE))</f>
        <v/>
      </c>
      <c r="I1396" s="233"/>
      <c r="J1396" s="233"/>
      <c r="K1396" s="233"/>
      <c r="L1396" s="234" t="str">
        <f>IF(K1396="","",IF(I1396="",ROUND(HLOOKUP(J1396,kgList,K1396,FALSE),1),ROUND(HLOOKUP(I1396,kgList,K1396,FALSE),1)))</f>
        <v/>
      </c>
      <c r="M1396" s="234" t="str">
        <f>IF(L1396="","",IF(COUNTA(I1396:J1396)&gt;1,"Edible or Inedible",IF(COUNTA(I1396)=1,L1396*1,IF(COUNTA(J1396)=1,L1396*1,"ERROR"))))</f>
        <v/>
      </c>
    </row>
    <row r="1397" spans="1:13" x14ac:dyDescent="0.25">
      <c r="A1397" s="232" t="str">
        <f>IF(D1397="","",A1396)</f>
        <v/>
      </c>
      <c r="B1397" s="231" t="str">
        <f>IF(D1397="","",B1396)</f>
        <v/>
      </c>
      <c r="C1397" s="232" t="str">
        <f>IF(D1397="","",C1396)</f>
        <v/>
      </c>
      <c r="D1397" s="6"/>
      <c r="E1397" s="5" t="str">
        <f>IF(D1397="","",VLOOKUP(D1397,Master,3,FALSE))</f>
        <v/>
      </c>
      <c r="F1397" s="5" t="str">
        <f>IF(D1397="","",VLOOKUP(D1397,Master,4,FALSE))</f>
        <v/>
      </c>
      <c r="G1397" s="5" t="str">
        <f>IF(D1397="","",VLOOKUP(D1397,Master,5,FALSE))</f>
        <v/>
      </c>
      <c r="H1397" s="5" t="str">
        <f>IF(D1397="","",VLOOKUP(D1397,Master,2,FALSE))</f>
        <v/>
      </c>
      <c r="I1397" s="233"/>
      <c r="J1397" s="233"/>
      <c r="K1397" s="233"/>
      <c r="L1397" s="234" t="str">
        <f>IF(K1397="","",IF(I1397="",ROUND(HLOOKUP(J1397,kgList,K1397,FALSE),1),ROUND(HLOOKUP(I1397,kgList,K1397,FALSE),1)))</f>
        <v/>
      </c>
      <c r="M1397" s="234" t="str">
        <f>IF(L1397="","",IF(COUNTA(I1397:J1397)&gt;1,"Edible or Inedible",IF(COUNTA(I1397)=1,L1397*1,IF(COUNTA(J1397)=1,L1397*1,"ERROR"))))</f>
        <v/>
      </c>
    </row>
    <row r="1398" spans="1:13" x14ac:dyDescent="0.25">
      <c r="A1398" s="232" t="str">
        <f>IF(D1398="","",A1397)</f>
        <v/>
      </c>
      <c r="B1398" s="231" t="str">
        <f>IF(D1398="","",B1397)</f>
        <v/>
      </c>
      <c r="C1398" s="232" t="str">
        <f>IF(D1398="","",C1397)</f>
        <v/>
      </c>
      <c r="D1398" s="6"/>
      <c r="E1398" s="5" t="str">
        <f>IF(D1398="","",VLOOKUP(D1398,Master,3,FALSE))</f>
        <v/>
      </c>
      <c r="F1398" s="5" t="str">
        <f>IF(D1398="","",VLOOKUP(D1398,Master,4,FALSE))</f>
        <v/>
      </c>
      <c r="G1398" s="5" t="str">
        <f>IF(D1398="","",VLOOKUP(D1398,Master,5,FALSE))</f>
        <v/>
      </c>
      <c r="H1398" s="5" t="str">
        <f>IF(D1398="","",VLOOKUP(D1398,Master,2,FALSE))</f>
        <v/>
      </c>
      <c r="I1398" s="233"/>
      <c r="J1398" s="233"/>
      <c r="K1398" s="233"/>
      <c r="L1398" s="234" t="str">
        <f>IF(K1398="","",IF(I1398="",ROUND(HLOOKUP(J1398,kgList,K1398,FALSE),1),ROUND(HLOOKUP(I1398,kgList,K1398,FALSE),1)))</f>
        <v/>
      </c>
      <c r="M1398" s="234" t="str">
        <f>IF(L1398="","",IF(COUNTA(I1398:J1398)&gt;1,"Edible or Inedible",IF(COUNTA(I1398)=1,L1398*1,IF(COUNTA(J1398)=1,L1398*1,"ERROR"))))</f>
        <v/>
      </c>
    </row>
    <row r="1399" spans="1:13" x14ac:dyDescent="0.25">
      <c r="A1399" s="232" t="str">
        <f>IF(D1399="","",A1398)</f>
        <v/>
      </c>
      <c r="B1399" s="231" t="str">
        <f>IF(D1399="","",B1398)</f>
        <v/>
      </c>
      <c r="C1399" s="232" t="str">
        <f>IF(D1399="","",C1398)</f>
        <v/>
      </c>
      <c r="D1399" s="6"/>
      <c r="E1399" s="5" t="str">
        <f>IF(D1399="","",VLOOKUP(D1399,Master,3,FALSE))</f>
        <v/>
      </c>
      <c r="F1399" s="5" t="str">
        <f>IF(D1399="","",VLOOKUP(D1399,Master,4,FALSE))</f>
        <v/>
      </c>
      <c r="G1399" s="5" t="str">
        <f>IF(D1399="","",VLOOKUP(D1399,Master,5,FALSE))</f>
        <v/>
      </c>
      <c r="H1399" s="5" t="str">
        <f>IF(D1399="","",VLOOKUP(D1399,Master,2,FALSE))</f>
        <v/>
      </c>
      <c r="I1399" s="233"/>
      <c r="J1399" s="233"/>
      <c r="K1399" s="233"/>
      <c r="L1399" s="234" t="str">
        <f>IF(K1399="","",IF(I1399="",ROUND(HLOOKUP(J1399,kgList,K1399,FALSE),1),ROUND(HLOOKUP(I1399,kgList,K1399,FALSE),1)))</f>
        <v/>
      </c>
      <c r="M1399" s="234" t="str">
        <f>IF(L1399="","",IF(COUNTA(I1399:J1399)&gt;1,"Edible or Inedible",IF(COUNTA(I1399)=1,L1399*1,IF(COUNTA(J1399)=1,L1399*1,"ERROR"))))</f>
        <v/>
      </c>
    </row>
    <row r="1400" spans="1:13" x14ac:dyDescent="0.25">
      <c r="A1400" s="232" t="str">
        <f>IF(D1400="","",A1399)</f>
        <v/>
      </c>
      <c r="B1400" s="231" t="str">
        <f>IF(D1400="","",B1399)</f>
        <v/>
      </c>
      <c r="C1400" s="232" t="str">
        <f>IF(D1400="","",C1399)</f>
        <v/>
      </c>
      <c r="D1400" s="6"/>
      <c r="E1400" s="5" t="str">
        <f>IF(D1400="","",VLOOKUP(D1400,Master,3,FALSE))</f>
        <v/>
      </c>
      <c r="F1400" s="5" t="str">
        <f>IF(D1400="","",VLOOKUP(D1400,Master,4,FALSE))</f>
        <v/>
      </c>
      <c r="G1400" s="5" t="str">
        <f>IF(D1400="","",VLOOKUP(D1400,Master,5,FALSE))</f>
        <v/>
      </c>
      <c r="H1400" s="5" t="str">
        <f>IF(D1400="","",VLOOKUP(D1400,Master,2,FALSE))</f>
        <v/>
      </c>
      <c r="I1400" s="233"/>
      <c r="J1400" s="233"/>
      <c r="K1400" s="233"/>
      <c r="L1400" s="234" t="str">
        <f>IF(K1400="","",IF(I1400="",ROUND(HLOOKUP(J1400,kgList,K1400,FALSE),1),ROUND(HLOOKUP(I1400,kgList,K1400,FALSE),1)))</f>
        <v/>
      </c>
      <c r="M1400" s="234" t="str">
        <f>IF(L1400="","",IF(COUNTA(I1400:J1400)&gt;1,"Edible or Inedible",IF(COUNTA(I1400)=1,L1400*1,IF(COUNTA(J1400)=1,L1400*1,"ERROR"))))</f>
        <v/>
      </c>
    </row>
    <row r="1401" spans="1:13" x14ac:dyDescent="0.25">
      <c r="A1401" s="232" t="str">
        <f>IF(D1401="","",A1400)</f>
        <v/>
      </c>
      <c r="B1401" s="231" t="str">
        <f>IF(D1401="","",B1400)</f>
        <v/>
      </c>
      <c r="C1401" s="232" t="str">
        <f>IF(D1401="","",C1400)</f>
        <v/>
      </c>
      <c r="D1401" s="6"/>
      <c r="E1401" s="5" t="str">
        <f>IF(D1401="","",VLOOKUP(D1401,Master,3,FALSE))</f>
        <v/>
      </c>
      <c r="F1401" s="5" t="str">
        <f>IF(D1401="","",VLOOKUP(D1401,Master,4,FALSE))</f>
        <v/>
      </c>
      <c r="G1401" s="5" t="str">
        <f>IF(D1401="","",VLOOKUP(D1401,Master,5,FALSE))</f>
        <v/>
      </c>
      <c r="H1401" s="5" t="str">
        <f>IF(D1401="","",VLOOKUP(D1401,Master,2,FALSE))</f>
        <v/>
      </c>
      <c r="I1401" s="233"/>
      <c r="J1401" s="233"/>
      <c r="K1401" s="233"/>
      <c r="L1401" s="234" t="str">
        <f>IF(K1401="","",IF(I1401="",ROUND(HLOOKUP(J1401,kgList,K1401,FALSE),1),ROUND(HLOOKUP(I1401,kgList,K1401,FALSE),1)))</f>
        <v/>
      </c>
      <c r="M1401" s="234" t="str">
        <f>IF(L1401="","",IF(COUNTA(I1401:J1401)&gt;1,"Edible or Inedible",IF(COUNTA(I1401)=1,L1401*1,IF(COUNTA(J1401)=1,L1401*1,"ERROR"))))</f>
        <v/>
      </c>
    </row>
    <row r="1402" spans="1:13" x14ac:dyDescent="0.25">
      <c r="A1402" s="232" t="str">
        <f>IF(D1402="","",A1401)</f>
        <v/>
      </c>
      <c r="B1402" s="231" t="str">
        <f>IF(D1402="","",B1401)</f>
        <v/>
      </c>
      <c r="C1402" s="232" t="str">
        <f>IF(D1402="","",C1401)</f>
        <v/>
      </c>
      <c r="D1402" s="6"/>
      <c r="E1402" s="5" t="str">
        <f>IF(D1402="","",VLOOKUP(D1402,Master,3,FALSE))</f>
        <v/>
      </c>
      <c r="F1402" s="5" t="str">
        <f>IF(D1402="","",VLOOKUP(D1402,Master,4,FALSE))</f>
        <v/>
      </c>
      <c r="G1402" s="5" t="str">
        <f>IF(D1402="","",VLOOKUP(D1402,Master,5,FALSE))</f>
        <v/>
      </c>
      <c r="H1402" s="5" t="str">
        <f>IF(D1402="","",VLOOKUP(D1402,Master,2,FALSE))</f>
        <v/>
      </c>
      <c r="I1402" s="233"/>
      <c r="J1402" s="233"/>
      <c r="K1402" s="233"/>
      <c r="L1402" s="234" t="str">
        <f>IF(K1402="","",IF(I1402="",ROUND(HLOOKUP(J1402,kgList,K1402,FALSE),1),ROUND(HLOOKUP(I1402,kgList,K1402,FALSE),1)))</f>
        <v/>
      </c>
      <c r="M1402" s="234" t="str">
        <f>IF(L1402="","",IF(COUNTA(I1402:J1402)&gt;1,"Edible or Inedible",IF(COUNTA(I1402)=1,L1402*1,IF(COUNTA(J1402)=1,L1402*1,"ERROR"))))</f>
        <v/>
      </c>
    </row>
    <row r="1403" spans="1:13" x14ac:dyDescent="0.25">
      <c r="A1403" s="232" t="str">
        <f>IF(D1403="","",A1402)</f>
        <v/>
      </c>
      <c r="B1403" s="231" t="str">
        <f>IF(D1403="","",B1402)</f>
        <v/>
      </c>
      <c r="C1403" s="232" t="str">
        <f>IF(D1403="","",C1402)</f>
        <v/>
      </c>
      <c r="D1403" s="6"/>
      <c r="E1403" s="5" t="str">
        <f>IF(D1403="","",VLOOKUP(D1403,Master,3,FALSE))</f>
        <v/>
      </c>
      <c r="F1403" s="5" t="str">
        <f>IF(D1403="","",VLOOKUP(D1403,Master,4,FALSE))</f>
        <v/>
      </c>
      <c r="G1403" s="5" t="str">
        <f>IF(D1403="","",VLOOKUP(D1403,Master,5,FALSE))</f>
        <v/>
      </c>
      <c r="H1403" s="5" t="str">
        <f>IF(D1403="","",VLOOKUP(D1403,Master,2,FALSE))</f>
        <v/>
      </c>
      <c r="I1403" s="233"/>
      <c r="J1403" s="233"/>
      <c r="K1403" s="233"/>
      <c r="L1403" s="234" t="str">
        <f>IF(K1403="","",IF(I1403="",ROUND(HLOOKUP(J1403,kgList,K1403,FALSE),1),ROUND(HLOOKUP(I1403,kgList,K1403,FALSE),1)))</f>
        <v/>
      </c>
      <c r="M1403" s="234" t="str">
        <f>IF(L1403="","",IF(COUNTA(I1403:J1403)&gt;1,"Edible or Inedible",IF(COUNTA(I1403)=1,L1403*1,IF(COUNTA(J1403)=1,L1403*1,"ERROR"))))</f>
        <v/>
      </c>
    </row>
    <row r="1404" spans="1:13" x14ac:dyDescent="0.25">
      <c r="A1404" s="232" t="str">
        <f>IF(D1404="","",A1403)</f>
        <v/>
      </c>
      <c r="B1404" s="231" t="str">
        <f>IF(D1404="","",B1403)</f>
        <v/>
      </c>
      <c r="C1404" s="232" t="str">
        <f>IF(D1404="","",C1403)</f>
        <v/>
      </c>
      <c r="D1404" s="6"/>
      <c r="E1404" s="5" t="str">
        <f>IF(D1404="","",VLOOKUP(D1404,Master,3,FALSE))</f>
        <v/>
      </c>
      <c r="F1404" s="5" t="str">
        <f>IF(D1404="","",VLOOKUP(D1404,Master,4,FALSE))</f>
        <v/>
      </c>
      <c r="G1404" s="5" t="str">
        <f>IF(D1404="","",VLOOKUP(D1404,Master,5,FALSE))</f>
        <v/>
      </c>
      <c r="H1404" s="5" t="str">
        <f>IF(D1404="","",VLOOKUP(D1404,Master,2,FALSE))</f>
        <v/>
      </c>
      <c r="I1404" s="233"/>
      <c r="J1404" s="233"/>
      <c r="K1404" s="233"/>
      <c r="L1404" s="234" t="str">
        <f>IF(K1404="","",IF(I1404="",ROUND(HLOOKUP(J1404,kgList,K1404,FALSE),1),ROUND(HLOOKUP(I1404,kgList,K1404,FALSE),1)))</f>
        <v/>
      </c>
      <c r="M1404" s="234" t="str">
        <f>IF(L1404="","",IF(COUNTA(I1404:J1404)&gt;1,"Edible or Inedible",IF(COUNTA(I1404)=1,L1404*1,IF(COUNTA(J1404)=1,L1404*1,"ERROR"))))</f>
        <v/>
      </c>
    </row>
    <row r="1405" spans="1:13" x14ac:dyDescent="0.25">
      <c r="A1405" s="232" t="str">
        <f>IF(D1405="","",A1404)</f>
        <v/>
      </c>
      <c r="B1405" s="231" t="str">
        <f>IF(D1405="","",B1404)</f>
        <v/>
      </c>
      <c r="C1405" s="232" t="str">
        <f>IF(D1405="","",C1404)</f>
        <v/>
      </c>
      <c r="D1405" s="6"/>
      <c r="E1405" s="5" t="str">
        <f>IF(D1405="","",VLOOKUP(D1405,Master,3,FALSE))</f>
        <v/>
      </c>
      <c r="F1405" s="5" t="str">
        <f>IF(D1405="","",VLOOKUP(D1405,Master,4,FALSE))</f>
        <v/>
      </c>
      <c r="G1405" s="5" t="str">
        <f>IF(D1405="","",VLOOKUP(D1405,Master,5,FALSE))</f>
        <v/>
      </c>
      <c r="H1405" s="5" t="str">
        <f>IF(D1405="","",VLOOKUP(D1405,Master,2,FALSE))</f>
        <v/>
      </c>
      <c r="I1405" s="233"/>
      <c r="J1405" s="233"/>
      <c r="K1405" s="233"/>
      <c r="L1405" s="234" t="str">
        <f>IF(K1405="","",IF(I1405="",ROUND(HLOOKUP(J1405,kgList,K1405,FALSE),1),ROUND(HLOOKUP(I1405,kgList,K1405,FALSE),1)))</f>
        <v/>
      </c>
      <c r="M1405" s="234" t="str">
        <f>IF(L1405="","",IF(COUNTA(I1405:J1405)&gt;1,"Edible or Inedible",IF(COUNTA(I1405)=1,L1405*1,IF(COUNTA(J1405)=1,L1405*1,"ERROR"))))</f>
        <v/>
      </c>
    </row>
    <row r="1406" spans="1:13" x14ac:dyDescent="0.25">
      <c r="A1406" s="232" t="str">
        <f>IF(D1406="","",A1405)</f>
        <v/>
      </c>
      <c r="B1406" s="231" t="str">
        <f>IF(D1406="","",B1405)</f>
        <v/>
      </c>
      <c r="C1406" s="232" t="str">
        <f>IF(D1406="","",C1405)</f>
        <v/>
      </c>
      <c r="D1406" s="6"/>
      <c r="E1406" s="5" t="str">
        <f>IF(D1406="","",VLOOKUP(D1406,Master,3,FALSE))</f>
        <v/>
      </c>
      <c r="F1406" s="5" t="str">
        <f>IF(D1406="","",VLOOKUP(D1406,Master,4,FALSE))</f>
        <v/>
      </c>
      <c r="G1406" s="5" t="str">
        <f>IF(D1406="","",VLOOKUP(D1406,Master,5,FALSE))</f>
        <v/>
      </c>
      <c r="H1406" s="5" t="str">
        <f>IF(D1406="","",VLOOKUP(D1406,Master,2,FALSE))</f>
        <v/>
      </c>
      <c r="I1406" s="233"/>
      <c r="J1406" s="233"/>
      <c r="K1406" s="233"/>
      <c r="L1406" s="234" t="str">
        <f>IF(K1406="","",IF(I1406="",ROUND(HLOOKUP(J1406,kgList,K1406,FALSE),1),ROUND(HLOOKUP(I1406,kgList,K1406,FALSE),1)))</f>
        <v/>
      </c>
      <c r="M1406" s="234" t="str">
        <f>IF(L1406="","",IF(COUNTA(I1406:J1406)&gt;1,"Edible or Inedible",IF(COUNTA(I1406)=1,L1406*1,IF(COUNTA(J1406)=1,L1406*1,"ERROR"))))</f>
        <v/>
      </c>
    </row>
    <row r="1407" spans="1:13" x14ac:dyDescent="0.25">
      <c r="A1407" s="232" t="str">
        <f>IF(D1407="","",A1406)</f>
        <v/>
      </c>
      <c r="B1407" s="231" t="str">
        <f>IF(D1407="","",B1406)</f>
        <v/>
      </c>
      <c r="C1407" s="232" t="str">
        <f>IF(D1407="","",C1406)</f>
        <v/>
      </c>
      <c r="D1407" s="6"/>
      <c r="E1407" s="5" t="str">
        <f>IF(D1407="","",VLOOKUP(D1407,Master,3,FALSE))</f>
        <v/>
      </c>
      <c r="F1407" s="5" t="str">
        <f>IF(D1407="","",VLOOKUP(D1407,Master,4,FALSE))</f>
        <v/>
      </c>
      <c r="G1407" s="5" t="str">
        <f>IF(D1407="","",VLOOKUP(D1407,Master,5,FALSE))</f>
        <v/>
      </c>
      <c r="H1407" s="5" t="str">
        <f>IF(D1407="","",VLOOKUP(D1407,Master,2,FALSE))</f>
        <v/>
      </c>
      <c r="I1407" s="233"/>
      <c r="J1407" s="233"/>
      <c r="K1407" s="233"/>
      <c r="L1407" s="234" t="str">
        <f>IF(K1407="","",IF(I1407="",ROUND(HLOOKUP(J1407,kgList,K1407,FALSE),1),ROUND(HLOOKUP(I1407,kgList,K1407,FALSE),1)))</f>
        <v/>
      </c>
      <c r="M1407" s="234" t="str">
        <f>IF(L1407="","",IF(COUNTA(I1407:J1407)&gt;1,"Edible or Inedible",IF(COUNTA(I1407)=1,L1407*1,IF(COUNTA(J1407)=1,L1407*1,"ERROR"))))</f>
        <v/>
      </c>
    </row>
    <row r="1408" spans="1:13" x14ac:dyDescent="0.25">
      <c r="A1408" s="232" t="str">
        <f>IF(D1408="","",A1407)</f>
        <v/>
      </c>
      <c r="B1408" s="231" t="str">
        <f>IF(D1408="","",B1407)</f>
        <v/>
      </c>
      <c r="C1408" s="232" t="str">
        <f>IF(D1408="","",C1407)</f>
        <v/>
      </c>
      <c r="D1408" s="6"/>
      <c r="E1408" s="5" t="str">
        <f>IF(D1408="","",VLOOKUP(D1408,Master,3,FALSE))</f>
        <v/>
      </c>
      <c r="F1408" s="5" t="str">
        <f>IF(D1408="","",VLOOKUP(D1408,Master,4,FALSE))</f>
        <v/>
      </c>
      <c r="G1408" s="5" t="str">
        <f>IF(D1408="","",VLOOKUP(D1408,Master,5,FALSE))</f>
        <v/>
      </c>
      <c r="H1408" s="5" t="str">
        <f>IF(D1408="","",VLOOKUP(D1408,Master,2,FALSE))</f>
        <v/>
      </c>
      <c r="I1408" s="233"/>
      <c r="J1408" s="233"/>
      <c r="K1408" s="233"/>
      <c r="L1408" s="234" t="str">
        <f>IF(K1408="","",IF(I1408="",ROUND(HLOOKUP(J1408,kgList,K1408,FALSE),1),ROUND(HLOOKUP(I1408,kgList,K1408,FALSE),1)))</f>
        <v/>
      </c>
      <c r="M1408" s="234" t="str">
        <f>IF(L1408="","",IF(COUNTA(I1408:J1408)&gt;1,"Edible or Inedible",IF(COUNTA(I1408)=1,L1408*1,IF(COUNTA(J1408)=1,L1408*1,"ERROR"))))</f>
        <v/>
      </c>
    </row>
    <row r="1409" spans="1:13" x14ac:dyDescent="0.25">
      <c r="A1409" s="232" t="str">
        <f>IF(D1409="","",A1408)</f>
        <v/>
      </c>
      <c r="B1409" s="231" t="str">
        <f>IF(D1409="","",B1408)</f>
        <v/>
      </c>
      <c r="C1409" s="232" t="str">
        <f>IF(D1409="","",C1408)</f>
        <v/>
      </c>
      <c r="D1409" s="6"/>
      <c r="E1409" s="5" t="str">
        <f>IF(D1409="","",VLOOKUP(D1409,Master,3,FALSE))</f>
        <v/>
      </c>
      <c r="F1409" s="5" t="str">
        <f>IF(D1409="","",VLOOKUP(D1409,Master,4,FALSE))</f>
        <v/>
      </c>
      <c r="G1409" s="5" t="str">
        <f>IF(D1409="","",VLOOKUP(D1409,Master,5,FALSE))</f>
        <v/>
      </c>
      <c r="H1409" s="5" t="str">
        <f>IF(D1409="","",VLOOKUP(D1409,Master,2,FALSE))</f>
        <v/>
      </c>
      <c r="I1409" s="233"/>
      <c r="J1409" s="233"/>
      <c r="K1409" s="233"/>
      <c r="L1409" s="234" t="str">
        <f>IF(K1409="","",IF(I1409="",ROUND(HLOOKUP(J1409,kgList,K1409,FALSE),1),ROUND(HLOOKUP(I1409,kgList,K1409,FALSE),1)))</f>
        <v/>
      </c>
      <c r="M1409" s="234" t="str">
        <f>IF(L1409="","",IF(COUNTA(I1409:J1409)&gt;1,"Edible or Inedible",IF(COUNTA(I1409)=1,L1409*1,IF(COUNTA(J1409)=1,L1409*1,"ERROR"))))</f>
        <v/>
      </c>
    </row>
    <row r="1410" spans="1:13" x14ac:dyDescent="0.25">
      <c r="A1410" s="232" t="str">
        <f>IF(D1410="","",A1409)</f>
        <v/>
      </c>
      <c r="B1410" s="231" t="str">
        <f>IF(D1410="","",B1409)</f>
        <v/>
      </c>
      <c r="C1410" s="232" t="str">
        <f>IF(D1410="","",C1409)</f>
        <v/>
      </c>
      <c r="D1410" s="6"/>
      <c r="E1410" s="5" t="str">
        <f>IF(D1410="","",VLOOKUP(D1410,Master,3,FALSE))</f>
        <v/>
      </c>
      <c r="F1410" s="5" t="str">
        <f>IF(D1410="","",VLOOKUP(D1410,Master,4,FALSE))</f>
        <v/>
      </c>
      <c r="G1410" s="5" t="str">
        <f>IF(D1410="","",VLOOKUP(D1410,Master,5,FALSE))</f>
        <v/>
      </c>
      <c r="H1410" s="5" t="str">
        <f>IF(D1410="","",VLOOKUP(D1410,Master,2,FALSE))</f>
        <v/>
      </c>
      <c r="I1410" s="233"/>
      <c r="J1410" s="233"/>
      <c r="K1410" s="233"/>
      <c r="L1410" s="234" t="str">
        <f>IF(K1410="","",IF(I1410="",ROUND(HLOOKUP(J1410,kgList,K1410,FALSE),1),ROUND(HLOOKUP(I1410,kgList,K1410,FALSE),1)))</f>
        <v/>
      </c>
      <c r="M1410" s="234" t="str">
        <f>IF(L1410="","",IF(COUNTA(I1410:J1410)&gt;1,"Edible or Inedible",IF(COUNTA(I1410)=1,L1410*1,IF(COUNTA(J1410)=1,L1410*1,"ERROR"))))</f>
        <v/>
      </c>
    </row>
    <row r="1411" spans="1:13" x14ac:dyDescent="0.25">
      <c r="A1411" s="232" t="str">
        <f>IF(D1411="","",A1410)</f>
        <v/>
      </c>
      <c r="B1411" s="231" t="str">
        <f>IF(D1411="","",B1410)</f>
        <v/>
      </c>
      <c r="C1411" s="232" t="str">
        <f>IF(D1411="","",C1410)</f>
        <v/>
      </c>
      <c r="D1411" s="6"/>
      <c r="E1411" s="5" t="str">
        <f>IF(D1411="","",VLOOKUP(D1411,Master,3,FALSE))</f>
        <v/>
      </c>
      <c r="F1411" s="5" t="str">
        <f>IF(D1411="","",VLOOKUP(D1411,Master,4,FALSE))</f>
        <v/>
      </c>
      <c r="G1411" s="5" t="str">
        <f>IF(D1411="","",VLOOKUP(D1411,Master,5,FALSE))</f>
        <v/>
      </c>
      <c r="H1411" s="5" t="str">
        <f>IF(D1411="","",VLOOKUP(D1411,Master,2,FALSE))</f>
        <v/>
      </c>
      <c r="I1411" s="233"/>
      <c r="J1411" s="233"/>
      <c r="K1411" s="233"/>
      <c r="L1411" s="234" t="str">
        <f>IF(K1411="","",IF(I1411="",ROUND(HLOOKUP(J1411,kgList,K1411,FALSE),1),ROUND(HLOOKUP(I1411,kgList,K1411,FALSE),1)))</f>
        <v/>
      </c>
      <c r="M1411" s="234" t="str">
        <f>IF(L1411="","",IF(COUNTA(I1411:J1411)&gt;1,"Edible or Inedible",IF(COUNTA(I1411)=1,L1411*1,IF(COUNTA(J1411)=1,L1411*1,"ERROR"))))</f>
        <v/>
      </c>
    </row>
    <row r="1412" spans="1:13" x14ac:dyDescent="0.25">
      <c r="A1412" s="232" t="str">
        <f>IF(D1412="","",A1411)</f>
        <v/>
      </c>
      <c r="B1412" s="231" t="str">
        <f>IF(D1412="","",B1411)</f>
        <v/>
      </c>
      <c r="C1412" s="232" t="str">
        <f>IF(D1412="","",C1411)</f>
        <v/>
      </c>
      <c r="D1412" s="6"/>
      <c r="E1412" s="5" t="str">
        <f>IF(D1412="","",VLOOKUP(D1412,Master,3,FALSE))</f>
        <v/>
      </c>
      <c r="F1412" s="5" t="str">
        <f>IF(D1412="","",VLOOKUP(D1412,Master,4,FALSE))</f>
        <v/>
      </c>
      <c r="G1412" s="5" t="str">
        <f>IF(D1412="","",VLOOKUP(D1412,Master,5,FALSE))</f>
        <v/>
      </c>
      <c r="H1412" s="5" t="str">
        <f>IF(D1412="","",VLOOKUP(D1412,Master,2,FALSE))</f>
        <v/>
      </c>
      <c r="I1412" s="233"/>
      <c r="J1412" s="233"/>
      <c r="K1412" s="233"/>
      <c r="L1412" s="234" t="str">
        <f>IF(K1412="","",IF(I1412="",ROUND(HLOOKUP(J1412,kgList,K1412,FALSE),1),ROUND(HLOOKUP(I1412,kgList,K1412,FALSE),1)))</f>
        <v/>
      </c>
      <c r="M1412" s="234" t="str">
        <f>IF(L1412="","",IF(COUNTA(I1412:J1412)&gt;1,"Edible or Inedible",IF(COUNTA(I1412)=1,L1412*1,IF(COUNTA(J1412)=1,L1412*1,"ERROR"))))</f>
        <v/>
      </c>
    </row>
    <row r="1413" spans="1:13" x14ac:dyDescent="0.25">
      <c r="A1413" s="232" t="str">
        <f>IF(D1413="","",A1412)</f>
        <v/>
      </c>
      <c r="B1413" s="231" t="str">
        <f>IF(D1413="","",B1412)</f>
        <v/>
      </c>
      <c r="C1413" s="232" t="str">
        <f>IF(D1413="","",C1412)</f>
        <v/>
      </c>
      <c r="D1413" s="6"/>
      <c r="E1413" s="5" t="str">
        <f>IF(D1413="","",VLOOKUP(D1413,Master,3,FALSE))</f>
        <v/>
      </c>
      <c r="F1413" s="5" t="str">
        <f>IF(D1413="","",VLOOKUP(D1413,Master,4,FALSE))</f>
        <v/>
      </c>
      <c r="G1413" s="5" t="str">
        <f>IF(D1413="","",VLOOKUP(D1413,Master,5,FALSE))</f>
        <v/>
      </c>
      <c r="H1413" s="5" t="str">
        <f>IF(D1413="","",VLOOKUP(D1413,Master,2,FALSE))</f>
        <v/>
      </c>
      <c r="I1413" s="233"/>
      <c r="J1413" s="233"/>
      <c r="K1413" s="233"/>
      <c r="L1413" s="234" t="str">
        <f>IF(K1413="","",IF(I1413="",ROUND(HLOOKUP(J1413,kgList,K1413,FALSE),1),ROUND(HLOOKUP(I1413,kgList,K1413,FALSE),1)))</f>
        <v/>
      </c>
      <c r="M1413" s="234" t="str">
        <f>IF(L1413="","",IF(COUNTA(I1413:J1413)&gt;1,"Edible or Inedible",IF(COUNTA(I1413)=1,L1413*1,IF(COUNTA(J1413)=1,L1413*1,"ERROR"))))</f>
        <v/>
      </c>
    </row>
    <row r="1414" spans="1:13" x14ac:dyDescent="0.25">
      <c r="A1414" s="232" t="str">
        <f>IF(D1414="","",A1413)</f>
        <v/>
      </c>
      <c r="B1414" s="231" t="str">
        <f>IF(D1414="","",B1413)</f>
        <v/>
      </c>
      <c r="C1414" s="232" t="str">
        <f>IF(D1414="","",C1413)</f>
        <v/>
      </c>
      <c r="D1414" s="6"/>
      <c r="E1414" s="5" t="str">
        <f>IF(D1414="","",VLOOKUP(D1414,Master,3,FALSE))</f>
        <v/>
      </c>
      <c r="F1414" s="5" t="str">
        <f>IF(D1414="","",VLOOKUP(D1414,Master,4,FALSE))</f>
        <v/>
      </c>
      <c r="G1414" s="5" t="str">
        <f>IF(D1414="","",VLOOKUP(D1414,Master,5,FALSE))</f>
        <v/>
      </c>
      <c r="H1414" s="5" t="str">
        <f>IF(D1414="","",VLOOKUP(D1414,Master,2,FALSE))</f>
        <v/>
      </c>
      <c r="I1414" s="233"/>
      <c r="J1414" s="233"/>
      <c r="K1414" s="233"/>
      <c r="L1414" s="234" t="str">
        <f>IF(K1414="","",IF(I1414="",ROUND(HLOOKUP(J1414,kgList,K1414,FALSE),1),ROUND(HLOOKUP(I1414,kgList,K1414,FALSE),1)))</f>
        <v/>
      </c>
      <c r="M1414" s="234" t="str">
        <f>IF(L1414="","",IF(COUNTA(I1414:J1414)&gt;1,"Edible or Inedible",IF(COUNTA(I1414)=1,L1414*1,IF(COUNTA(J1414)=1,L1414*1,"ERROR"))))</f>
        <v/>
      </c>
    </row>
    <row r="1415" spans="1:13" x14ac:dyDescent="0.25">
      <c r="A1415" s="232" t="str">
        <f>IF(D1415="","",A1414)</f>
        <v/>
      </c>
      <c r="B1415" s="231" t="str">
        <f>IF(D1415="","",B1414)</f>
        <v/>
      </c>
      <c r="C1415" s="232" t="str">
        <f>IF(D1415="","",C1414)</f>
        <v/>
      </c>
      <c r="D1415" s="6"/>
      <c r="E1415" s="5" t="str">
        <f>IF(D1415="","",VLOOKUP(D1415,Master,3,FALSE))</f>
        <v/>
      </c>
      <c r="F1415" s="5" t="str">
        <f>IF(D1415="","",VLOOKUP(D1415,Master,4,FALSE))</f>
        <v/>
      </c>
      <c r="G1415" s="5" t="str">
        <f>IF(D1415="","",VLOOKUP(D1415,Master,5,FALSE))</f>
        <v/>
      </c>
      <c r="H1415" s="5" t="str">
        <f>IF(D1415="","",VLOOKUP(D1415,Master,2,FALSE))</f>
        <v/>
      </c>
      <c r="I1415" s="233"/>
      <c r="J1415" s="233"/>
      <c r="K1415" s="233"/>
      <c r="L1415" s="234" t="str">
        <f>IF(K1415="","",IF(I1415="",ROUND(HLOOKUP(J1415,kgList,K1415,FALSE),1),ROUND(HLOOKUP(I1415,kgList,K1415,FALSE),1)))</f>
        <v/>
      </c>
      <c r="M1415" s="234" t="str">
        <f>IF(L1415="","",IF(COUNTA(I1415:J1415)&gt;1,"Edible or Inedible",IF(COUNTA(I1415)=1,L1415*1,IF(COUNTA(J1415)=1,L1415*1,"ERROR"))))</f>
        <v/>
      </c>
    </row>
    <row r="1416" spans="1:13" x14ac:dyDescent="0.25">
      <c r="A1416" s="232" t="str">
        <f>IF(D1416="","",A1415)</f>
        <v/>
      </c>
      <c r="B1416" s="231" t="str">
        <f>IF(D1416="","",B1415)</f>
        <v/>
      </c>
      <c r="C1416" s="232" t="str">
        <f>IF(D1416="","",C1415)</f>
        <v/>
      </c>
      <c r="D1416" s="6"/>
      <c r="E1416" s="5" t="str">
        <f>IF(D1416="","",VLOOKUP(D1416,Master,3,FALSE))</f>
        <v/>
      </c>
      <c r="F1416" s="5" t="str">
        <f>IF(D1416="","",VLOOKUP(D1416,Master,4,FALSE))</f>
        <v/>
      </c>
      <c r="G1416" s="5" t="str">
        <f>IF(D1416="","",VLOOKUP(D1416,Master,5,FALSE))</f>
        <v/>
      </c>
      <c r="H1416" s="5" t="str">
        <f>IF(D1416="","",VLOOKUP(D1416,Master,2,FALSE))</f>
        <v/>
      </c>
      <c r="I1416" s="233"/>
      <c r="J1416" s="233"/>
      <c r="K1416" s="233"/>
      <c r="L1416" s="234" t="str">
        <f>IF(K1416="","",IF(I1416="",ROUND(HLOOKUP(J1416,kgList,K1416,FALSE),1),ROUND(HLOOKUP(I1416,kgList,K1416,FALSE),1)))</f>
        <v/>
      </c>
      <c r="M1416" s="234" t="str">
        <f>IF(L1416="","",IF(COUNTA(I1416:J1416)&gt;1,"Edible or Inedible",IF(COUNTA(I1416)=1,L1416*1,IF(COUNTA(J1416)=1,L1416*1,"ERROR"))))</f>
        <v/>
      </c>
    </row>
    <row r="1417" spans="1:13" x14ac:dyDescent="0.25">
      <c r="A1417" s="232" t="str">
        <f>IF(D1417="","",A1416)</f>
        <v/>
      </c>
      <c r="B1417" s="231" t="str">
        <f>IF(D1417="","",B1416)</f>
        <v/>
      </c>
      <c r="C1417" s="232" t="str">
        <f>IF(D1417="","",C1416)</f>
        <v/>
      </c>
      <c r="D1417" s="6"/>
      <c r="E1417" s="5" t="str">
        <f>IF(D1417="","",VLOOKUP(D1417,Master,3,FALSE))</f>
        <v/>
      </c>
      <c r="F1417" s="5" t="str">
        <f>IF(D1417="","",VLOOKUP(D1417,Master,4,FALSE))</f>
        <v/>
      </c>
      <c r="G1417" s="5" t="str">
        <f>IF(D1417="","",VLOOKUP(D1417,Master,5,FALSE))</f>
        <v/>
      </c>
      <c r="H1417" s="5" t="str">
        <f>IF(D1417="","",VLOOKUP(D1417,Master,2,FALSE))</f>
        <v/>
      </c>
      <c r="I1417" s="233"/>
      <c r="J1417" s="233"/>
      <c r="K1417" s="233"/>
      <c r="L1417" s="234" t="str">
        <f>IF(K1417="","",IF(I1417="",ROUND(HLOOKUP(J1417,kgList,K1417,FALSE),1),ROUND(HLOOKUP(I1417,kgList,K1417,FALSE),1)))</f>
        <v/>
      </c>
      <c r="M1417" s="234" t="str">
        <f>IF(L1417="","",IF(COUNTA(I1417:J1417)&gt;1,"Edible or Inedible",IF(COUNTA(I1417)=1,L1417*1,IF(COUNTA(J1417)=1,L1417*1,"ERROR"))))</f>
        <v/>
      </c>
    </row>
    <row r="1418" spans="1:13" x14ac:dyDescent="0.25">
      <c r="A1418" s="232" t="str">
        <f>IF(D1418="","",A1417)</f>
        <v/>
      </c>
      <c r="B1418" s="231" t="str">
        <f>IF(D1418="","",B1417)</f>
        <v/>
      </c>
      <c r="C1418" s="232" t="str">
        <f>IF(D1418="","",C1417)</f>
        <v/>
      </c>
      <c r="D1418" s="6"/>
      <c r="E1418" s="5" t="str">
        <f>IF(D1418="","",VLOOKUP(D1418,Master,3,FALSE))</f>
        <v/>
      </c>
      <c r="F1418" s="5" t="str">
        <f>IF(D1418="","",VLOOKUP(D1418,Master,4,FALSE))</f>
        <v/>
      </c>
      <c r="G1418" s="5" t="str">
        <f>IF(D1418="","",VLOOKUP(D1418,Master,5,FALSE))</f>
        <v/>
      </c>
      <c r="H1418" s="5" t="str">
        <f>IF(D1418="","",VLOOKUP(D1418,Master,2,FALSE))</f>
        <v/>
      </c>
      <c r="I1418" s="233"/>
      <c r="J1418" s="233"/>
      <c r="K1418" s="233"/>
      <c r="L1418" s="234" t="str">
        <f>IF(K1418="","",IF(I1418="",ROUND(HLOOKUP(J1418,kgList,K1418,FALSE),1),ROUND(HLOOKUP(I1418,kgList,K1418,FALSE),1)))</f>
        <v/>
      </c>
      <c r="M1418" s="234" t="str">
        <f>IF(L1418="","",IF(COUNTA(I1418:J1418)&gt;1,"Edible or Inedible",IF(COUNTA(I1418)=1,L1418*1,IF(COUNTA(J1418)=1,L1418*1,"ERROR"))))</f>
        <v/>
      </c>
    </row>
    <row r="1419" spans="1:13" x14ac:dyDescent="0.25">
      <c r="A1419" s="232" t="str">
        <f>IF(D1419="","",A1418)</f>
        <v/>
      </c>
      <c r="B1419" s="231" t="str">
        <f>IF(D1419="","",B1418)</f>
        <v/>
      </c>
      <c r="C1419" s="232" t="str">
        <f>IF(D1419="","",C1418)</f>
        <v/>
      </c>
      <c r="D1419" s="6"/>
      <c r="E1419" s="5" t="str">
        <f>IF(D1419="","",VLOOKUP(D1419,Master,3,FALSE))</f>
        <v/>
      </c>
      <c r="F1419" s="5" t="str">
        <f>IF(D1419="","",VLOOKUP(D1419,Master,4,FALSE))</f>
        <v/>
      </c>
      <c r="G1419" s="5" t="str">
        <f>IF(D1419="","",VLOOKUP(D1419,Master,5,FALSE))</f>
        <v/>
      </c>
      <c r="H1419" s="5" t="str">
        <f>IF(D1419="","",VLOOKUP(D1419,Master,2,FALSE))</f>
        <v/>
      </c>
      <c r="I1419" s="233"/>
      <c r="J1419" s="233"/>
      <c r="K1419" s="233"/>
      <c r="L1419" s="234" t="str">
        <f>IF(K1419="","",IF(I1419="",ROUND(HLOOKUP(J1419,kgList,K1419,FALSE),1),ROUND(HLOOKUP(I1419,kgList,K1419,FALSE),1)))</f>
        <v/>
      </c>
      <c r="M1419" s="234" t="str">
        <f>IF(L1419="","",IF(COUNTA(I1419:J1419)&gt;1,"Edible or Inedible",IF(COUNTA(I1419)=1,L1419*1,IF(COUNTA(J1419)=1,L1419*1,"ERROR"))))</f>
        <v/>
      </c>
    </row>
    <row r="1420" spans="1:13" x14ac:dyDescent="0.25">
      <c r="A1420" s="232" t="str">
        <f>IF(D1420="","",A1419)</f>
        <v/>
      </c>
      <c r="B1420" s="231" t="str">
        <f>IF(D1420="","",B1419)</f>
        <v/>
      </c>
      <c r="C1420" s="232" t="str">
        <f>IF(D1420="","",C1419)</f>
        <v/>
      </c>
      <c r="D1420" s="6"/>
      <c r="E1420" s="5" t="str">
        <f>IF(D1420="","",VLOOKUP(D1420,Master,3,FALSE))</f>
        <v/>
      </c>
      <c r="F1420" s="5" t="str">
        <f>IF(D1420="","",VLOOKUP(D1420,Master,4,FALSE))</f>
        <v/>
      </c>
      <c r="G1420" s="5" t="str">
        <f>IF(D1420="","",VLOOKUP(D1420,Master,5,FALSE))</f>
        <v/>
      </c>
      <c r="H1420" s="5" t="str">
        <f>IF(D1420="","",VLOOKUP(D1420,Master,2,FALSE))</f>
        <v/>
      </c>
      <c r="I1420" s="233"/>
      <c r="J1420" s="233"/>
      <c r="K1420" s="233"/>
      <c r="L1420" s="234" t="str">
        <f>IF(K1420="","",IF(I1420="",ROUND(HLOOKUP(J1420,kgList,K1420,FALSE),1),ROUND(HLOOKUP(I1420,kgList,K1420,FALSE),1)))</f>
        <v/>
      </c>
      <c r="M1420" s="234" t="str">
        <f>IF(L1420="","",IF(COUNTA(I1420:J1420)&gt;1,"Edible or Inedible",IF(COUNTA(I1420)=1,L1420*1,IF(COUNTA(J1420)=1,L1420*1,"ERROR"))))</f>
        <v/>
      </c>
    </row>
    <row r="1421" spans="1:13" x14ac:dyDescent="0.25">
      <c r="A1421" s="232" t="str">
        <f>IF(D1421="","",A1420)</f>
        <v/>
      </c>
      <c r="B1421" s="231" t="str">
        <f>IF(D1421="","",B1420)</f>
        <v/>
      </c>
      <c r="C1421" s="232" t="str">
        <f>IF(D1421="","",C1420)</f>
        <v/>
      </c>
      <c r="D1421" s="6"/>
      <c r="E1421" s="5" t="str">
        <f>IF(D1421="","",VLOOKUP(D1421,Master,3,FALSE))</f>
        <v/>
      </c>
      <c r="F1421" s="5" t="str">
        <f>IF(D1421="","",VLOOKUP(D1421,Master,4,FALSE))</f>
        <v/>
      </c>
      <c r="G1421" s="5" t="str">
        <f>IF(D1421="","",VLOOKUP(D1421,Master,5,FALSE))</f>
        <v/>
      </c>
      <c r="H1421" s="5" t="str">
        <f>IF(D1421="","",VLOOKUP(D1421,Master,2,FALSE))</f>
        <v/>
      </c>
      <c r="I1421" s="233"/>
      <c r="J1421" s="233"/>
      <c r="K1421" s="233"/>
      <c r="L1421" s="234" t="str">
        <f>IF(K1421="","",IF(I1421="",ROUND(HLOOKUP(J1421,kgList,K1421,FALSE),1),ROUND(HLOOKUP(I1421,kgList,K1421,FALSE),1)))</f>
        <v/>
      </c>
      <c r="M1421" s="234" t="str">
        <f>IF(L1421="","",IF(COUNTA(I1421:J1421)&gt;1,"Edible or Inedible",IF(COUNTA(I1421)=1,L1421*1,IF(COUNTA(J1421)=1,L1421*1,"ERROR"))))</f>
        <v/>
      </c>
    </row>
    <row r="1422" spans="1:13" x14ac:dyDescent="0.25">
      <c r="A1422" s="232" t="str">
        <f>IF(D1422="","",A1421)</f>
        <v/>
      </c>
      <c r="B1422" s="231" t="str">
        <f>IF(D1422="","",B1421)</f>
        <v/>
      </c>
      <c r="C1422" s="232" t="str">
        <f>IF(D1422="","",C1421)</f>
        <v/>
      </c>
      <c r="D1422" s="6"/>
      <c r="E1422" s="5" t="str">
        <f>IF(D1422="","",VLOOKUP(D1422,Master,3,FALSE))</f>
        <v/>
      </c>
      <c r="F1422" s="5" t="str">
        <f>IF(D1422="","",VLOOKUP(D1422,Master,4,FALSE))</f>
        <v/>
      </c>
      <c r="G1422" s="5" t="str">
        <f>IF(D1422="","",VLOOKUP(D1422,Master,5,FALSE))</f>
        <v/>
      </c>
      <c r="H1422" s="5" t="str">
        <f>IF(D1422="","",VLOOKUP(D1422,Master,2,FALSE))</f>
        <v/>
      </c>
      <c r="I1422" s="233"/>
      <c r="J1422" s="233"/>
      <c r="K1422" s="233"/>
      <c r="L1422" s="234" t="str">
        <f>IF(K1422="","",IF(I1422="",ROUND(HLOOKUP(J1422,kgList,K1422,FALSE),1),ROUND(HLOOKUP(I1422,kgList,K1422,FALSE),1)))</f>
        <v/>
      </c>
      <c r="M1422" s="234" t="str">
        <f>IF(L1422="","",IF(COUNTA(I1422:J1422)&gt;1,"Edible or Inedible",IF(COUNTA(I1422)=1,L1422*1,IF(COUNTA(J1422)=1,L1422*1,"ERROR"))))</f>
        <v/>
      </c>
    </row>
    <row r="1423" spans="1:13" x14ac:dyDescent="0.25">
      <c r="A1423" s="232" t="str">
        <f>IF(D1423="","",A1422)</f>
        <v/>
      </c>
      <c r="B1423" s="231" t="str">
        <f>IF(D1423="","",B1422)</f>
        <v/>
      </c>
      <c r="C1423" s="232" t="str">
        <f>IF(D1423="","",C1422)</f>
        <v/>
      </c>
      <c r="D1423" s="6"/>
      <c r="E1423" s="5" t="str">
        <f>IF(D1423="","",VLOOKUP(D1423,Master,3,FALSE))</f>
        <v/>
      </c>
      <c r="F1423" s="5" t="str">
        <f>IF(D1423="","",VLOOKUP(D1423,Master,4,FALSE))</f>
        <v/>
      </c>
      <c r="G1423" s="5" t="str">
        <f>IF(D1423="","",VLOOKUP(D1423,Master,5,FALSE))</f>
        <v/>
      </c>
      <c r="H1423" s="5" t="str">
        <f>IF(D1423="","",VLOOKUP(D1423,Master,2,FALSE))</f>
        <v/>
      </c>
      <c r="I1423" s="233"/>
      <c r="J1423" s="233"/>
      <c r="K1423" s="233"/>
      <c r="L1423" s="234" t="str">
        <f>IF(K1423="","",IF(I1423="",ROUND(HLOOKUP(J1423,kgList,K1423,FALSE),1),ROUND(HLOOKUP(I1423,kgList,K1423,FALSE),1)))</f>
        <v/>
      </c>
      <c r="M1423" s="234" t="str">
        <f>IF(L1423="","",IF(COUNTA(I1423:J1423)&gt;1,"Edible or Inedible",IF(COUNTA(I1423)=1,L1423*1,IF(COUNTA(J1423)=1,L1423*1,"ERROR"))))</f>
        <v/>
      </c>
    </row>
    <row r="1424" spans="1:13" x14ac:dyDescent="0.25">
      <c r="A1424" s="232" t="str">
        <f>IF(D1424="","",A1423)</f>
        <v/>
      </c>
      <c r="B1424" s="231" t="str">
        <f>IF(D1424="","",B1423)</f>
        <v/>
      </c>
      <c r="C1424" s="232" t="str">
        <f>IF(D1424="","",C1423)</f>
        <v/>
      </c>
      <c r="D1424" s="6"/>
      <c r="E1424" s="5" t="str">
        <f>IF(D1424="","",VLOOKUP(D1424,Master,3,FALSE))</f>
        <v/>
      </c>
      <c r="F1424" s="5" t="str">
        <f>IF(D1424="","",VLOOKUP(D1424,Master,4,FALSE))</f>
        <v/>
      </c>
      <c r="G1424" s="5" t="str">
        <f>IF(D1424="","",VLOOKUP(D1424,Master,5,FALSE))</f>
        <v/>
      </c>
      <c r="H1424" s="5" t="str">
        <f>IF(D1424="","",VLOOKUP(D1424,Master,2,FALSE))</f>
        <v/>
      </c>
      <c r="I1424" s="233"/>
      <c r="J1424" s="233"/>
      <c r="K1424" s="233"/>
      <c r="L1424" s="234" t="str">
        <f>IF(K1424="","",IF(I1424="",ROUND(HLOOKUP(J1424,kgList,K1424,FALSE),1),ROUND(HLOOKUP(I1424,kgList,K1424,FALSE),1)))</f>
        <v/>
      </c>
      <c r="M1424" s="234" t="str">
        <f>IF(L1424="","",IF(COUNTA(I1424:J1424)&gt;1,"Edible or Inedible",IF(COUNTA(I1424)=1,L1424*1,IF(COUNTA(J1424)=1,L1424*1,"ERROR"))))</f>
        <v/>
      </c>
    </row>
    <row r="1425" spans="1:13" x14ac:dyDescent="0.25">
      <c r="A1425" s="232" t="str">
        <f>IF(D1425="","",A1424)</f>
        <v/>
      </c>
      <c r="B1425" s="231" t="str">
        <f>IF(D1425="","",B1424)</f>
        <v/>
      </c>
      <c r="C1425" s="232" t="str">
        <f>IF(D1425="","",C1424)</f>
        <v/>
      </c>
      <c r="D1425" s="6"/>
      <c r="E1425" s="5" t="str">
        <f>IF(D1425="","",VLOOKUP(D1425,Master,3,FALSE))</f>
        <v/>
      </c>
      <c r="F1425" s="5" t="str">
        <f>IF(D1425="","",VLOOKUP(D1425,Master,4,FALSE))</f>
        <v/>
      </c>
      <c r="G1425" s="5" t="str">
        <f>IF(D1425="","",VLOOKUP(D1425,Master,5,FALSE))</f>
        <v/>
      </c>
      <c r="H1425" s="5" t="str">
        <f>IF(D1425="","",VLOOKUP(D1425,Master,2,FALSE))</f>
        <v/>
      </c>
      <c r="I1425" s="233"/>
      <c r="J1425" s="233"/>
      <c r="K1425" s="233"/>
      <c r="L1425" s="234" t="str">
        <f>IF(K1425="","",IF(I1425="",ROUND(HLOOKUP(J1425,kgList,K1425,FALSE),1),ROUND(HLOOKUP(I1425,kgList,K1425,FALSE),1)))</f>
        <v/>
      </c>
      <c r="M1425" s="234" t="str">
        <f>IF(L1425="","",IF(COUNTA(I1425:J1425)&gt;1,"Edible or Inedible",IF(COUNTA(I1425)=1,L1425*1,IF(COUNTA(J1425)=1,L1425*1,"ERROR"))))</f>
        <v/>
      </c>
    </row>
    <row r="1426" spans="1:13" x14ac:dyDescent="0.25">
      <c r="A1426" s="232" t="str">
        <f>IF(D1426="","",A1425)</f>
        <v/>
      </c>
      <c r="B1426" s="231" t="str">
        <f>IF(D1426="","",B1425)</f>
        <v/>
      </c>
      <c r="C1426" s="232" t="str">
        <f>IF(D1426="","",C1425)</f>
        <v/>
      </c>
      <c r="D1426" s="6"/>
      <c r="E1426" s="5" t="str">
        <f>IF(D1426="","",VLOOKUP(D1426,Master,3,FALSE))</f>
        <v/>
      </c>
      <c r="F1426" s="5" t="str">
        <f>IF(D1426="","",VLOOKUP(D1426,Master,4,FALSE))</f>
        <v/>
      </c>
      <c r="G1426" s="5" t="str">
        <f>IF(D1426="","",VLOOKUP(D1426,Master,5,FALSE))</f>
        <v/>
      </c>
      <c r="H1426" s="5" t="str">
        <f>IF(D1426="","",VLOOKUP(D1426,Master,2,FALSE))</f>
        <v/>
      </c>
      <c r="I1426" s="233"/>
      <c r="J1426" s="233"/>
      <c r="K1426" s="233"/>
      <c r="L1426" s="234" t="str">
        <f>IF(K1426="","",IF(I1426="",ROUND(HLOOKUP(J1426,kgList,K1426,FALSE),1),ROUND(HLOOKUP(I1426,kgList,K1426,FALSE),1)))</f>
        <v/>
      </c>
      <c r="M1426" s="234" t="str">
        <f>IF(L1426="","",IF(COUNTA(I1426:J1426)&gt;1,"Edible or Inedible",IF(COUNTA(I1426)=1,L1426*1,IF(COUNTA(J1426)=1,L1426*1,"ERROR"))))</f>
        <v/>
      </c>
    </row>
    <row r="1427" spans="1:13" x14ac:dyDescent="0.25">
      <c r="A1427" s="232" t="str">
        <f>IF(D1427="","",A1426)</f>
        <v/>
      </c>
      <c r="B1427" s="231" t="str">
        <f>IF(D1427="","",B1426)</f>
        <v/>
      </c>
      <c r="C1427" s="232" t="str">
        <f>IF(D1427="","",C1426)</f>
        <v/>
      </c>
      <c r="D1427" s="6"/>
      <c r="E1427" s="5" t="str">
        <f>IF(D1427="","",VLOOKUP(D1427,Master,3,FALSE))</f>
        <v/>
      </c>
      <c r="F1427" s="5" t="str">
        <f>IF(D1427="","",VLOOKUP(D1427,Master,4,FALSE))</f>
        <v/>
      </c>
      <c r="G1427" s="5" t="str">
        <f>IF(D1427="","",VLOOKUP(D1427,Master,5,FALSE))</f>
        <v/>
      </c>
      <c r="H1427" s="5" t="str">
        <f>IF(D1427="","",VLOOKUP(D1427,Master,2,FALSE))</f>
        <v/>
      </c>
      <c r="I1427" s="233"/>
      <c r="J1427" s="233"/>
      <c r="K1427" s="233"/>
      <c r="L1427" s="234" t="str">
        <f>IF(K1427="","",IF(I1427="",ROUND(HLOOKUP(J1427,kgList,K1427,FALSE),1),ROUND(HLOOKUP(I1427,kgList,K1427,FALSE),1)))</f>
        <v/>
      </c>
      <c r="M1427" s="234" t="str">
        <f>IF(L1427="","",IF(COUNTA(I1427:J1427)&gt;1,"Edible or Inedible",IF(COUNTA(I1427)=1,L1427*1,IF(COUNTA(J1427)=1,L1427*1,"ERROR"))))</f>
        <v/>
      </c>
    </row>
    <row r="1428" spans="1:13" x14ac:dyDescent="0.25">
      <c r="A1428" s="232" t="str">
        <f>IF(D1428="","",A1427)</f>
        <v/>
      </c>
      <c r="B1428" s="231" t="str">
        <f>IF(D1428="","",B1427)</f>
        <v/>
      </c>
      <c r="C1428" s="232" t="str">
        <f>IF(D1428="","",C1427)</f>
        <v/>
      </c>
      <c r="D1428" s="6"/>
      <c r="E1428" s="5" t="str">
        <f>IF(D1428="","",VLOOKUP(D1428,Master,3,FALSE))</f>
        <v/>
      </c>
      <c r="F1428" s="5" t="str">
        <f>IF(D1428="","",VLOOKUP(D1428,Master,4,FALSE))</f>
        <v/>
      </c>
      <c r="G1428" s="5" t="str">
        <f>IF(D1428="","",VLOOKUP(D1428,Master,5,FALSE))</f>
        <v/>
      </c>
      <c r="H1428" s="5" t="str">
        <f>IF(D1428="","",VLOOKUP(D1428,Master,2,FALSE))</f>
        <v/>
      </c>
      <c r="I1428" s="233"/>
      <c r="J1428" s="233"/>
      <c r="K1428" s="233"/>
      <c r="L1428" s="234" t="str">
        <f>IF(K1428="","",IF(I1428="",ROUND(HLOOKUP(J1428,kgList,K1428,FALSE),1),ROUND(HLOOKUP(I1428,kgList,K1428,FALSE),1)))</f>
        <v/>
      </c>
      <c r="M1428" s="234" t="str">
        <f>IF(L1428="","",IF(COUNTA(I1428:J1428)&gt;1,"Edible or Inedible",IF(COUNTA(I1428)=1,L1428*1,IF(COUNTA(J1428)=1,L1428*1,"ERROR"))))</f>
        <v/>
      </c>
    </row>
    <row r="1429" spans="1:13" x14ac:dyDescent="0.25">
      <c r="A1429" s="232" t="str">
        <f>IF(D1429="","",A1428)</f>
        <v/>
      </c>
      <c r="B1429" s="231" t="str">
        <f>IF(D1429="","",B1428)</f>
        <v/>
      </c>
      <c r="C1429" s="232" t="str">
        <f>IF(D1429="","",C1428)</f>
        <v/>
      </c>
      <c r="D1429" s="6"/>
      <c r="E1429" s="5" t="str">
        <f>IF(D1429="","",VLOOKUP(D1429,Master,3,FALSE))</f>
        <v/>
      </c>
      <c r="F1429" s="5" t="str">
        <f>IF(D1429="","",VLOOKUP(D1429,Master,4,FALSE))</f>
        <v/>
      </c>
      <c r="G1429" s="5" t="str">
        <f>IF(D1429="","",VLOOKUP(D1429,Master,5,FALSE))</f>
        <v/>
      </c>
      <c r="H1429" s="5" t="str">
        <f>IF(D1429="","",VLOOKUP(D1429,Master,2,FALSE))</f>
        <v/>
      </c>
      <c r="I1429" s="233"/>
      <c r="J1429" s="233"/>
      <c r="K1429" s="233"/>
      <c r="L1429" s="234" t="str">
        <f>IF(K1429="","",IF(I1429="",ROUND(HLOOKUP(J1429,kgList,K1429,FALSE),1),ROUND(HLOOKUP(I1429,kgList,K1429,FALSE),1)))</f>
        <v/>
      </c>
      <c r="M1429" s="234" t="str">
        <f>IF(L1429="","",IF(COUNTA(I1429:J1429)&gt;1,"Edible or Inedible",IF(COUNTA(I1429)=1,L1429*1,IF(COUNTA(J1429)=1,L1429*1,"ERROR"))))</f>
        <v/>
      </c>
    </row>
    <row r="1430" spans="1:13" x14ac:dyDescent="0.25">
      <c r="A1430" s="232" t="str">
        <f>IF(D1430="","",A1429)</f>
        <v/>
      </c>
      <c r="B1430" s="231" t="str">
        <f>IF(D1430="","",B1429)</f>
        <v/>
      </c>
      <c r="C1430" s="232" t="str">
        <f>IF(D1430="","",C1429)</f>
        <v/>
      </c>
      <c r="D1430" s="6"/>
      <c r="E1430" s="5" t="str">
        <f>IF(D1430="","",VLOOKUP(D1430,Master,3,FALSE))</f>
        <v/>
      </c>
      <c r="F1430" s="5" t="str">
        <f>IF(D1430="","",VLOOKUP(D1430,Master,4,FALSE))</f>
        <v/>
      </c>
      <c r="G1430" s="5" t="str">
        <f>IF(D1430="","",VLOOKUP(D1430,Master,5,FALSE))</f>
        <v/>
      </c>
      <c r="H1430" s="5" t="str">
        <f>IF(D1430="","",VLOOKUP(D1430,Master,2,FALSE))</f>
        <v/>
      </c>
      <c r="I1430" s="233"/>
      <c r="J1430" s="233"/>
      <c r="K1430" s="233"/>
      <c r="L1430" s="234" t="str">
        <f>IF(K1430="","",IF(I1430="",ROUND(HLOOKUP(J1430,kgList,K1430,FALSE),1),ROUND(HLOOKUP(I1430,kgList,K1430,FALSE),1)))</f>
        <v/>
      </c>
      <c r="M1430" s="234" t="str">
        <f>IF(L1430="","",IF(COUNTA(I1430:J1430)&gt;1,"Edible or Inedible",IF(COUNTA(I1430)=1,L1430*1,IF(COUNTA(J1430)=1,L1430*1,"ERROR"))))</f>
        <v/>
      </c>
    </row>
    <row r="1431" spans="1:13" x14ac:dyDescent="0.25">
      <c r="A1431" s="232" t="str">
        <f>IF(D1431="","",A1430)</f>
        <v/>
      </c>
      <c r="B1431" s="231" t="str">
        <f>IF(D1431="","",B1430)</f>
        <v/>
      </c>
      <c r="C1431" s="232" t="str">
        <f>IF(D1431="","",C1430)</f>
        <v/>
      </c>
      <c r="D1431" s="6"/>
      <c r="E1431" s="5" t="str">
        <f>IF(D1431="","",VLOOKUP(D1431,Master,3,FALSE))</f>
        <v/>
      </c>
      <c r="F1431" s="5" t="str">
        <f>IF(D1431="","",VLOOKUP(D1431,Master,4,FALSE))</f>
        <v/>
      </c>
      <c r="G1431" s="5" t="str">
        <f>IF(D1431="","",VLOOKUP(D1431,Master,5,FALSE))</f>
        <v/>
      </c>
      <c r="H1431" s="5" t="str">
        <f>IF(D1431="","",VLOOKUP(D1431,Master,2,FALSE))</f>
        <v/>
      </c>
      <c r="I1431" s="233"/>
      <c r="J1431" s="233"/>
      <c r="K1431" s="233"/>
      <c r="L1431" s="234" t="str">
        <f>IF(K1431="","",IF(I1431="",ROUND(HLOOKUP(J1431,kgList,K1431,FALSE),1),ROUND(HLOOKUP(I1431,kgList,K1431,FALSE),1)))</f>
        <v/>
      </c>
      <c r="M1431" s="234" t="str">
        <f>IF(L1431="","",IF(COUNTA(I1431:J1431)&gt;1,"Edible or Inedible",IF(COUNTA(I1431)=1,L1431*1,IF(COUNTA(J1431)=1,L1431*1,"ERROR"))))</f>
        <v/>
      </c>
    </row>
    <row r="1432" spans="1:13" x14ac:dyDescent="0.25">
      <c r="A1432" s="232" t="str">
        <f>IF(D1432="","",A1431)</f>
        <v/>
      </c>
      <c r="B1432" s="231" t="str">
        <f>IF(D1432="","",B1431)</f>
        <v/>
      </c>
      <c r="C1432" s="232" t="str">
        <f>IF(D1432="","",C1431)</f>
        <v/>
      </c>
      <c r="D1432" s="6"/>
      <c r="E1432" s="5" t="str">
        <f>IF(D1432="","",VLOOKUP(D1432,Master,3,FALSE))</f>
        <v/>
      </c>
      <c r="F1432" s="5" t="str">
        <f>IF(D1432="","",VLOOKUP(D1432,Master,4,FALSE))</f>
        <v/>
      </c>
      <c r="G1432" s="5" t="str">
        <f>IF(D1432="","",VLOOKUP(D1432,Master,5,FALSE))</f>
        <v/>
      </c>
      <c r="H1432" s="5" t="str">
        <f>IF(D1432="","",VLOOKUP(D1432,Master,2,FALSE))</f>
        <v/>
      </c>
      <c r="I1432" s="233"/>
      <c r="J1432" s="233"/>
      <c r="K1432" s="233"/>
      <c r="L1432" s="234" t="str">
        <f>IF(K1432="","",IF(I1432="",ROUND(HLOOKUP(J1432,kgList,K1432,FALSE),1),ROUND(HLOOKUP(I1432,kgList,K1432,FALSE),1)))</f>
        <v/>
      </c>
      <c r="M1432" s="234" t="str">
        <f>IF(L1432="","",IF(COUNTA(I1432:J1432)&gt;1,"Edible or Inedible",IF(COUNTA(I1432)=1,L1432*1,IF(COUNTA(J1432)=1,L1432*1,"ERROR"))))</f>
        <v/>
      </c>
    </row>
    <row r="1433" spans="1:13" x14ac:dyDescent="0.25">
      <c r="A1433" s="232" t="str">
        <f>IF(D1433="","",A1432)</f>
        <v/>
      </c>
      <c r="B1433" s="231" t="str">
        <f>IF(D1433="","",B1432)</f>
        <v/>
      </c>
      <c r="C1433" s="232" t="str">
        <f>IF(D1433="","",C1432)</f>
        <v/>
      </c>
      <c r="D1433" s="6"/>
      <c r="E1433" s="5" t="str">
        <f>IF(D1433="","",VLOOKUP(D1433,Master,3,FALSE))</f>
        <v/>
      </c>
      <c r="F1433" s="5" t="str">
        <f>IF(D1433="","",VLOOKUP(D1433,Master,4,FALSE))</f>
        <v/>
      </c>
      <c r="G1433" s="5" t="str">
        <f>IF(D1433="","",VLOOKUP(D1433,Master,5,FALSE))</f>
        <v/>
      </c>
      <c r="H1433" s="5" t="str">
        <f>IF(D1433="","",VLOOKUP(D1433,Master,2,FALSE))</f>
        <v/>
      </c>
      <c r="I1433" s="233"/>
      <c r="J1433" s="233"/>
      <c r="K1433" s="233"/>
      <c r="L1433" s="234" t="str">
        <f>IF(K1433="","",IF(I1433="",ROUND(HLOOKUP(J1433,kgList,K1433,FALSE),1),ROUND(HLOOKUP(I1433,kgList,K1433,FALSE),1)))</f>
        <v/>
      </c>
      <c r="M1433" s="234" t="str">
        <f>IF(L1433="","",IF(COUNTA(I1433:J1433)&gt;1,"Edible or Inedible",IF(COUNTA(I1433)=1,L1433*1,IF(COUNTA(J1433)=1,L1433*1,"ERROR"))))</f>
        <v/>
      </c>
    </row>
    <row r="1434" spans="1:13" x14ac:dyDescent="0.25">
      <c r="A1434" s="232" t="str">
        <f>IF(D1434="","",A1433)</f>
        <v/>
      </c>
      <c r="B1434" s="231" t="str">
        <f>IF(D1434="","",B1433)</f>
        <v/>
      </c>
      <c r="C1434" s="232" t="str">
        <f>IF(D1434="","",C1433)</f>
        <v/>
      </c>
      <c r="D1434" s="6"/>
      <c r="E1434" s="5" t="str">
        <f>IF(D1434="","",VLOOKUP(D1434,Master,3,FALSE))</f>
        <v/>
      </c>
      <c r="F1434" s="5" t="str">
        <f>IF(D1434="","",VLOOKUP(D1434,Master,4,FALSE))</f>
        <v/>
      </c>
      <c r="G1434" s="5" t="str">
        <f>IF(D1434="","",VLOOKUP(D1434,Master,5,FALSE))</f>
        <v/>
      </c>
      <c r="H1434" s="5" t="str">
        <f>IF(D1434="","",VLOOKUP(D1434,Master,2,FALSE))</f>
        <v/>
      </c>
      <c r="I1434" s="233"/>
      <c r="J1434" s="233"/>
      <c r="K1434" s="233"/>
      <c r="L1434" s="234" t="str">
        <f>IF(K1434="","",IF(I1434="",ROUND(HLOOKUP(J1434,kgList,K1434,FALSE),1),ROUND(HLOOKUP(I1434,kgList,K1434,FALSE),1)))</f>
        <v/>
      </c>
      <c r="M1434" s="234" t="str">
        <f>IF(L1434="","",IF(COUNTA(I1434:J1434)&gt;1,"Edible or Inedible",IF(COUNTA(I1434)=1,L1434*1,IF(COUNTA(J1434)=1,L1434*1,"ERROR"))))</f>
        <v/>
      </c>
    </row>
    <row r="1435" spans="1:13" x14ac:dyDescent="0.25">
      <c r="A1435" s="232" t="str">
        <f>IF(D1435="","",A1434)</f>
        <v/>
      </c>
      <c r="B1435" s="231" t="str">
        <f>IF(D1435="","",B1434)</f>
        <v/>
      </c>
      <c r="C1435" s="232" t="str">
        <f>IF(D1435="","",C1434)</f>
        <v/>
      </c>
      <c r="D1435" s="6"/>
      <c r="E1435" s="5" t="str">
        <f>IF(D1435="","",VLOOKUP(D1435,Master,3,FALSE))</f>
        <v/>
      </c>
      <c r="F1435" s="5" t="str">
        <f>IF(D1435="","",VLOOKUP(D1435,Master,4,FALSE))</f>
        <v/>
      </c>
      <c r="G1435" s="5" t="str">
        <f>IF(D1435="","",VLOOKUP(D1435,Master,5,FALSE))</f>
        <v/>
      </c>
      <c r="H1435" s="5" t="str">
        <f>IF(D1435="","",VLOOKUP(D1435,Master,2,FALSE))</f>
        <v/>
      </c>
      <c r="I1435" s="233"/>
      <c r="J1435" s="233"/>
      <c r="K1435" s="233"/>
      <c r="L1435" s="234" t="str">
        <f>IF(K1435="","",IF(I1435="",ROUND(HLOOKUP(J1435,kgList,K1435,FALSE),1),ROUND(HLOOKUP(I1435,kgList,K1435,FALSE),1)))</f>
        <v/>
      </c>
      <c r="M1435" s="234" t="str">
        <f>IF(L1435="","",IF(COUNTA(I1435:J1435)&gt;1,"Edible or Inedible",IF(COUNTA(I1435)=1,L1435*1,IF(COUNTA(J1435)=1,L1435*1,"ERROR"))))</f>
        <v/>
      </c>
    </row>
    <row r="1436" spans="1:13" x14ac:dyDescent="0.25">
      <c r="A1436" s="232" t="str">
        <f>IF(D1436="","",A1435)</f>
        <v/>
      </c>
      <c r="B1436" s="231" t="str">
        <f>IF(D1436="","",B1435)</f>
        <v/>
      </c>
      <c r="C1436" s="232" t="str">
        <f>IF(D1436="","",C1435)</f>
        <v/>
      </c>
      <c r="D1436" s="6"/>
      <c r="E1436" s="5" t="str">
        <f>IF(D1436="","",VLOOKUP(D1436,Master,3,FALSE))</f>
        <v/>
      </c>
      <c r="F1436" s="5" t="str">
        <f>IF(D1436="","",VLOOKUP(D1436,Master,4,FALSE))</f>
        <v/>
      </c>
      <c r="G1436" s="5" t="str">
        <f>IF(D1436="","",VLOOKUP(D1436,Master,5,FALSE))</f>
        <v/>
      </c>
      <c r="H1436" s="5" t="str">
        <f>IF(D1436="","",VLOOKUP(D1436,Master,2,FALSE))</f>
        <v/>
      </c>
      <c r="I1436" s="233"/>
      <c r="J1436" s="233"/>
      <c r="K1436" s="233"/>
      <c r="L1436" s="234" t="str">
        <f>IF(K1436="","",IF(I1436="",ROUND(HLOOKUP(J1436,kgList,K1436,FALSE),1),ROUND(HLOOKUP(I1436,kgList,K1436,FALSE),1)))</f>
        <v/>
      </c>
      <c r="M1436" s="234" t="str">
        <f>IF(L1436="","",IF(COUNTA(I1436:J1436)&gt;1,"Edible or Inedible",IF(COUNTA(I1436)=1,L1436*1,IF(COUNTA(J1436)=1,L1436*1,"ERROR"))))</f>
        <v/>
      </c>
    </row>
    <row r="1437" spans="1:13" x14ac:dyDescent="0.25">
      <c r="A1437" s="232" t="str">
        <f>IF(D1437="","",A1436)</f>
        <v/>
      </c>
      <c r="B1437" s="231" t="str">
        <f>IF(D1437="","",B1436)</f>
        <v/>
      </c>
      <c r="C1437" s="232" t="str">
        <f>IF(D1437="","",C1436)</f>
        <v/>
      </c>
      <c r="D1437" s="6"/>
      <c r="E1437" s="5" t="str">
        <f>IF(D1437="","",VLOOKUP(D1437,Master,3,FALSE))</f>
        <v/>
      </c>
      <c r="F1437" s="5" t="str">
        <f>IF(D1437="","",VLOOKUP(D1437,Master,4,FALSE))</f>
        <v/>
      </c>
      <c r="G1437" s="5" t="str">
        <f>IF(D1437="","",VLOOKUP(D1437,Master,5,FALSE))</f>
        <v/>
      </c>
      <c r="H1437" s="5" t="str">
        <f>IF(D1437="","",VLOOKUP(D1437,Master,2,FALSE))</f>
        <v/>
      </c>
      <c r="I1437" s="233"/>
      <c r="J1437" s="233"/>
      <c r="K1437" s="233"/>
      <c r="L1437" s="234" t="str">
        <f>IF(K1437="","",IF(I1437="",ROUND(HLOOKUP(J1437,kgList,K1437,FALSE),1),ROUND(HLOOKUP(I1437,kgList,K1437,FALSE),1)))</f>
        <v/>
      </c>
      <c r="M1437" s="234" t="str">
        <f>IF(L1437="","",IF(COUNTA(I1437:J1437)&gt;1,"Edible or Inedible",IF(COUNTA(I1437)=1,L1437*1,IF(COUNTA(J1437)=1,L1437*1,"ERROR"))))</f>
        <v/>
      </c>
    </row>
    <row r="1438" spans="1:13" x14ac:dyDescent="0.25">
      <c r="A1438" s="232" t="str">
        <f>IF(D1438="","",A1437)</f>
        <v/>
      </c>
      <c r="B1438" s="231" t="str">
        <f>IF(D1438="","",B1437)</f>
        <v/>
      </c>
      <c r="C1438" s="232" t="str">
        <f>IF(D1438="","",C1437)</f>
        <v/>
      </c>
      <c r="D1438" s="6"/>
      <c r="E1438" s="5" t="str">
        <f>IF(D1438="","",VLOOKUP(D1438,Master,3,FALSE))</f>
        <v/>
      </c>
      <c r="F1438" s="5" t="str">
        <f>IF(D1438="","",VLOOKUP(D1438,Master,4,FALSE))</f>
        <v/>
      </c>
      <c r="G1438" s="5" t="str">
        <f>IF(D1438="","",VLOOKUP(D1438,Master,5,FALSE))</f>
        <v/>
      </c>
      <c r="H1438" s="5" t="str">
        <f>IF(D1438="","",VLOOKUP(D1438,Master,2,FALSE))</f>
        <v/>
      </c>
      <c r="I1438" s="233"/>
      <c r="J1438" s="233"/>
      <c r="K1438" s="233"/>
      <c r="L1438" s="234" t="str">
        <f>IF(K1438="","",IF(I1438="",ROUND(HLOOKUP(J1438,kgList,K1438,FALSE),1),ROUND(HLOOKUP(I1438,kgList,K1438,FALSE),1)))</f>
        <v/>
      </c>
      <c r="M1438" s="234" t="str">
        <f>IF(L1438="","",IF(COUNTA(I1438:J1438)&gt;1,"Edible or Inedible",IF(COUNTA(I1438)=1,L1438*1,IF(COUNTA(J1438)=1,L1438*1,"ERROR"))))</f>
        <v/>
      </c>
    </row>
    <row r="1439" spans="1:13" x14ac:dyDescent="0.25">
      <c r="A1439" s="232" t="str">
        <f>IF(D1439="","",A1438)</f>
        <v/>
      </c>
      <c r="B1439" s="231" t="str">
        <f>IF(D1439="","",B1438)</f>
        <v/>
      </c>
      <c r="C1439" s="232" t="str">
        <f>IF(D1439="","",C1438)</f>
        <v/>
      </c>
      <c r="D1439" s="6"/>
      <c r="E1439" s="5" t="str">
        <f>IF(D1439="","",VLOOKUP(D1439,Master,3,FALSE))</f>
        <v/>
      </c>
      <c r="F1439" s="5" t="str">
        <f>IF(D1439="","",VLOOKUP(D1439,Master,4,FALSE))</f>
        <v/>
      </c>
      <c r="G1439" s="5" t="str">
        <f>IF(D1439="","",VLOOKUP(D1439,Master,5,FALSE))</f>
        <v/>
      </c>
      <c r="H1439" s="5" t="str">
        <f>IF(D1439="","",VLOOKUP(D1439,Master,2,FALSE))</f>
        <v/>
      </c>
      <c r="I1439" s="233"/>
      <c r="J1439" s="233"/>
      <c r="K1439" s="233"/>
      <c r="L1439" s="234" t="str">
        <f>IF(K1439="","",IF(I1439="",ROUND(HLOOKUP(J1439,kgList,K1439,FALSE),1),ROUND(HLOOKUP(I1439,kgList,K1439,FALSE),1)))</f>
        <v/>
      </c>
      <c r="M1439" s="234" t="str">
        <f>IF(L1439="","",IF(COUNTA(I1439:J1439)&gt;1,"Edible or Inedible",IF(COUNTA(I1439)=1,L1439*1,IF(COUNTA(J1439)=1,L1439*1,"ERROR"))))</f>
        <v/>
      </c>
    </row>
    <row r="1440" spans="1:13" x14ac:dyDescent="0.25">
      <c r="A1440" s="232" t="str">
        <f>IF(D1440="","",A1439)</f>
        <v/>
      </c>
      <c r="B1440" s="231" t="str">
        <f>IF(D1440="","",B1439)</f>
        <v/>
      </c>
      <c r="C1440" s="232" t="str">
        <f>IF(D1440="","",C1439)</f>
        <v/>
      </c>
      <c r="D1440" s="6"/>
      <c r="E1440" s="5" t="str">
        <f>IF(D1440="","",VLOOKUP(D1440,Master,3,FALSE))</f>
        <v/>
      </c>
      <c r="F1440" s="5" t="str">
        <f>IF(D1440="","",VLOOKUP(D1440,Master,4,FALSE))</f>
        <v/>
      </c>
      <c r="G1440" s="5" t="str">
        <f>IF(D1440="","",VLOOKUP(D1440,Master,5,FALSE))</f>
        <v/>
      </c>
      <c r="H1440" s="5" t="str">
        <f>IF(D1440="","",VLOOKUP(D1440,Master,2,FALSE))</f>
        <v/>
      </c>
      <c r="I1440" s="233"/>
      <c r="J1440" s="233"/>
      <c r="K1440" s="233"/>
      <c r="L1440" s="234" t="str">
        <f>IF(K1440="","",IF(I1440="",ROUND(HLOOKUP(J1440,kgList,K1440,FALSE),1),ROUND(HLOOKUP(I1440,kgList,K1440,FALSE),1)))</f>
        <v/>
      </c>
      <c r="M1440" s="234" t="str">
        <f>IF(L1440="","",IF(COUNTA(I1440:J1440)&gt;1,"Edible or Inedible",IF(COUNTA(I1440)=1,L1440*1,IF(COUNTA(J1440)=1,L1440*1,"ERROR"))))</f>
        <v/>
      </c>
    </row>
    <row r="1441" spans="1:13" x14ac:dyDescent="0.25">
      <c r="A1441" s="232" t="str">
        <f>IF(D1441="","",A1440)</f>
        <v/>
      </c>
      <c r="B1441" s="231" t="str">
        <f>IF(D1441="","",B1440)</f>
        <v/>
      </c>
      <c r="C1441" s="232" t="str">
        <f>IF(D1441="","",C1440)</f>
        <v/>
      </c>
      <c r="D1441" s="6"/>
      <c r="E1441" s="5" t="str">
        <f>IF(D1441="","",VLOOKUP(D1441,Master,3,FALSE))</f>
        <v/>
      </c>
      <c r="F1441" s="5" t="str">
        <f>IF(D1441="","",VLOOKUP(D1441,Master,4,FALSE))</f>
        <v/>
      </c>
      <c r="G1441" s="5" t="str">
        <f>IF(D1441="","",VLOOKUP(D1441,Master,5,FALSE))</f>
        <v/>
      </c>
      <c r="H1441" s="5" t="str">
        <f>IF(D1441="","",VLOOKUP(D1441,Master,2,FALSE))</f>
        <v/>
      </c>
      <c r="I1441" s="233"/>
      <c r="J1441" s="233"/>
      <c r="K1441" s="233"/>
      <c r="L1441" s="234" t="str">
        <f>IF(K1441="","",IF(I1441="",ROUND(HLOOKUP(J1441,kgList,K1441,FALSE),1),ROUND(HLOOKUP(I1441,kgList,K1441,FALSE),1)))</f>
        <v/>
      </c>
      <c r="M1441" s="234" t="str">
        <f>IF(L1441="","",IF(COUNTA(I1441:J1441)&gt;1,"Edible or Inedible",IF(COUNTA(I1441)=1,L1441*1,IF(COUNTA(J1441)=1,L1441*1,"ERROR"))))</f>
        <v/>
      </c>
    </row>
    <row r="1442" spans="1:13" x14ac:dyDescent="0.25">
      <c r="A1442" s="232" t="str">
        <f>IF(D1442="","",A1441)</f>
        <v/>
      </c>
      <c r="B1442" s="231" t="str">
        <f>IF(D1442="","",B1441)</f>
        <v/>
      </c>
      <c r="C1442" s="232" t="str">
        <f>IF(D1442="","",C1441)</f>
        <v/>
      </c>
      <c r="D1442" s="6"/>
      <c r="E1442" s="5" t="str">
        <f>IF(D1442="","",VLOOKUP(D1442,Master,3,FALSE))</f>
        <v/>
      </c>
      <c r="F1442" s="5" t="str">
        <f>IF(D1442="","",VLOOKUP(D1442,Master,4,FALSE))</f>
        <v/>
      </c>
      <c r="G1442" s="5" t="str">
        <f>IF(D1442="","",VLOOKUP(D1442,Master,5,FALSE))</f>
        <v/>
      </c>
      <c r="H1442" s="5" t="str">
        <f>IF(D1442="","",VLOOKUP(D1442,Master,2,FALSE))</f>
        <v/>
      </c>
      <c r="I1442" s="233"/>
      <c r="J1442" s="233"/>
      <c r="K1442" s="233"/>
      <c r="L1442" s="234" t="str">
        <f>IF(K1442="","",IF(I1442="",ROUND(HLOOKUP(J1442,kgList,K1442,FALSE),1),ROUND(HLOOKUP(I1442,kgList,K1442,FALSE),1)))</f>
        <v/>
      </c>
      <c r="M1442" s="234" t="str">
        <f>IF(L1442="","",IF(COUNTA(I1442:J1442)&gt;1,"Edible or Inedible",IF(COUNTA(I1442)=1,L1442*1,IF(COUNTA(J1442)=1,L1442*1,"ERROR"))))</f>
        <v/>
      </c>
    </row>
    <row r="1443" spans="1:13" x14ac:dyDescent="0.25">
      <c r="A1443" s="232" t="str">
        <f>IF(D1443="","",A1442)</f>
        <v/>
      </c>
      <c r="B1443" s="231" t="str">
        <f>IF(D1443="","",B1442)</f>
        <v/>
      </c>
      <c r="C1443" s="232" t="str">
        <f>IF(D1443="","",C1442)</f>
        <v/>
      </c>
      <c r="D1443" s="6"/>
      <c r="E1443" s="5" t="str">
        <f>IF(D1443="","",VLOOKUP(D1443,Master,3,FALSE))</f>
        <v/>
      </c>
      <c r="F1443" s="5" t="str">
        <f>IF(D1443="","",VLOOKUP(D1443,Master,4,FALSE))</f>
        <v/>
      </c>
      <c r="G1443" s="5" t="str">
        <f>IF(D1443="","",VLOOKUP(D1443,Master,5,FALSE))</f>
        <v/>
      </c>
      <c r="H1443" s="5" t="str">
        <f>IF(D1443="","",VLOOKUP(D1443,Master,2,FALSE))</f>
        <v/>
      </c>
      <c r="I1443" s="233"/>
      <c r="J1443" s="233"/>
      <c r="K1443" s="233"/>
      <c r="L1443" s="234" t="str">
        <f>IF(K1443="","",IF(I1443="",ROUND(HLOOKUP(J1443,kgList,K1443,FALSE),1),ROUND(HLOOKUP(I1443,kgList,K1443,FALSE),1)))</f>
        <v/>
      </c>
      <c r="M1443" s="234" t="str">
        <f>IF(L1443="","",IF(COUNTA(I1443:J1443)&gt;1,"Edible or Inedible",IF(COUNTA(I1443)=1,L1443*1,IF(COUNTA(J1443)=1,L1443*1,"ERROR"))))</f>
        <v/>
      </c>
    </row>
    <row r="1444" spans="1:13" x14ac:dyDescent="0.25">
      <c r="A1444" s="232" t="str">
        <f>IF(D1444="","",A1443)</f>
        <v/>
      </c>
      <c r="B1444" s="231" t="str">
        <f>IF(D1444="","",B1443)</f>
        <v/>
      </c>
      <c r="C1444" s="232" t="str">
        <f>IF(D1444="","",C1443)</f>
        <v/>
      </c>
      <c r="D1444" s="6"/>
      <c r="E1444" s="5" t="str">
        <f>IF(D1444="","",VLOOKUP(D1444,Master,3,FALSE))</f>
        <v/>
      </c>
      <c r="F1444" s="5" t="str">
        <f>IF(D1444="","",VLOOKUP(D1444,Master,4,FALSE))</f>
        <v/>
      </c>
      <c r="G1444" s="5" t="str">
        <f>IF(D1444="","",VLOOKUP(D1444,Master,5,FALSE))</f>
        <v/>
      </c>
      <c r="H1444" s="5" t="str">
        <f>IF(D1444="","",VLOOKUP(D1444,Master,2,FALSE))</f>
        <v/>
      </c>
      <c r="I1444" s="233"/>
      <c r="J1444" s="233"/>
      <c r="K1444" s="233"/>
      <c r="L1444" s="234" t="str">
        <f>IF(K1444="","",IF(I1444="",ROUND(HLOOKUP(J1444,kgList,K1444,FALSE),1),ROUND(HLOOKUP(I1444,kgList,K1444,FALSE),1)))</f>
        <v/>
      </c>
      <c r="M1444" s="234" t="str">
        <f>IF(L1444="","",IF(COUNTA(I1444:J1444)&gt;1,"Edible or Inedible",IF(COUNTA(I1444)=1,L1444*1,IF(COUNTA(J1444)=1,L1444*1,"ERROR"))))</f>
        <v/>
      </c>
    </row>
    <row r="1445" spans="1:13" x14ac:dyDescent="0.25">
      <c r="A1445" s="232" t="str">
        <f>IF(D1445="","",A1444)</f>
        <v/>
      </c>
      <c r="B1445" s="231" t="str">
        <f>IF(D1445="","",B1444)</f>
        <v/>
      </c>
      <c r="C1445" s="232" t="str">
        <f>IF(D1445="","",C1444)</f>
        <v/>
      </c>
      <c r="D1445" s="6"/>
      <c r="E1445" s="5" t="str">
        <f>IF(D1445="","",VLOOKUP(D1445,Master,3,FALSE))</f>
        <v/>
      </c>
      <c r="F1445" s="5" t="str">
        <f>IF(D1445="","",VLOOKUP(D1445,Master,4,FALSE))</f>
        <v/>
      </c>
      <c r="G1445" s="5" t="str">
        <f>IF(D1445="","",VLOOKUP(D1445,Master,5,FALSE))</f>
        <v/>
      </c>
      <c r="H1445" s="5" t="str">
        <f>IF(D1445="","",VLOOKUP(D1445,Master,2,FALSE))</f>
        <v/>
      </c>
      <c r="I1445" s="233"/>
      <c r="J1445" s="233"/>
      <c r="K1445" s="233"/>
      <c r="L1445" s="234" t="str">
        <f>IF(K1445="","",IF(I1445="",ROUND(HLOOKUP(J1445,kgList,K1445,FALSE),1),ROUND(HLOOKUP(I1445,kgList,K1445,FALSE),1)))</f>
        <v/>
      </c>
      <c r="M1445" s="234" t="str">
        <f>IF(L1445="","",IF(COUNTA(I1445:J1445)&gt;1,"Edible or Inedible",IF(COUNTA(I1445)=1,L1445*1,IF(COUNTA(J1445)=1,L1445*1,"ERROR"))))</f>
        <v/>
      </c>
    </row>
    <row r="1446" spans="1:13" x14ac:dyDescent="0.25">
      <c r="A1446" s="232" t="str">
        <f>IF(D1446="","",A1445)</f>
        <v/>
      </c>
      <c r="B1446" s="231" t="str">
        <f>IF(D1446="","",B1445)</f>
        <v/>
      </c>
      <c r="C1446" s="232" t="str">
        <f>IF(D1446="","",C1445)</f>
        <v/>
      </c>
      <c r="D1446" s="6"/>
      <c r="E1446" s="5" t="str">
        <f>IF(D1446="","",VLOOKUP(D1446,Master,3,FALSE))</f>
        <v/>
      </c>
      <c r="F1446" s="5" t="str">
        <f>IF(D1446="","",VLOOKUP(D1446,Master,4,FALSE))</f>
        <v/>
      </c>
      <c r="G1446" s="5" t="str">
        <f>IF(D1446="","",VLOOKUP(D1446,Master,5,FALSE))</f>
        <v/>
      </c>
      <c r="H1446" s="5" t="str">
        <f>IF(D1446="","",VLOOKUP(D1446,Master,2,FALSE))</f>
        <v/>
      </c>
      <c r="I1446" s="233"/>
      <c r="J1446" s="233"/>
      <c r="K1446" s="233"/>
      <c r="L1446" s="234" t="str">
        <f>IF(K1446="","",IF(I1446="",ROUND(HLOOKUP(J1446,kgList,K1446,FALSE),1),ROUND(HLOOKUP(I1446,kgList,K1446,FALSE),1)))</f>
        <v/>
      </c>
      <c r="M1446" s="234" t="str">
        <f>IF(L1446="","",IF(COUNTA(I1446:J1446)&gt;1,"Edible or Inedible",IF(COUNTA(I1446)=1,L1446*1,IF(COUNTA(J1446)=1,L1446*1,"ERROR"))))</f>
        <v/>
      </c>
    </row>
    <row r="1447" spans="1:13" x14ac:dyDescent="0.25">
      <c r="A1447" s="232" t="str">
        <f>IF(D1447="","",A1446)</f>
        <v/>
      </c>
      <c r="B1447" s="231" t="str">
        <f>IF(D1447="","",B1446)</f>
        <v/>
      </c>
      <c r="C1447" s="232" t="str">
        <f>IF(D1447="","",C1446)</f>
        <v/>
      </c>
      <c r="D1447" s="6"/>
      <c r="E1447" s="5" t="str">
        <f>IF(D1447="","",VLOOKUP(D1447,Master,3,FALSE))</f>
        <v/>
      </c>
      <c r="F1447" s="5" t="str">
        <f>IF(D1447="","",VLOOKUP(D1447,Master,4,FALSE))</f>
        <v/>
      </c>
      <c r="G1447" s="5" t="str">
        <f>IF(D1447="","",VLOOKUP(D1447,Master,5,FALSE))</f>
        <v/>
      </c>
      <c r="H1447" s="5" t="str">
        <f>IF(D1447="","",VLOOKUP(D1447,Master,2,FALSE))</f>
        <v/>
      </c>
      <c r="I1447" s="233"/>
      <c r="J1447" s="233"/>
      <c r="K1447" s="233"/>
      <c r="L1447" s="234" t="str">
        <f>IF(K1447="","",IF(I1447="",ROUND(HLOOKUP(J1447,kgList,K1447,FALSE),1),ROUND(HLOOKUP(I1447,kgList,K1447,FALSE),1)))</f>
        <v/>
      </c>
      <c r="M1447" s="234" t="str">
        <f>IF(L1447="","",IF(COUNTA(I1447:J1447)&gt;1,"Edible or Inedible",IF(COUNTA(I1447)=1,L1447*1,IF(COUNTA(J1447)=1,L1447*1,"ERROR"))))</f>
        <v/>
      </c>
    </row>
    <row r="1448" spans="1:13" x14ac:dyDescent="0.25">
      <c r="A1448" s="232" t="str">
        <f>IF(D1448="","",A1447)</f>
        <v/>
      </c>
      <c r="B1448" s="231" t="str">
        <f>IF(D1448="","",B1447)</f>
        <v/>
      </c>
      <c r="C1448" s="232" t="str">
        <f>IF(D1448="","",C1447)</f>
        <v/>
      </c>
      <c r="D1448" s="6"/>
      <c r="E1448" s="5" t="str">
        <f>IF(D1448="","",VLOOKUP(D1448,Master,3,FALSE))</f>
        <v/>
      </c>
      <c r="F1448" s="5" t="str">
        <f>IF(D1448="","",VLOOKUP(D1448,Master,4,FALSE))</f>
        <v/>
      </c>
      <c r="G1448" s="5" t="str">
        <f>IF(D1448="","",VLOOKUP(D1448,Master,5,FALSE))</f>
        <v/>
      </c>
      <c r="H1448" s="5" t="str">
        <f>IF(D1448="","",VLOOKUP(D1448,Master,2,FALSE))</f>
        <v/>
      </c>
      <c r="I1448" s="233"/>
      <c r="J1448" s="233"/>
      <c r="K1448" s="233"/>
      <c r="L1448" s="234" t="str">
        <f>IF(K1448="","",IF(I1448="",ROUND(HLOOKUP(J1448,kgList,K1448,FALSE),1),ROUND(HLOOKUP(I1448,kgList,K1448,FALSE),1)))</f>
        <v/>
      </c>
      <c r="M1448" s="234" t="str">
        <f>IF(L1448="","",IF(COUNTA(I1448:J1448)&gt;1,"Edible or Inedible",IF(COUNTA(I1448)=1,L1448*1,IF(COUNTA(J1448)=1,L1448*1,"ERROR"))))</f>
        <v/>
      </c>
    </row>
    <row r="1449" spans="1:13" x14ac:dyDescent="0.25">
      <c r="A1449" s="232" t="str">
        <f>IF(D1449="","",A1448)</f>
        <v/>
      </c>
      <c r="B1449" s="231" t="str">
        <f>IF(D1449="","",B1448)</f>
        <v/>
      </c>
      <c r="C1449" s="232" t="str">
        <f>IF(D1449="","",C1448)</f>
        <v/>
      </c>
      <c r="D1449" s="6"/>
      <c r="E1449" s="5" t="str">
        <f>IF(D1449="","",VLOOKUP(D1449,Master,3,FALSE))</f>
        <v/>
      </c>
      <c r="F1449" s="5" t="str">
        <f>IF(D1449="","",VLOOKUP(D1449,Master,4,FALSE))</f>
        <v/>
      </c>
      <c r="G1449" s="5" t="str">
        <f>IF(D1449="","",VLOOKUP(D1449,Master,5,FALSE))</f>
        <v/>
      </c>
      <c r="H1449" s="5" t="str">
        <f>IF(D1449="","",VLOOKUP(D1449,Master,2,FALSE))</f>
        <v/>
      </c>
      <c r="I1449" s="233"/>
      <c r="J1449" s="233"/>
      <c r="K1449" s="233"/>
      <c r="L1449" s="234" t="str">
        <f>IF(K1449="","",IF(I1449="",ROUND(HLOOKUP(J1449,kgList,K1449,FALSE),1),ROUND(HLOOKUP(I1449,kgList,K1449,FALSE),1)))</f>
        <v/>
      </c>
      <c r="M1449" s="234" t="str">
        <f>IF(L1449="","",IF(COUNTA(I1449:J1449)&gt;1,"Edible or Inedible",IF(COUNTA(I1449)=1,L1449*1,IF(COUNTA(J1449)=1,L1449*1,"ERROR"))))</f>
        <v/>
      </c>
    </row>
    <row r="1450" spans="1:13" x14ac:dyDescent="0.25">
      <c r="A1450" s="232" t="str">
        <f>IF(D1450="","",A1449)</f>
        <v/>
      </c>
      <c r="B1450" s="231" t="str">
        <f>IF(D1450="","",B1449)</f>
        <v/>
      </c>
      <c r="C1450" s="232" t="str">
        <f>IF(D1450="","",C1449)</f>
        <v/>
      </c>
      <c r="D1450" s="6"/>
      <c r="E1450" s="5" t="str">
        <f>IF(D1450="","",VLOOKUP(D1450,Master,3,FALSE))</f>
        <v/>
      </c>
      <c r="F1450" s="5" t="str">
        <f>IF(D1450="","",VLOOKUP(D1450,Master,4,FALSE))</f>
        <v/>
      </c>
      <c r="G1450" s="5" t="str">
        <f>IF(D1450="","",VLOOKUP(D1450,Master,5,FALSE))</f>
        <v/>
      </c>
      <c r="H1450" s="5" t="str">
        <f>IF(D1450="","",VLOOKUP(D1450,Master,2,FALSE))</f>
        <v/>
      </c>
      <c r="I1450" s="233"/>
      <c r="J1450" s="233"/>
      <c r="K1450" s="233"/>
      <c r="L1450" s="234" t="str">
        <f>IF(K1450="","",IF(I1450="",ROUND(HLOOKUP(J1450,kgList,K1450,FALSE),1),ROUND(HLOOKUP(I1450,kgList,K1450,FALSE),1)))</f>
        <v/>
      </c>
      <c r="M1450" s="234" t="str">
        <f>IF(L1450="","",IF(COUNTA(I1450:J1450)&gt;1,"Edible or Inedible",IF(COUNTA(I1450)=1,L1450*1,IF(COUNTA(J1450)=1,L1450*1,"ERROR"))))</f>
        <v/>
      </c>
    </row>
    <row r="1451" spans="1:13" x14ac:dyDescent="0.25">
      <c r="A1451" s="232" t="str">
        <f>IF(D1451="","",A1450)</f>
        <v/>
      </c>
      <c r="B1451" s="231" t="str">
        <f>IF(D1451="","",B1450)</f>
        <v/>
      </c>
      <c r="C1451" s="232" t="str">
        <f>IF(D1451="","",C1450)</f>
        <v/>
      </c>
      <c r="D1451" s="6"/>
      <c r="E1451" s="5" t="str">
        <f>IF(D1451="","",VLOOKUP(D1451,Master,3,FALSE))</f>
        <v/>
      </c>
      <c r="F1451" s="5" t="str">
        <f>IF(D1451="","",VLOOKUP(D1451,Master,4,FALSE))</f>
        <v/>
      </c>
      <c r="G1451" s="5" t="str">
        <f>IF(D1451="","",VLOOKUP(D1451,Master,5,FALSE))</f>
        <v/>
      </c>
      <c r="H1451" s="5" t="str">
        <f>IF(D1451="","",VLOOKUP(D1451,Master,2,FALSE))</f>
        <v/>
      </c>
      <c r="I1451" s="233"/>
      <c r="J1451" s="233"/>
      <c r="K1451" s="233"/>
      <c r="L1451" s="234" t="str">
        <f>IF(K1451="","",IF(I1451="",ROUND(HLOOKUP(J1451,kgList,K1451,FALSE),1),ROUND(HLOOKUP(I1451,kgList,K1451,FALSE),1)))</f>
        <v/>
      </c>
      <c r="M1451" s="234" t="str">
        <f>IF(L1451="","",IF(COUNTA(I1451:J1451)&gt;1,"Edible or Inedible",IF(COUNTA(I1451)=1,L1451*1,IF(COUNTA(J1451)=1,L1451*1,"ERROR"))))</f>
        <v/>
      </c>
    </row>
    <row r="1452" spans="1:13" x14ac:dyDescent="0.25">
      <c r="A1452" s="232" t="str">
        <f>IF(D1452="","",A1451)</f>
        <v/>
      </c>
      <c r="B1452" s="231" t="str">
        <f>IF(D1452="","",B1451)</f>
        <v/>
      </c>
      <c r="C1452" s="232" t="str">
        <f>IF(D1452="","",C1451)</f>
        <v/>
      </c>
      <c r="D1452" s="6"/>
      <c r="E1452" s="5" t="str">
        <f>IF(D1452="","",VLOOKUP(D1452,Master,3,FALSE))</f>
        <v/>
      </c>
      <c r="F1452" s="5" t="str">
        <f>IF(D1452="","",VLOOKUP(D1452,Master,4,FALSE))</f>
        <v/>
      </c>
      <c r="G1452" s="5" t="str">
        <f>IF(D1452="","",VLOOKUP(D1452,Master,5,FALSE))</f>
        <v/>
      </c>
      <c r="H1452" s="5" t="str">
        <f>IF(D1452="","",VLOOKUP(D1452,Master,2,FALSE))</f>
        <v/>
      </c>
      <c r="I1452" s="233"/>
      <c r="J1452" s="233"/>
      <c r="K1452" s="233"/>
      <c r="L1452" s="234" t="str">
        <f>IF(K1452="","",IF(I1452="",ROUND(HLOOKUP(J1452,kgList,K1452,FALSE),1),ROUND(HLOOKUP(I1452,kgList,K1452,FALSE),1)))</f>
        <v/>
      </c>
      <c r="M1452" s="234" t="str">
        <f>IF(L1452="","",IF(COUNTA(I1452:J1452)&gt;1,"Edible or Inedible",IF(COUNTA(I1452)=1,L1452*1,IF(COUNTA(J1452)=1,L1452*1,"ERROR"))))</f>
        <v/>
      </c>
    </row>
    <row r="1453" spans="1:13" x14ac:dyDescent="0.25">
      <c r="A1453" s="232" t="str">
        <f>IF(D1453="","",A1452)</f>
        <v/>
      </c>
      <c r="B1453" s="231" t="str">
        <f>IF(D1453="","",B1452)</f>
        <v/>
      </c>
      <c r="C1453" s="232" t="str">
        <f>IF(D1453="","",C1452)</f>
        <v/>
      </c>
      <c r="D1453" s="6"/>
      <c r="E1453" s="5" t="str">
        <f>IF(D1453="","",VLOOKUP(D1453,Master,3,FALSE))</f>
        <v/>
      </c>
      <c r="F1453" s="5" t="str">
        <f>IF(D1453="","",VLOOKUP(D1453,Master,4,FALSE))</f>
        <v/>
      </c>
      <c r="G1453" s="5" t="str">
        <f>IF(D1453="","",VLOOKUP(D1453,Master,5,FALSE))</f>
        <v/>
      </c>
      <c r="H1453" s="5" t="str">
        <f>IF(D1453="","",VLOOKUP(D1453,Master,2,FALSE))</f>
        <v/>
      </c>
      <c r="I1453" s="233"/>
      <c r="J1453" s="233"/>
      <c r="K1453" s="233"/>
      <c r="L1453" s="234" t="str">
        <f>IF(K1453="","",IF(I1453="",ROUND(HLOOKUP(J1453,kgList,K1453,FALSE),1),ROUND(HLOOKUP(I1453,kgList,K1453,FALSE),1)))</f>
        <v/>
      </c>
      <c r="M1453" s="234" t="str">
        <f>IF(L1453="","",IF(COUNTA(I1453:J1453)&gt;1,"Edible or Inedible",IF(COUNTA(I1453)=1,L1453*1,IF(COUNTA(J1453)=1,L1453*1,"ERROR"))))</f>
        <v/>
      </c>
    </row>
    <row r="1454" spans="1:13" x14ac:dyDescent="0.25">
      <c r="A1454" s="232" t="str">
        <f>IF(D1454="","",A1453)</f>
        <v/>
      </c>
      <c r="B1454" s="231" t="str">
        <f>IF(D1454="","",B1453)</f>
        <v/>
      </c>
      <c r="C1454" s="232" t="str">
        <f>IF(D1454="","",C1453)</f>
        <v/>
      </c>
      <c r="D1454" s="6"/>
      <c r="E1454" s="5" t="str">
        <f>IF(D1454="","",VLOOKUP(D1454,Master,3,FALSE))</f>
        <v/>
      </c>
      <c r="F1454" s="5" t="str">
        <f>IF(D1454="","",VLOOKUP(D1454,Master,4,FALSE))</f>
        <v/>
      </c>
      <c r="G1454" s="5" t="str">
        <f>IF(D1454="","",VLOOKUP(D1454,Master,5,FALSE))</f>
        <v/>
      </c>
      <c r="H1454" s="5" t="str">
        <f>IF(D1454="","",VLOOKUP(D1454,Master,2,FALSE))</f>
        <v/>
      </c>
      <c r="I1454" s="233"/>
      <c r="J1454" s="233"/>
      <c r="K1454" s="233"/>
      <c r="L1454" s="234" t="str">
        <f>IF(K1454="","",IF(I1454="",ROUND(HLOOKUP(J1454,kgList,K1454,FALSE),1),ROUND(HLOOKUP(I1454,kgList,K1454,FALSE),1)))</f>
        <v/>
      </c>
      <c r="M1454" s="234" t="str">
        <f>IF(L1454="","",IF(COUNTA(I1454:J1454)&gt;1,"Edible or Inedible",IF(COUNTA(I1454)=1,L1454*1,IF(COUNTA(J1454)=1,L1454*1,"ERROR"))))</f>
        <v/>
      </c>
    </row>
    <row r="1455" spans="1:13" x14ac:dyDescent="0.25">
      <c r="A1455" s="232" t="str">
        <f>IF(D1455="","",A1454)</f>
        <v/>
      </c>
      <c r="B1455" s="231" t="str">
        <f>IF(D1455="","",B1454)</f>
        <v/>
      </c>
      <c r="C1455" s="232" t="str">
        <f>IF(D1455="","",C1454)</f>
        <v/>
      </c>
      <c r="D1455" s="6"/>
      <c r="E1455" s="5" t="str">
        <f>IF(D1455="","",VLOOKUP(D1455,Master,3,FALSE))</f>
        <v/>
      </c>
      <c r="F1455" s="5" t="str">
        <f>IF(D1455="","",VLOOKUP(D1455,Master,4,FALSE))</f>
        <v/>
      </c>
      <c r="G1455" s="5" t="str">
        <f>IF(D1455="","",VLOOKUP(D1455,Master,5,FALSE))</f>
        <v/>
      </c>
      <c r="H1455" s="5" t="str">
        <f>IF(D1455="","",VLOOKUP(D1455,Master,2,FALSE))</f>
        <v/>
      </c>
      <c r="I1455" s="233"/>
      <c r="J1455" s="233"/>
      <c r="K1455" s="233"/>
      <c r="L1455" s="234" t="str">
        <f>IF(K1455="","",IF(I1455="",ROUND(HLOOKUP(J1455,kgList,K1455,FALSE),1),ROUND(HLOOKUP(I1455,kgList,K1455,FALSE),1)))</f>
        <v/>
      </c>
      <c r="M1455" s="234" t="str">
        <f>IF(L1455="","",IF(COUNTA(I1455:J1455)&gt;1,"Edible or Inedible",IF(COUNTA(I1455)=1,L1455*1,IF(COUNTA(J1455)=1,L1455*1,"ERROR"))))</f>
        <v/>
      </c>
    </row>
    <row r="1456" spans="1:13" x14ac:dyDescent="0.25">
      <c r="A1456" s="232" t="str">
        <f>IF(D1456="","",A1455)</f>
        <v/>
      </c>
      <c r="B1456" s="231" t="str">
        <f>IF(D1456="","",B1455)</f>
        <v/>
      </c>
      <c r="C1456" s="232" t="str">
        <f>IF(D1456="","",C1455)</f>
        <v/>
      </c>
      <c r="D1456" s="6"/>
      <c r="E1456" s="5" t="str">
        <f>IF(D1456="","",VLOOKUP(D1456,Master,3,FALSE))</f>
        <v/>
      </c>
      <c r="F1456" s="5" t="str">
        <f>IF(D1456="","",VLOOKUP(D1456,Master,4,FALSE))</f>
        <v/>
      </c>
      <c r="G1456" s="5" t="str">
        <f>IF(D1456="","",VLOOKUP(D1456,Master,5,FALSE))</f>
        <v/>
      </c>
      <c r="H1456" s="5" t="str">
        <f>IF(D1456="","",VLOOKUP(D1456,Master,2,FALSE))</f>
        <v/>
      </c>
      <c r="I1456" s="233"/>
      <c r="J1456" s="233"/>
      <c r="K1456" s="233"/>
      <c r="L1456" s="234" t="str">
        <f>IF(K1456="","",IF(I1456="",ROUND(HLOOKUP(J1456,kgList,K1456,FALSE),1),ROUND(HLOOKUP(I1456,kgList,K1456,FALSE),1)))</f>
        <v/>
      </c>
      <c r="M1456" s="234" t="str">
        <f>IF(L1456="","",IF(COUNTA(I1456:J1456)&gt;1,"Edible or Inedible",IF(COUNTA(I1456)=1,L1456*1,IF(COUNTA(J1456)=1,L1456*1,"ERROR"))))</f>
        <v/>
      </c>
    </row>
    <row r="1457" spans="1:13" x14ac:dyDescent="0.25">
      <c r="A1457" s="232" t="str">
        <f>IF(D1457="","",A1456)</f>
        <v/>
      </c>
      <c r="B1457" s="231" t="str">
        <f>IF(D1457="","",B1456)</f>
        <v/>
      </c>
      <c r="C1457" s="232" t="str">
        <f>IF(D1457="","",C1456)</f>
        <v/>
      </c>
      <c r="D1457" s="6"/>
      <c r="E1457" s="5" t="str">
        <f>IF(D1457="","",VLOOKUP(D1457,Master,3,FALSE))</f>
        <v/>
      </c>
      <c r="F1457" s="5" t="str">
        <f>IF(D1457="","",VLOOKUP(D1457,Master,4,FALSE))</f>
        <v/>
      </c>
      <c r="G1457" s="5" t="str">
        <f>IF(D1457="","",VLOOKUP(D1457,Master,5,FALSE))</f>
        <v/>
      </c>
      <c r="H1457" s="5" t="str">
        <f>IF(D1457="","",VLOOKUP(D1457,Master,2,FALSE))</f>
        <v/>
      </c>
      <c r="I1457" s="233"/>
      <c r="J1457" s="233"/>
      <c r="K1457" s="233"/>
      <c r="L1457" s="234" t="str">
        <f>IF(K1457="","",IF(I1457="",ROUND(HLOOKUP(J1457,kgList,K1457,FALSE),1),ROUND(HLOOKUP(I1457,kgList,K1457,FALSE),1)))</f>
        <v/>
      </c>
      <c r="M1457" s="234" t="str">
        <f>IF(L1457="","",IF(COUNTA(I1457:J1457)&gt;1,"Edible or Inedible",IF(COUNTA(I1457)=1,L1457*1,IF(COUNTA(J1457)=1,L1457*1,"ERROR"))))</f>
        <v/>
      </c>
    </row>
    <row r="1458" spans="1:13" x14ac:dyDescent="0.25">
      <c r="A1458" s="232" t="str">
        <f>IF(D1458="","",A1457)</f>
        <v/>
      </c>
      <c r="B1458" s="231" t="str">
        <f>IF(D1458="","",B1457)</f>
        <v/>
      </c>
      <c r="C1458" s="232" t="str">
        <f>IF(D1458="","",C1457)</f>
        <v/>
      </c>
      <c r="D1458" s="6"/>
      <c r="E1458" s="5" t="str">
        <f>IF(D1458="","",VLOOKUP(D1458,Master,3,FALSE))</f>
        <v/>
      </c>
      <c r="F1458" s="5" t="str">
        <f>IF(D1458="","",VLOOKUP(D1458,Master,4,FALSE))</f>
        <v/>
      </c>
      <c r="G1458" s="5" t="str">
        <f>IF(D1458="","",VLOOKUP(D1458,Master,5,FALSE))</f>
        <v/>
      </c>
      <c r="H1458" s="5" t="str">
        <f>IF(D1458="","",VLOOKUP(D1458,Master,2,FALSE))</f>
        <v/>
      </c>
      <c r="I1458" s="233"/>
      <c r="J1458" s="233"/>
      <c r="K1458" s="233"/>
      <c r="L1458" s="234" t="str">
        <f>IF(K1458="","",IF(I1458="",ROUND(HLOOKUP(J1458,kgList,K1458,FALSE),1),ROUND(HLOOKUP(I1458,kgList,K1458,FALSE),1)))</f>
        <v/>
      </c>
      <c r="M1458" s="234" t="str">
        <f>IF(L1458="","",IF(COUNTA(I1458:J1458)&gt;1,"Edible or Inedible",IF(COUNTA(I1458)=1,L1458*1,IF(COUNTA(J1458)=1,L1458*1,"ERROR"))))</f>
        <v/>
      </c>
    </row>
    <row r="1459" spans="1:13" x14ac:dyDescent="0.25">
      <c r="A1459" s="232" t="str">
        <f>IF(D1459="","",A1458)</f>
        <v/>
      </c>
      <c r="B1459" s="231" t="str">
        <f>IF(D1459="","",B1458)</f>
        <v/>
      </c>
      <c r="C1459" s="232" t="str">
        <f>IF(D1459="","",C1458)</f>
        <v/>
      </c>
      <c r="D1459" s="6"/>
      <c r="E1459" s="5" t="str">
        <f>IF(D1459="","",VLOOKUP(D1459,Master,3,FALSE))</f>
        <v/>
      </c>
      <c r="F1459" s="5" t="str">
        <f>IF(D1459="","",VLOOKUP(D1459,Master,4,FALSE))</f>
        <v/>
      </c>
      <c r="G1459" s="5" t="str">
        <f>IF(D1459="","",VLOOKUP(D1459,Master,5,FALSE))</f>
        <v/>
      </c>
      <c r="H1459" s="5" t="str">
        <f>IF(D1459="","",VLOOKUP(D1459,Master,2,FALSE))</f>
        <v/>
      </c>
      <c r="I1459" s="233"/>
      <c r="J1459" s="233"/>
      <c r="K1459" s="233"/>
      <c r="L1459" s="234" t="str">
        <f>IF(K1459="","",IF(I1459="",ROUND(HLOOKUP(J1459,kgList,K1459,FALSE),1),ROUND(HLOOKUP(I1459,kgList,K1459,FALSE),1)))</f>
        <v/>
      </c>
      <c r="M1459" s="234" t="str">
        <f>IF(L1459="","",IF(COUNTA(I1459:J1459)&gt;1,"Edible or Inedible",IF(COUNTA(I1459)=1,L1459*1,IF(COUNTA(J1459)=1,L1459*1,"ERROR"))))</f>
        <v/>
      </c>
    </row>
    <row r="1460" spans="1:13" x14ac:dyDescent="0.25">
      <c r="A1460" s="232" t="str">
        <f>IF(D1460="","",A1459)</f>
        <v/>
      </c>
      <c r="B1460" s="231" t="str">
        <f>IF(D1460="","",B1459)</f>
        <v/>
      </c>
      <c r="C1460" s="232" t="str">
        <f>IF(D1460="","",C1459)</f>
        <v/>
      </c>
      <c r="D1460" s="6"/>
      <c r="E1460" s="5" t="str">
        <f>IF(D1460="","",VLOOKUP(D1460,Master,3,FALSE))</f>
        <v/>
      </c>
      <c r="F1460" s="5" t="str">
        <f>IF(D1460="","",VLOOKUP(D1460,Master,4,FALSE))</f>
        <v/>
      </c>
      <c r="G1460" s="5" t="str">
        <f>IF(D1460="","",VLOOKUP(D1460,Master,5,FALSE))</f>
        <v/>
      </c>
      <c r="H1460" s="5" t="str">
        <f>IF(D1460="","",VLOOKUP(D1460,Master,2,FALSE))</f>
        <v/>
      </c>
      <c r="I1460" s="233"/>
      <c r="J1460" s="233"/>
      <c r="K1460" s="233"/>
      <c r="L1460" s="234" t="str">
        <f>IF(K1460="","",IF(I1460="",ROUND(HLOOKUP(J1460,kgList,K1460,FALSE),1),ROUND(HLOOKUP(I1460,kgList,K1460,FALSE),1)))</f>
        <v/>
      </c>
      <c r="M1460" s="234" t="str">
        <f>IF(L1460="","",IF(COUNTA(I1460:J1460)&gt;1,"Edible or Inedible",IF(COUNTA(I1460)=1,L1460*1,IF(COUNTA(J1460)=1,L1460*1,"ERROR"))))</f>
        <v/>
      </c>
    </row>
    <row r="1461" spans="1:13" x14ac:dyDescent="0.25">
      <c r="A1461" s="232" t="str">
        <f>IF(D1461="","",A1460)</f>
        <v/>
      </c>
      <c r="B1461" s="231" t="str">
        <f>IF(D1461="","",B1460)</f>
        <v/>
      </c>
      <c r="C1461" s="232" t="str">
        <f>IF(D1461="","",C1460)</f>
        <v/>
      </c>
      <c r="D1461" s="6"/>
      <c r="E1461" s="5" t="str">
        <f>IF(D1461="","",VLOOKUP(D1461,Master,3,FALSE))</f>
        <v/>
      </c>
      <c r="F1461" s="5" t="str">
        <f>IF(D1461="","",VLOOKUP(D1461,Master,4,FALSE))</f>
        <v/>
      </c>
      <c r="G1461" s="5" t="str">
        <f>IF(D1461="","",VLOOKUP(D1461,Master,5,FALSE))</f>
        <v/>
      </c>
      <c r="H1461" s="5" t="str">
        <f>IF(D1461="","",VLOOKUP(D1461,Master,2,FALSE))</f>
        <v/>
      </c>
      <c r="I1461" s="233"/>
      <c r="J1461" s="233"/>
      <c r="K1461" s="233"/>
      <c r="L1461" s="234" t="str">
        <f>IF(K1461="","",IF(I1461="",ROUND(HLOOKUP(J1461,kgList,K1461,FALSE),1),ROUND(HLOOKUP(I1461,kgList,K1461,FALSE),1)))</f>
        <v/>
      </c>
      <c r="M1461" s="234" t="str">
        <f>IF(L1461="","",IF(COUNTA(I1461:J1461)&gt;1,"Edible or Inedible",IF(COUNTA(I1461)=1,L1461*1,IF(COUNTA(J1461)=1,L1461*1,"ERROR"))))</f>
        <v/>
      </c>
    </row>
    <row r="1462" spans="1:13" x14ac:dyDescent="0.25">
      <c r="A1462" s="232" t="str">
        <f>IF(D1462="","",A1461)</f>
        <v/>
      </c>
      <c r="B1462" s="231" t="str">
        <f>IF(D1462="","",B1461)</f>
        <v/>
      </c>
      <c r="C1462" s="232" t="str">
        <f>IF(D1462="","",C1461)</f>
        <v/>
      </c>
      <c r="D1462" s="6"/>
      <c r="E1462" s="5" t="str">
        <f>IF(D1462="","",VLOOKUP(D1462,Master,3,FALSE))</f>
        <v/>
      </c>
      <c r="F1462" s="5" t="str">
        <f>IF(D1462="","",VLOOKUP(D1462,Master,4,FALSE))</f>
        <v/>
      </c>
      <c r="G1462" s="5" t="str">
        <f>IF(D1462="","",VLOOKUP(D1462,Master,5,FALSE))</f>
        <v/>
      </c>
      <c r="H1462" s="5" t="str">
        <f>IF(D1462="","",VLOOKUP(D1462,Master,2,FALSE))</f>
        <v/>
      </c>
      <c r="I1462" s="233"/>
      <c r="J1462" s="233"/>
      <c r="K1462" s="233"/>
      <c r="L1462" s="234" t="str">
        <f>IF(K1462="","",IF(I1462="",ROUND(HLOOKUP(J1462,kgList,K1462,FALSE),1),ROUND(HLOOKUP(I1462,kgList,K1462,FALSE),1)))</f>
        <v/>
      </c>
      <c r="M1462" s="234" t="str">
        <f>IF(L1462="","",IF(COUNTA(I1462:J1462)&gt;1,"Edible or Inedible",IF(COUNTA(I1462)=1,L1462*1,IF(COUNTA(J1462)=1,L1462*1,"ERROR"))))</f>
        <v/>
      </c>
    </row>
    <row r="1463" spans="1:13" x14ac:dyDescent="0.25">
      <c r="A1463" s="232" t="str">
        <f>IF(D1463="","",A1462)</f>
        <v/>
      </c>
      <c r="B1463" s="231" t="str">
        <f>IF(D1463="","",B1462)</f>
        <v/>
      </c>
      <c r="C1463" s="232" t="str">
        <f>IF(D1463="","",C1462)</f>
        <v/>
      </c>
      <c r="D1463" s="6"/>
      <c r="E1463" s="5" t="str">
        <f>IF(D1463="","",VLOOKUP(D1463,Master,3,FALSE))</f>
        <v/>
      </c>
      <c r="F1463" s="5" t="str">
        <f>IF(D1463="","",VLOOKUP(D1463,Master,4,FALSE))</f>
        <v/>
      </c>
      <c r="G1463" s="5" t="str">
        <f>IF(D1463="","",VLOOKUP(D1463,Master,5,FALSE))</f>
        <v/>
      </c>
      <c r="H1463" s="5" t="str">
        <f>IF(D1463="","",VLOOKUP(D1463,Master,2,FALSE))</f>
        <v/>
      </c>
      <c r="I1463" s="233"/>
      <c r="J1463" s="233"/>
      <c r="K1463" s="233"/>
      <c r="L1463" s="234" t="str">
        <f>IF(K1463="","",IF(I1463="",ROUND(HLOOKUP(J1463,kgList,K1463,FALSE),1),ROUND(HLOOKUP(I1463,kgList,K1463,FALSE),1)))</f>
        <v/>
      </c>
      <c r="M1463" s="234" t="str">
        <f>IF(L1463="","",IF(COUNTA(I1463:J1463)&gt;1,"Edible or Inedible",IF(COUNTA(I1463)=1,L1463*1,IF(COUNTA(J1463)=1,L1463*1,"ERROR"))))</f>
        <v/>
      </c>
    </row>
    <row r="1464" spans="1:13" x14ac:dyDescent="0.25">
      <c r="A1464" s="232" t="str">
        <f>IF(D1464="","",A1463)</f>
        <v/>
      </c>
      <c r="B1464" s="231" t="str">
        <f>IF(D1464="","",B1463)</f>
        <v/>
      </c>
      <c r="C1464" s="232" t="str">
        <f>IF(D1464="","",C1463)</f>
        <v/>
      </c>
      <c r="D1464" s="6"/>
      <c r="E1464" s="5" t="str">
        <f>IF(D1464="","",VLOOKUP(D1464,Master,3,FALSE))</f>
        <v/>
      </c>
      <c r="F1464" s="5" t="str">
        <f>IF(D1464="","",VLOOKUP(D1464,Master,4,FALSE))</f>
        <v/>
      </c>
      <c r="G1464" s="5" t="str">
        <f>IF(D1464="","",VLOOKUP(D1464,Master,5,FALSE))</f>
        <v/>
      </c>
      <c r="H1464" s="5" t="str">
        <f>IF(D1464="","",VLOOKUP(D1464,Master,2,FALSE))</f>
        <v/>
      </c>
      <c r="I1464" s="233"/>
      <c r="J1464" s="233"/>
      <c r="K1464" s="233"/>
      <c r="L1464" s="234" t="str">
        <f>IF(K1464="","",IF(I1464="",ROUND(HLOOKUP(J1464,kgList,K1464,FALSE),1),ROUND(HLOOKUP(I1464,kgList,K1464,FALSE),1)))</f>
        <v/>
      </c>
      <c r="M1464" s="234" t="str">
        <f>IF(L1464="","",IF(COUNTA(I1464:J1464)&gt;1,"Edible or Inedible",IF(COUNTA(I1464)=1,L1464*1,IF(COUNTA(J1464)=1,L1464*1,"ERROR"))))</f>
        <v/>
      </c>
    </row>
    <row r="1465" spans="1:13" x14ac:dyDescent="0.25">
      <c r="A1465" s="232" t="str">
        <f>IF(D1465="","",A1464)</f>
        <v/>
      </c>
      <c r="B1465" s="231" t="str">
        <f>IF(D1465="","",B1464)</f>
        <v/>
      </c>
      <c r="C1465" s="232" t="str">
        <f>IF(D1465="","",C1464)</f>
        <v/>
      </c>
      <c r="D1465" s="6"/>
      <c r="E1465" s="5" t="str">
        <f>IF(D1465="","",VLOOKUP(D1465,Master,3,FALSE))</f>
        <v/>
      </c>
      <c r="F1465" s="5" t="str">
        <f>IF(D1465="","",VLOOKUP(D1465,Master,4,FALSE))</f>
        <v/>
      </c>
      <c r="G1465" s="5" t="str">
        <f>IF(D1465="","",VLOOKUP(D1465,Master,5,FALSE))</f>
        <v/>
      </c>
      <c r="H1465" s="5" t="str">
        <f>IF(D1465="","",VLOOKUP(D1465,Master,2,FALSE))</f>
        <v/>
      </c>
      <c r="I1465" s="233"/>
      <c r="J1465" s="233"/>
      <c r="K1465" s="233"/>
      <c r="L1465" s="234" t="str">
        <f>IF(K1465="","",IF(I1465="",ROUND(HLOOKUP(J1465,kgList,K1465,FALSE),1),ROUND(HLOOKUP(I1465,kgList,K1465,FALSE),1)))</f>
        <v/>
      </c>
      <c r="M1465" s="234" t="str">
        <f>IF(L1465="","",IF(COUNTA(I1465:J1465)&gt;1,"Edible or Inedible",IF(COUNTA(I1465)=1,L1465*1,IF(COUNTA(J1465)=1,L1465*1,"ERROR"))))</f>
        <v/>
      </c>
    </row>
    <row r="1466" spans="1:13" x14ac:dyDescent="0.25">
      <c r="A1466" s="232" t="str">
        <f>IF(D1466="","",A1465)</f>
        <v/>
      </c>
      <c r="B1466" s="231" t="str">
        <f>IF(D1466="","",B1465)</f>
        <v/>
      </c>
      <c r="C1466" s="232" t="str">
        <f>IF(D1466="","",C1465)</f>
        <v/>
      </c>
      <c r="D1466" s="6"/>
      <c r="E1466" s="5" t="str">
        <f>IF(D1466="","",VLOOKUP(D1466,Master,3,FALSE))</f>
        <v/>
      </c>
      <c r="F1466" s="5" t="str">
        <f>IF(D1466="","",VLOOKUP(D1466,Master,4,FALSE))</f>
        <v/>
      </c>
      <c r="G1466" s="5" t="str">
        <f>IF(D1466="","",VLOOKUP(D1466,Master,5,FALSE))</f>
        <v/>
      </c>
      <c r="H1466" s="5" t="str">
        <f>IF(D1466="","",VLOOKUP(D1466,Master,2,FALSE))</f>
        <v/>
      </c>
      <c r="I1466" s="233"/>
      <c r="J1466" s="233"/>
      <c r="K1466" s="233"/>
      <c r="L1466" s="234" t="str">
        <f>IF(K1466="","",IF(I1466="",ROUND(HLOOKUP(J1466,kgList,K1466,FALSE),1),ROUND(HLOOKUP(I1466,kgList,K1466,FALSE),1)))</f>
        <v/>
      </c>
      <c r="M1466" s="234" t="str">
        <f>IF(L1466="","",IF(COUNTA(I1466:J1466)&gt;1,"Edible or Inedible",IF(COUNTA(I1466)=1,L1466*1,IF(COUNTA(J1466)=1,L1466*1,"ERROR"))))</f>
        <v/>
      </c>
    </row>
    <row r="1467" spans="1:13" x14ac:dyDescent="0.25">
      <c r="A1467" s="232" t="str">
        <f>IF(D1467="","",A1466)</f>
        <v/>
      </c>
      <c r="B1467" s="231" t="str">
        <f>IF(D1467="","",B1466)</f>
        <v/>
      </c>
      <c r="C1467" s="232" t="str">
        <f>IF(D1467="","",C1466)</f>
        <v/>
      </c>
      <c r="D1467" s="6"/>
      <c r="E1467" s="5" t="str">
        <f>IF(D1467="","",VLOOKUP(D1467,Master,3,FALSE))</f>
        <v/>
      </c>
      <c r="F1467" s="5" t="str">
        <f>IF(D1467="","",VLOOKUP(D1467,Master,4,FALSE))</f>
        <v/>
      </c>
      <c r="G1467" s="5" t="str">
        <f>IF(D1467="","",VLOOKUP(D1467,Master,5,FALSE))</f>
        <v/>
      </c>
      <c r="H1467" s="5" t="str">
        <f>IF(D1467="","",VLOOKUP(D1467,Master,2,FALSE))</f>
        <v/>
      </c>
      <c r="I1467" s="233"/>
      <c r="J1467" s="233"/>
      <c r="K1467" s="233"/>
      <c r="L1467" s="234" t="str">
        <f>IF(K1467="","",IF(I1467="",ROUND(HLOOKUP(J1467,kgList,K1467,FALSE),1),ROUND(HLOOKUP(I1467,kgList,K1467,FALSE),1)))</f>
        <v/>
      </c>
      <c r="M1467" s="234" t="str">
        <f>IF(L1467="","",IF(COUNTA(I1467:J1467)&gt;1,"Edible or Inedible",IF(COUNTA(I1467)=1,L1467*1,IF(COUNTA(J1467)=1,L1467*1,"ERROR"))))</f>
        <v/>
      </c>
    </row>
    <row r="1468" spans="1:13" x14ac:dyDescent="0.25">
      <c r="A1468" s="232" t="str">
        <f>IF(D1468="","",A1467)</f>
        <v/>
      </c>
      <c r="B1468" s="231" t="str">
        <f>IF(D1468="","",B1467)</f>
        <v/>
      </c>
      <c r="C1468" s="232" t="str">
        <f>IF(D1468="","",C1467)</f>
        <v/>
      </c>
      <c r="D1468" s="6"/>
      <c r="E1468" s="5" t="str">
        <f>IF(D1468="","",VLOOKUP(D1468,Master,3,FALSE))</f>
        <v/>
      </c>
      <c r="F1468" s="5" t="str">
        <f>IF(D1468="","",VLOOKUP(D1468,Master,4,FALSE))</f>
        <v/>
      </c>
      <c r="G1468" s="5" t="str">
        <f>IF(D1468="","",VLOOKUP(D1468,Master,5,FALSE))</f>
        <v/>
      </c>
      <c r="H1468" s="5" t="str">
        <f>IF(D1468="","",VLOOKUP(D1468,Master,2,FALSE))</f>
        <v/>
      </c>
      <c r="I1468" s="233"/>
      <c r="J1468" s="233"/>
      <c r="K1468" s="233"/>
      <c r="L1468" s="234" t="str">
        <f>IF(K1468="","",IF(I1468="",ROUND(HLOOKUP(J1468,kgList,K1468,FALSE),1),ROUND(HLOOKUP(I1468,kgList,K1468,FALSE),1)))</f>
        <v/>
      </c>
      <c r="M1468" s="234" t="str">
        <f>IF(L1468="","",IF(COUNTA(I1468:J1468)&gt;1,"Edible or Inedible",IF(COUNTA(I1468)=1,L1468*1,IF(COUNTA(J1468)=1,L1468*1,"ERROR"))))</f>
        <v/>
      </c>
    </row>
    <row r="1469" spans="1:13" x14ac:dyDescent="0.25">
      <c r="A1469" s="232" t="str">
        <f>IF(D1469="","",A1468)</f>
        <v/>
      </c>
      <c r="B1469" s="231" t="str">
        <f>IF(D1469="","",B1468)</f>
        <v/>
      </c>
      <c r="C1469" s="232" t="str">
        <f>IF(D1469="","",C1468)</f>
        <v/>
      </c>
      <c r="D1469" s="6"/>
      <c r="E1469" s="5" t="str">
        <f>IF(D1469="","",VLOOKUP(D1469,Master,3,FALSE))</f>
        <v/>
      </c>
      <c r="F1469" s="5" t="str">
        <f>IF(D1469="","",VLOOKUP(D1469,Master,4,FALSE))</f>
        <v/>
      </c>
      <c r="G1469" s="5" t="str">
        <f>IF(D1469="","",VLOOKUP(D1469,Master,5,FALSE))</f>
        <v/>
      </c>
      <c r="H1469" s="5" t="str">
        <f>IF(D1469="","",VLOOKUP(D1469,Master,2,FALSE))</f>
        <v/>
      </c>
      <c r="I1469" s="233"/>
      <c r="J1469" s="233"/>
      <c r="K1469" s="233"/>
      <c r="L1469" s="234" t="str">
        <f>IF(K1469="","",IF(I1469="",ROUND(HLOOKUP(J1469,kgList,K1469,FALSE),1),ROUND(HLOOKUP(I1469,kgList,K1469,FALSE),1)))</f>
        <v/>
      </c>
      <c r="M1469" s="234" t="str">
        <f>IF(L1469="","",IF(COUNTA(I1469:J1469)&gt;1,"Edible or Inedible",IF(COUNTA(I1469)=1,L1469*1,IF(COUNTA(J1469)=1,L1469*1,"ERROR"))))</f>
        <v/>
      </c>
    </row>
    <row r="1470" spans="1:13" x14ac:dyDescent="0.25">
      <c r="A1470" s="232" t="str">
        <f>IF(D1470="","",A1469)</f>
        <v/>
      </c>
      <c r="B1470" s="231" t="str">
        <f>IF(D1470="","",B1469)</f>
        <v/>
      </c>
      <c r="C1470" s="232" t="str">
        <f>IF(D1470="","",C1469)</f>
        <v/>
      </c>
      <c r="D1470" s="6"/>
      <c r="E1470" s="5" t="str">
        <f>IF(D1470="","",VLOOKUP(D1470,Master,3,FALSE))</f>
        <v/>
      </c>
      <c r="F1470" s="5" t="str">
        <f>IF(D1470="","",VLOOKUP(D1470,Master,4,FALSE))</f>
        <v/>
      </c>
      <c r="G1470" s="5" t="str">
        <f>IF(D1470="","",VLOOKUP(D1470,Master,5,FALSE))</f>
        <v/>
      </c>
      <c r="H1470" s="5" t="str">
        <f>IF(D1470="","",VLOOKUP(D1470,Master,2,FALSE))</f>
        <v/>
      </c>
      <c r="I1470" s="233"/>
      <c r="J1470" s="233"/>
      <c r="K1470" s="233"/>
      <c r="L1470" s="234" t="str">
        <f>IF(K1470="","",IF(I1470="",ROUND(HLOOKUP(J1470,kgList,K1470,FALSE),1),ROUND(HLOOKUP(I1470,kgList,K1470,FALSE),1)))</f>
        <v/>
      </c>
      <c r="M1470" s="234" t="str">
        <f>IF(L1470="","",IF(COUNTA(I1470:J1470)&gt;1,"Edible or Inedible",IF(COUNTA(I1470)=1,L1470*1,IF(COUNTA(J1470)=1,L1470*1,"ERROR"))))</f>
        <v/>
      </c>
    </row>
    <row r="1471" spans="1:13" x14ac:dyDescent="0.25">
      <c r="A1471" s="232" t="str">
        <f>IF(D1471="","",A1470)</f>
        <v/>
      </c>
      <c r="B1471" s="231" t="str">
        <f>IF(D1471="","",B1470)</f>
        <v/>
      </c>
      <c r="C1471" s="232" t="str">
        <f>IF(D1471="","",C1470)</f>
        <v/>
      </c>
      <c r="D1471" s="6"/>
      <c r="E1471" s="5" t="str">
        <f>IF(D1471="","",VLOOKUP(D1471,Master,3,FALSE))</f>
        <v/>
      </c>
      <c r="F1471" s="5" t="str">
        <f>IF(D1471="","",VLOOKUP(D1471,Master,4,FALSE))</f>
        <v/>
      </c>
      <c r="G1471" s="5" t="str">
        <f>IF(D1471="","",VLOOKUP(D1471,Master,5,FALSE))</f>
        <v/>
      </c>
      <c r="H1471" s="5" t="str">
        <f>IF(D1471="","",VLOOKUP(D1471,Master,2,FALSE))</f>
        <v/>
      </c>
      <c r="I1471" s="233"/>
      <c r="J1471" s="233"/>
      <c r="K1471" s="233"/>
      <c r="L1471" s="234" t="str">
        <f>IF(K1471="","",IF(I1471="",ROUND(HLOOKUP(J1471,kgList,K1471,FALSE),1),ROUND(HLOOKUP(I1471,kgList,K1471,FALSE),1)))</f>
        <v/>
      </c>
      <c r="M1471" s="234" t="str">
        <f>IF(L1471="","",IF(COUNTA(I1471:J1471)&gt;1,"Edible or Inedible",IF(COUNTA(I1471)=1,L1471*1,IF(COUNTA(J1471)=1,L1471*1,"ERROR"))))</f>
        <v/>
      </c>
    </row>
    <row r="1472" spans="1:13" x14ac:dyDescent="0.25">
      <c r="A1472" s="232" t="str">
        <f>IF(D1472="","",A1471)</f>
        <v/>
      </c>
      <c r="B1472" s="231" t="str">
        <f>IF(D1472="","",B1471)</f>
        <v/>
      </c>
      <c r="C1472" s="232" t="str">
        <f>IF(D1472="","",C1471)</f>
        <v/>
      </c>
      <c r="D1472" s="6"/>
      <c r="E1472" s="5" t="str">
        <f>IF(D1472="","",VLOOKUP(D1472,Master,3,FALSE))</f>
        <v/>
      </c>
      <c r="F1472" s="5" t="str">
        <f>IF(D1472="","",VLOOKUP(D1472,Master,4,FALSE))</f>
        <v/>
      </c>
      <c r="G1472" s="5" t="str">
        <f>IF(D1472="","",VLOOKUP(D1472,Master,5,FALSE))</f>
        <v/>
      </c>
      <c r="H1472" s="5" t="str">
        <f>IF(D1472="","",VLOOKUP(D1472,Master,2,FALSE))</f>
        <v/>
      </c>
      <c r="I1472" s="233"/>
      <c r="J1472" s="233"/>
      <c r="K1472" s="233"/>
      <c r="L1472" s="234" t="str">
        <f>IF(K1472="","",IF(I1472="",ROUND(HLOOKUP(J1472,kgList,K1472,FALSE),1),ROUND(HLOOKUP(I1472,kgList,K1472,FALSE),1)))</f>
        <v/>
      </c>
      <c r="M1472" s="234" t="str">
        <f>IF(L1472="","",IF(COUNTA(I1472:J1472)&gt;1,"Edible or Inedible",IF(COUNTA(I1472)=1,L1472*1,IF(COUNTA(J1472)=1,L1472*1,"ERROR"))))</f>
        <v/>
      </c>
    </row>
    <row r="1473" spans="1:13" x14ac:dyDescent="0.25">
      <c r="A1473" s="232" t="str">
        <f>IF(D1473="","",A1472)</f>
        <v/>
      </c>
      <c r="B1473" s="231" t="str">
        <f>IF(D1473="","",B1472)</f>
        <v/>
      </c>
      <c r="C1473" s="232" t="str">
        <f>IF(D1473="","",C1472)</f>
        <v/>
      </c>
      <c r="D1473" s="6"/>
      <c r="E1473" s="5" t="str">
        <f>IF(D1473="","",VLOOKUP(D1473,Master,3,FALSE))</f>
        <v/>
      </c>
      <c r="F1473" s="5" t="str">
        <f>IF(D1473="","",VLOOKUP(D1473,Master,4,FALSE))</f>
        <v/>
      </c>
      <c r="G1473" s="5" t="str">
        <f>IF(D1473="","",VLOOKUP(D1473,Master,5,FALSE))</f>
        <v/>
      </c>
      <c r="H1473" s="5" t="str">
        <f>IF(D1473="","",VLOOKUP(D1473,Master,2,FALSE))</f>
        <v/>
      </c>
      <c r="I1473" s="233"/>
      <c r="J1473" s="233"/>
      <c r="K1473" s="233"/>
      <c r="L1473" s="234" t="str">
        <f>IF(K1473="","",IF(I1473="",ROUND(HLOOKUP(J1473,kgList,K1473,FALSE),1),ROUND(HLOOKUP(I1473,kgList,K1473,FALSE),1)))</f>
        <v/>
      </c>
      <c r="M1473" s="234" t="str">
        <f>IF(L1473="","",IF(COUNTA(I1473:J1473)&gt;1,"Edible or Inedible",IF(COUNTA(I1473)=1,L1473*1,IF(COUNTA(J1473)=1,L1473*1,"ERROR"))))</f>
        <v/>
      </c>
    </row>
    <row r="1474" spans="1:13" x14ac:dyDescent="0.25">
      <c r="A1474" s="232" t="str">
        <f>IF(D1474="","",A1473)</f>
        <v/>
      </c>
      <c r="B1474" s="231" t="str">
        <f>IF(D1474="","",B1473)</f>
        <v/>
      </c>
      <c r="C1474" s="232" t="str">
        <f>IF(D1474="","",C1473)</f>
        <v/>
      </c>
      <c r="D1474" s="6"/>
      <c r="E1474" s="5" t="str">
        <f>IF(D1474="","",VLOOKUP(D1474,Master,3,FALSE))</f>
        <v/>
      </c>
      <c r="F1474" s="5" t="str">
        <f>IF(D1474="","",VLOOKUP(D1474,Master,4,FALSE))</f>
        <v/>
      </c>
      <c r="G1474" s="5" t="str">
        <f>IF(D1474="","",VLOOKUP(D1474,Master,5,FALSE))</f>
        <v/>
      </c>
      <c r="H1474" s="5" t="str">
        <f>IF(D1474="","",VLOOKUP(D1474,Master,2,FALSE))</f>
        <v/>
      </c>
      <c r="I1474" s="233"/>
      <c r="J1474" s="233"/>
      <c r="K1474" s="233"/>
      <c r="L1474" s="234" t="str">
        <f>IF(K1474="","",IF(I1474="",ROUND(HLOOKUP(J1474,kgList,K1474,FALSE),1),ROUND(HLOOKUP(I1474,kgList,K1474,FALSE),1)))</f>
        <v/>
      </c>
      <c r="M1474" s="234" t="str">
        <f>IF(L1474="","",IF(COUNTA(I1474:J1474)&gt;1,"Edible or Inedible",IF(COUNTA(I1474)=1,L1474*1,IF(COUNTA(J1474)=1,L1474*1,"ERROR"))))</f>
        <v/>
      </c>
    </row>
    <row r="1475" spans="1:13" x14ac:dyDescent="0.25">
      <c r="A1475" s="232" t="str">
        <f>IF(D1475="","",A1474)</f>
        <v/>
      </c>
      <c r="B1475" s="231" t="str">
        <f>IF(D1475="","",B1474)</f>
        <v/>
      </c>
      <c r="C1475" s="232" t="str">
        <f>IF(D1475="","",C1474)</f>
        <v/>
      </c>
      <c r="D1475" s="6"/>
      <c r="E1475" s="5" t="str">
        <f>IF(D1475="","",VLOOKUP(D1475,Master,3,FALSE))</f>
        <v/>
      </c>
      <c r="F1475" s="5" t="str">
        <f>IF(D1475="","",VLOOKUP(D1475,Master,4,FALSE))</f>
        <v/>
      </c>
      <c r="G1475" s="5" t="str">
        <f>IF(D1475="","",VLOOKUP(D1475,Master,5,FALSE))</f>
        <v/>
      </c>
      <c r="H1475" s="5" t="str">
        <f>IF(D1475="","",VLOOKUP(D1475,Master,2,FALSE))</f>
        <v/>
      </c>
      <c r="I1475" s="233"/>
      <c r="J1475" s="233"/>
      <c r="K1475" s="233"/>
      <c r="L1475" s="234" t="str">
        <f>IF(K1475="","",IF(I1475="",ROUND(HLOOKUP(J1475,kgList,K1475,FALSE),1),ROUND(HLOOKUP(I1475,kgList,K1475,FALSE),1)))</f>
        <v/>
      </c>
      <c r="M1475" s="234" t="str">
        <f>IF(L1475="","",IF(COUNTA(I1475:J1475)&gt;1,"Edible or Inedible",IF(COUNTA(I1475)=1,L1475*1,IF(COUNTA(J1475)=1,L1475*1,"ERROR"))))</f>
        <v/>
      </c>
    </row>
    <row r="1476" spans="1:13" x14ac:dyDescent="0.25">
      <c r="A1476" s="232" t="str">
        <f>IF(D1476="","",A1475)</f>
        <v/>
      </c>
      <c r="B1476" s="231" t="str">
        <f>IF(D1476="","",B1475)</f>
        <v/>
      </c>
      <c r="C1476" s="232" t="str">
        <f>IF(D1476="","",C1475)</f>
        <v/>
      </c>
      <c r="D1476" s="6"/>
      <c r="E1476" s="5" t="str">
        <f>IF(D1476="","",VLOOKUP(D1476,Master,3,FALSE))</f>
        <v/>
      </c>
      <c r="F1476" s="5" t="str">
        <f>IF(D1476="","",VLOOKUP(D1476,Master,4,FALSE))</f>
        <v/>
      </c>
      <c r="G1476" s="5" t="str">
        <f>IF(D1476="","",VLOOKUP(D1476,Master,5,FALSE))</f>
        <v/>
      </c>
      <c r="H1476" s="5" t="str">
        <f>IF(D1476="","",VLOOKUP(D1476,Master,2,FALSE))</f>
        <v/>
      </c>
      <c r="I1476" s="233"/>
      <c r="J1476" s="233"/>
      <c r="K1476" s="233"/>
      <c r="L1476" s="234" t="str">
        <f>IF(K1476="","",IF(I1476="",ROUND(HLOOKUP(J1476,kgList,K1476,FALSE),1),ROUND(HLOOKUP(I1476,kgList,K1476,FALSE),1)))</f>
        <v/>
      </c>
      <c r="M1476" s="234" t="str">
        <f>IF(L1476="","",IF(COUNTA(I1476:J1476)&gt;1,"Edible or Inedible",IF(COUNTA(I1476)=1,L1476*1,IF(COUNTA(J1476)=1,L1476*1,"ERROR"))))</f>
        <v/>
      </c>
    </row>
    <row r="1477" spans="1:13" x14ac:dyDescent="0.25">
      <c r="A1477" s="232" t="str">
        <f>IF(D1477="","",A1476)</f>
        <v/>
      </c>
      <c r="B1477" s="231" t="str">
        <f>IF(D1477="","",B1476)</f>
        <v/>
      </c>
      <c r="C1477" s="232" t="str">
        <f>IF(D1477="","",C1476)</f>
        <v/>
      </c>
      <c r="D1477" s="6"/>
      <c r="E1477" s="5" t="str">
        <f>IF(D1477="","",VLOOKUP(D1477,Master,3,FALSE))</f>
        <v/>
      </c>
      <c r="F1477" s="5" t="str">
        <f>IF(D1477="","",VLOOKUP(D1477,Master,4,FALSE))</f>
        <v/>
      </c>
      <c r="G1477" s="5" t="str">
        <f>IF(D1477="","",VLOOKUP(D1477,Master,5,FALSE))</f>
        <v/>
      </c>
      <c r="H1477" s="5" t="str">
        <f>IF(D1477="","",VLOOKUP(D1477,Master,2,FALSE))</f>
        <v/>
      </c>
      <c r="I1477" s="233"/>
      <c r="J1477" s="233"/>
      <c r="K1477" s="233"/>
      <c r="L1477" s="234" t="str">
        <f>IF(K1477="","",IF(I1477="",ROUND(HLOOKUP(J1477,kgList,K1477,FALSE),1),ROUND(HLOOKUP(I1477,kgList,K1477,FALSE),1)))</f>
        <v/>
      </c>
      <c r="M1477" s="234" t="str">
        <f>IF(L1477="","",IF(COUNTA(I1477:J1477)&gt;1,"Edible or Inedible",IF(COUNTA(I1477)=1,L1477*1,IF(COUNTA(J1477)=1,L1477*1,"ERROR"))))</f>
        <v/>
      </c>
    </row>
    <row r="1478" spans="1:13" x14ac:dyDescent="0.25">
      <c r="A1478" s="232" t="str">
        <f>IF(D1478="","",A1477)</f>
        <v/>
      </c>
      <c r="B1478" s="231" t="str">
        <f>IF(D1478="","",B1477)</f>
        <v/>
      </c>
      <c r="C1478" s="232" t="str">
        <f>IF(D1478="","",C1477)</f>
        <v/>
      </c>
      <c r="D1478" s="6"/>
      <c r="E1478" s="5" t="str">
        <f>IF(D1478="","",VLOOKUP(D1478,Master,3,FALSE))</f>
        <v/>
      </c>
      <c r="F1478" s="5" t="str">
        <f>IF(D1478="","",VLOOKUP(D1478,Master,4,FALSE))</f>
        <v/>
      </c>
      <c r="G1478" s="5" t="str">
        <f>IF(D1478="","",VLOOKUP(D1478,Master,5,FALSE))</f>
        <v/>
      </c>
      <c r="H1478" s="5" t="str">
        <f>IF(D1478="","",VLOOKUP(D1478,Master,2,FALSE))</f>
        <v/>
      </c>
      <c r="I1478" s="233"/>
      <c r="J1478" s="233"/>
      <c r="K1478" s="233"/>
      <c r="L1478" s="234" t="str">
        <f>IF(K1478="","",IF(I1478="",ROUND(HLOOKUP(J1478,kgList,K1478,FALSE),1),ROUND(HLOOKUP(I1478,kgList,K1478,FALSE),1)))</f>
        <v/>
      </c>
      <c r="M1478" s="234" t="str">
        <f>IF(L1478="","",IF(COUNTA(I1478:J1478)&gt;1,"Edible or Inedible",IF(COUNTA(I1478)=1,L1478*1,IF(COUNTA(J1478)=1,L1478*1,"ERROR"))))</f>
        <v/>
      </c>
    </row>
    <row r="1479" spans="1:13" x14ac:dyDescent="0.25">
      <c r="A1479" s="232" t="str">
        <f>IF(D1479="","",A1478)</f>
        <v/>
      </c>
      <c r="B1479" s="231" t="str">
        <f>IF(D1479="","",B1478)</f>
        <v/>
      </c>
      <c r="C1479" s="232" t="str">
        <f>IF(D1479="","",C1478)</f>
        <v/>
      </c>
      <c r="D1479" s="6"/>
      <c r="E1479" s="5" t="str">
        <f>IF(D1479="","",VLOOKUP(D1479,Master,3,FALSE))</f>
        <v/>
      </c>
      <c r="F1479" s="5" t="str">
        <f>IF(D1479="","",VLOOKUP(D1479,Master,4,FALSE))</f>
        <v/>
      </c>
      <c r="G1479" s="5" t="str">
        <f>IF(D1479="","",VLOOKUP(D1479,Master,5,FALSE))</f>
        <v/>
      </c>
      <c r="H1479" s="5" t="str">
        <f>IF(D1479="","",VLOOKUP(D1479,Master,2,FALSE))</f>
        <v/>
      </c>
      <c r="I1479" s="233"/>
      <c r="J1479" s="233"/>
      <c r="K1479" s="233"/>
      <c r="L1479" s="234" t="str">
        <f>IF(K1479="","",IF(I1479="",ROUND(HLOOKUP(J1479,kgList,K1479,FALSE),1),ROUND(HLOOKUP(I1479,kgList,K1479,FALSE),1)))</f>
        <v/>
      </c>
      <c r="M1479" s="234" t="str">
        <f>IF(L1479="","",IF(COUNTA(I1479:J1479)&gt;1,"Edible or Inedible",IF(COUNTA(I1479)=1,L1479*1,IF(COUNTA(J1479)=1,L1479*1,"ERROR"))))</f>
        <v/>
      </c>
    </row>
    <row r="1480" spans="1:13" x14ac:dyDescent="0.25">
      <c r="A1480" s="232" t="str">
        <f>IF(D1480="","",A1479)</f>
        <v/>
      </c>
      <c r="B1480" s="231" t="str">
        <f>IF(D1480="","",B1479)</f>
        <v/>
      </c>
      <c r="C1480" s="232" t="str">
        <f>IF(D1480="","",C1479)</f>
        <v/>
      </c>
      <c r="D1480" s="6"/>
      <c r="E1480" s="5" t="str">
        <f>IF(D1480="","",VLOOKUP(D1480,Master,3,FALSE))</f>
        <v/>
      </c>
      <c r="F1480" s="5" t="str">
        <f>IF(D1480="","",VLOOKUP(D1480,Master,4,FALSE))</f>
        <v/>
      </c>
      <c r="G1480" s="5" t="str">
        <f>IF(D1480="","",VLOOKUP(D1480,Master,5,FALSE))</f>
        <v/>
      </c>
      <c r="H1480" s="5" t="str">
        <f>IF(D1480="","",VLOOKUP(D1480,Master,2,FALSE))</f>
        <v/>
      </c>
      <c r="I1480" s="233"/>
      <c r="J1480" s="233"/>
      <c r="K1480" s="233"/>
      <c r="L1480" s="234" t="str">
        <f>IF(K1480="","",IF(I1480="",ROUND(HLOOKUP(J1480,kgList,K1480,FALSE),1),ROUND(HLOOKUP(I1480,kgList,K1480,FALSE),1)))</f>
        <v/>
      </c>
      <c r="M1480" s="234" t="str">
        <f>IF(L1480="","",IF(COUNTA(I1480:J1480)&gt;1,"Edible or Inedible",IF(COUNTA(I1480)=1,L1480*1,IF(COUNTA(J1480)=1,L1480*1,"ERROR"))))</f>
        <v/>
      </c>
    </row>
    <row r="1481" spans="1:13" x14ac:dyDescent="0.25">
      <c r="A1481" s="232" t="str">
        <f>IF(D1481="","",A1480)</f>
        <v/>
      </c>
      <c r="B1481" s="231" t="str">
        <f>IF(D1481="","",B1480)</f>
        <v/>
      </c>
      <c r="C1481" s="232" t="str">
        <f>IF(D1481="","",C1480)</f>
        <v/>
      </c>
      <c r="D1481" s="6"/>
      <c r="E1481" s="5" t="str">
        <f>IF(D1481="","",VLOOKUP(D1481,Master,3,FALSE))</f>
        <v/>
      </c>
      <c r="F1481" s="5" t="str">
        <f>IF(D1481="","",VLOOKUP(D1481,Master,4,FALSE))</f>
        <v/>
      </c>
      <c r="G1481" s="5" t="str">
        <f>IF(D1481="","",VLOOKUP(D1481,Master,5,FALSE))</f>
        <v/>
      </c>
      <c r="H1481" s="5" t="str">
        <f>IF(D1481="","",VLOOKUP(D1481,Master,2,FALSE))</f>
        <v/>
      </c>
      <c r="I1481" s="233"/>
      <c r="J1481" s="233"/>
      <c r="K1481" s="233"/>
      <c r="L1481" s="234" t="str">
        <f>IF(K1481="","",IF(I1481="",ROUND(HLOOKUP(J1481,kgList,K1481,FALSE),1),ROUND(HLOOKUP(I1481,kgList,K1481,FALSE),1)))</f>
        <v/>
      </c>
      <c r="M1481" s="234" t="str">
        <f>IF(L1481="","",IF(COUNTA(I1481:J1481)&gt;1,"Edible or Inedible",IF(COUNTA(I1481)=1,L1481*1,IF(COUNTA(J1481)=1,L1481*1,"ERROR"))))</f>
        <v/>
      </c>
    </row>
    <row r="1482" spans="1:13" x14ac:dyDescent="0.25">
      <c r="A1482" s="232" t="str">
        <f>IF(D1482="","",A1481)</f>
        <v/>
      </c>
      <c r="B1482" s="231" t="str">
        <f>IF(D1482="","",B1481)</f>
        <v/>
      </c>
      <c r="C1482" s="232" t="str">
        <f>IF(D1482="","",C1481)</f>
        <v/>
      </c>
      <c r="D1482" s="6"/>
      <c r="E1482" s="5" t="str">
        <f>IF(D1482="","",VLOOKUP(D1482,Master,3,FALSE))</f>
        <v/>
      </c>
      <c r="F1482" s="5" t="str">
        <f>IF(D1482="","",VLOOKUP(D1482,Master,4,FALSE))</f>
        <v/>
      </c>
      <c r="G1482" s="5" t="str">
        <f>IF(D1482="","",VLOOKUP(D1482,Master,5,FALSE))</f>
        <v/>
      </c>
      <c r="H1482" s="5" t="str">
        <f>IF(D1482="","",VLOOKUP(D1482,Master,2,FALSE))</f>
        <v/>
      </c>
      <c r="I1482" s="233"/>
      <c r="J1482" s="233"/>
      <c r="K1482" s="233"/>
      <c r="L1482" s="234" t="str">
        <f>IF(K1482="","",IF(I1482="",ROUND(HLOOKUP(J1482,kgList,K1482,FALSE),1),ROUND(HLOOKUP(I1482,kgList,K1482,FALSE),1)))</f>
        <v/>
      </c>
      <c r="M1482" s="234" t="str">
        <f>IF(L1482="","",IF(COUNTA(I1482:J1482)&gt;1,"Edible or Inedible",IF(COUNTA(I1482)=1,L1482*1,IF(COUNTA(J1482)=1,L1482*1,"ERROR"))))</f>
        <v/>
      </c>
    </row>
    <row r="1483" spans="1:13" x14ac:dyDescent="0.25">
      <c r="A1483" s="232" t="str">
        <f>IF(D1483="","",A1482)</f>
        <v/>
      </c>
      <c r="B1483" s="231" t="str">
        <f>IF(D1483="","",B1482)</f>
        <v/>
      </c>
      <c r="C1483" s="232" t="str">
        <f>IF(D1483="","",C1482)</f>
        <v/>
      </c>
      <c r="D1483" s="6"/>
      <c r="E1483" s="5" t="str">
        <f>IF(D1483="","",VLOOKUP(D1483,Master,3,FALSE))</f>
        <v/>
      </c>
      <c r="F1483" s="5" t="str">
        <f>IF(D1483="","",VLOOKUP(D1483,Master,4,FALSE))</f>
        <v/>
      </c>
      <c r="G1483" s="5" t="str">
        <f>IF(D1483="","",VLOOKUP(D1483,Master,5,FALSE))</f>
        <v/>
      </c>
      <c r="H1483" s="5" t="str">
        <f>IF(D1483="","",VLOOKUP(D1483,Master,2,FALSE))</f>
        <v/>
      </c>
      <c r="I1483" s="233"/>
      <c r="J1483" s="233"/>
      <c r="K1483" s="233"/>
      <c r="L1483" s="234" t="str">
        <f>IF(K1483="","",IF(I1483="",ROUND(HLOOKUP(J1483,kgList,K1483,FALSE),1),ROUND(HLOOKUP(I1483,kgList,K1483,FALSE),1)))</f>
        <v/>
      </c>
      <c r="M1483" s="234" t="str">
        <f>IF(L1483="","",IF(COUNTA(I1483:J1483)&gt;1,"Edible or Inedible",IF(COUNTA(I1483)=1,L1483*1,IF(COUNTA(J1483)=1,L1483*1,"ERROR"))))</f>
        <v/>
      </c>
    </row>
    <row r="1484" spans="1:13" x14ac:dyDescent="0.25">
      <c r="A1484" s="232" t="str">
        <f>IF(D1484="","",A1483)</f>
        <v/>
      </c>
      <c r="B1484" s="231" t="str">
        <f>IF(D1484="","",B1483)</f>
        <v/>
      </c>
      <c r="C1484" s="232" t="str">
        <f>IF(D1484="","",C1483)</f>
        <v/>
      </c>
      <c r="D1484" s="6"/>
      <c r="E1484" s="5" t="str">
        <f>IF(D1484="","",VLOOKUP(D1484,Master,3,FALSE))</f>
        <v/>
      </c>
      <c r="F1484" s="5" t="str">
        <f>IF(D1484="","",VLOOKUP(D1484,Master,4,FALSE))</f>
        <v/>
      </c>
      <c r="G1484" s="5" t="str">
        <f>IF(D1484="","",VLOOKUP(D1484,Master,5,FALSE))</f>
        <v/>
      </c>
      <c r="H1484" s="5" t="str">
        <f>IF(D1484="","",VLOOKUP(D1484,Master,2,FALSE))</f>
        <v/>
      </c>
      <c r="I1484" s="233"/>
      <c r="J1484" s="233"/>
      <c r="K1484" s="233"/>
      <c r="L1484" s="234" t="str">
        <f>IF(K1484="","",IF(I1484="",ROUND(HLOOKUP(J1484,kgList,K1484,FALSE),1),ROUND(HLOOKUP(I1484,kgList,K1484,FALSE),1)))</f>
        <v/>
      </c>
      <c r="M1484" s="234" t="str">
        <f>IF(L1484="","",IF(COUNTA(I1484:J1484)&gt;1,"Edible or Inedible",IF(COUNTA(I1484)=1,L1484*1,IF(COUNTA(J1484)=1,L1484*1,"ERROR"))))</f>
        <v/>
      </c>
    </row>
    <row r="1485" spans="1:13" x14ac:dyDescent="0.25">
      <c r="A1485" s="232" t="str">
        <f>IF(D1485="","",A1484)</f>
        <v/>
      </c>
      <c r="B1485" s="231" t="str">
        <f>IF(D1485="","",B1484)</f>
        <v/>
      </c>
      <c r="C1485" s="232" t="str">
        <f>IF(D1485="","",C1484)</f>
        <v/>
      </c>
      <c r="D1485" s="6"/>
      <c r="E1485" s="5" t="str">
        <f>IF(D1485="","",VLOOKUP(D1485,Master,3,FALSE))</f>
        <v/>
      </c>
      <c r="F1485" s="5" t="str">
        <f>IF(D1485="","",VLOOKUP(D1485,Master,4,FALSE))</f>
        <v/>
      </c>
      <c r="G1485" s="5" t="str">
        <f>IF(D1485="","",VLOOKUP(D1485,Master,5,FALSE))</f>
        <v/>
      </c>
      <c r="H1485" s="5" t="str">
        <f>IF(D1485="","",VLOOKUP(D1485,Master,2,FALSE))</f>
        <v/>
      </c>
      <c r="I1485" s="233"/>
      <c r="J1485" s="233"/>
      <c r="K1485" s="233"/>
      <c r="L1485" s="234" t="str">
        <f>IF(K1485="","",IF(I1485="",ROUND(HLOOKUP(J1485,kgList,K1485,FALSE),1),ROUND(HLOOKUP(I1485,kgList,K1485,FALSE),1)))</f>
        <v/>
      </c>
      <c r="M1485" s="234" t="str">
        <f>IF(L1485="","",IF(COUNTA(I1485:J1485)&gt;1,"Edible or Inedible",IF(COUNTA(I1485)=1,L1485*1,IF(COUNTA(J1485)=1,L1485*1,"ERROR"))))</f>
        <v/>
      </c>
    </row>
    <row r="1486" spans="1:13" x14ac:dyDescent="0.25">
      <c r="A1486" s="232" t="str">
        <f>IF(D1486="","",A1485)</f>
        <v/>
      </c>
      <c r="B1486" s="231" t="str">
        <f>IF(D1486="","",B1485)</f>
        <v/>
      </c>
      <c r="C1486" s="232" t="str">
        <f>IF(D1486="","",C1485)</f>
        <v/>
      </c>
      <c r="D1486" s="6"/>
      <c r="E1486" s="5" t="str">
        <f>IF(D1486="","",VLOOKUP(D1486,Master,3,FALSE))</f>
        <v/>
      </c>
      <c r="F1486" s="5" t="str">
        <f>IF(D1486="","",VLOOKUP(D1486,Master,4,FALSE))</f>
        <v/>
      </c>
      <c r="G1486" s="5" t="str">
        <f>IF(D1486="","",VLOOKUP(D1486,Master,5,FALSE))</f>
        <v/>
      </c>
      <c r="H1486" s="5" t="str">
        <f>IF(D1486="","",VLOOKUP(D1486,Master,2,FALSE))</f>
        <v/>
      </c>
      <c r="I1486" s="233"/>
      <c r="J1486" s="233"/>
      <c r="K1486" s="233"/>
      <c r="L1486" s="234" t="str">
        <f>IF(K1486="","",IF(I1486="",ROUND(HLOOKUP(J1486,kgList,K1486,FALSE),1),ROUND(HLOOKUP(I1486,kgList,K1486,FALSE),1)))</f>
        <v/>
      </c>
      <c r="M1486" s="234" t="str">
        <f>IF(L1486="","",IF(COUNTA(I1486:J1486)&gt;1,"Edible or Inedible",IF(COUNTA(I1486)=1,L1486*1,IF(COUNTA(J1486)=1,L1486*1,"ERROR"))))</f>
        <v/>
      </c>
    </row>
    <row r="1487" spans="1:13" x14ac:dyDescent="0.25">
      <c r="A1487" s="232" t="str">
        <f>IF(D1487="","",A1486)</f>
        <v/>
      </c>
      <c r="B1487" s="231" t="str">
        <f>IF(D1487="","",B1486)</f>
        <v/>
      </c>
      <c r="C1487" s="232" t="str">
        <f>IF(D1487="","",C1486)</f>
        <v/>
      </c>
      <c r="D1487" s="6"/>
      <c r="E1487" s="5" t="str">
        <f>IF(D1487="","",VLOOKUP(D1487,Master,3,FALSE))</f>
        <v/>
      </c>
      <c r="F1487" s="5" t="str">
        <f>IF(D1487="","",VLOOKUP(D1487,Master,4,FALSE))</f>
        <v/>
      </c>
      <c r="G1487" s="5" t="str">
        <f>IF(D1487="","",VLOOKUP(D1487,Master,5,FALSE))</f>
        <v/>
      </c>
      <c r="H1487" s="5" t="str">
        <f>IF(D1487="","",VLOOKUP(D1487,Master,2,FALSE))</f>
        <v/>
      </c>
      <c r="I1487" s="233"/>
      <c r="J1487" s="233"/>
      <c r="K1487" s="233"/>
      <c r="L1487" s="234" t="str">
        <f>IF(K1487="","",IF(I1487="",ROUND(HLOOKUP(J1487,kgList,K1487,FALSE),1),ROUND(HLOOKUP(I1487,kgList,K1487,FALSE),1)))</f>
        <v/>
      </c>
      <c r="M1487" s="234" t="str">
        <f>IF(L1487="","",IF(COUNTA(I1487:J1487)&gt;1,"Edible or Inedible",IF(COUNTA(I1487)=1,L1487*1,IF(COUNTA(J1487)=1,L1487*1,"ERROR"))))</f>
        <v/>
      </c>
    </row>
    <row r="1488" spans="1:13" x14ac:dyDescent="0.25">
      <c r="A1488" s="232" t="str">
        <f>IF(D1488="","",A1487)</f>
        <v/>
      </c>
      <c r="B1488" s="231" t="str">
        <f>IF(D1488="","",B1487)</f>
        <v/>
      </c>
      <c r="C1488" s="232" t="str">
        <f>IF(D1488="","",C1487)</f>
        <v/>
      </c>
      <c r="D1488" s="6"/>
      <c r="E1488" s="5" t="str">
        <f>IF(D1488="","",VLOOKUP(D1488,Master,3,FALSE))</f>
        <v/>
      </c>
      <c r="F1488" s="5" t="str">
        <f>IF(D1488="","",VLOOKUP(D1488,Master,4,FALSE))</f>
        <v/>
      </c>
      <c r="G1488" s="5" t="str">
        <f>IF(D1488="","",VLOOKUP(D1488,Master,5,FALSE))</f>
        <v/>
      </c>
      <c r="H1488" s="5" t="str">
        <f>IF(D1488="","",VLOOKUP(D1488,Master,2,FALSE))</f>
        <v/>
      </c>
      <c r="I1488" s="233"/>
      <c r="J1488" s="233"/>
      <c r="K1488" s="233"/>
      <c r="L1488" s="234" t="str">
        <f>IF(K1488="","",IF(I1488="",ROUND(HLOOKUP(J1488,kgList,K1488,FALSE),1),ROUND(HLOOKUP(I1488,kgList,K1488,FALSE),1)))</f>
        <v/>
      </c>
      <c r="M1488" s="234" t="str">
        <f>IF(L1488="","",IF(COUNTA(I1488:J1488)&gt;1,"Edible or Inedible",IF(COUNTA(I1488)=1,L1488*1,IF(COUNTA(J1488)=1,L1488*1,"ERROR"))))</f>
        <v/>
      </c>
    </row>
    <row r="1489" spans="1:13" x14ac:dyDescent="0.25">
      <c r="A1489" s="232" t="str">
        <f>IF(D1489="","",A1488)</f>
        <v/>
      </c>
      <c r="B1489" s="231" t="str">
        <f>IF(D1489="","",B1488)</f>
        <v/>
      </c>
      <c r="C1489" s="232" t="str">
        <f>IF(D1489="","",C1488)</f>
        <v/>
      </c>
      <c r="D1489" s="6"/>
      <c r="E1489" s="5" t="str">
        <f>IF(D1489="","",VLOOKUP(D1489,Master,3,FALSE))</f>
        <v/>
      </c>
      <c r="F1489" s="5" t="str">
        <f>IF(D1489="","",VLOOKUP(D1489,Master,4,FALSE))</f>
        <v/>
      </c>
      <c r="G1489" s="5" t="str">
        <f>IF(D1489="","",VLOOKUP(D1489,Master,5,FALSE))</f>
        <v/>
      </c>
      <c r="H1489" s="5" t="str">
        <f>IF(D1489="","",VLOOKUP(D1489,Master,2,FALSE))</f>
        <v/>
      </c>
      <c r="I1489" s="233"/>
      <c r="J1489" s="233"/>
      <c r="K1489" s="233"/>
      <c r="L1489" s="234" t="str">
        <f>IF(K1489="","",IF(I1489="",ROUND(HLOOKUP(J1489,kgList,K1489,FALSE),1),ROUND(HLOOKUP(I1489,kgList,K1489,FALSE),1)))</f>
        <v/>
      </c>
      <c r="M1489" s="234" t="str">
        <f>IF(L1489="","",IF(COUNTA(I1489:J1489)&gt;1,"Edible or Inedible",IF(COUNTA(I1489)=1,L1489*1,IF(COUNTA(J1489)=1,L1489*1,"ERROR"))))</f>
        <v/>
      </c>
    </row>
    <row r="1490" spans="1:13" x14ac:dyDescent="0.25">
      <c r="A1490" s="232" t="str">
        <f>IF(D1490="","",A1489)</f>
        <v/>
      </c>
      <c r="B1490" s="231" t="str">
        <f>IF(D1490="","",B1489)</f>
        <v/>
      </c>
      <c r="C1490" s="232" t="str">
        <f>IF(D1490="","",C1489)</f>
        <v/>
      </c>
      <c r="D1490" s="6"/>
      <c r="E1490" s="5" t="str">
        <f>IF(D1490="","",VLOOKUP(D1490,Master,3,FALSE))</f>
        <v/>
      </c>
      <c r="F1490" s="5" t="str">
        <f>IF(D1490="","",VLOOKUP(D1490,Master,4,FALSE))</f>
        <v/>
      </c>
      <c r="G1490" s="5" t="str">
        <f>IF(D1490="","",VLOOKUP(D1490,Master,5,FALSE))</f>
        <v/>
      </c>
      <c r="H1490" s="5" t="str">
        <f>IF(D1490="","",VLOOKUP(D1490,Master,2,FALSE))</f>
        <v/>
      </c>
      <c r="I1490" s="233"/>
      <c r="J1490" s="233"/>
      <c r="K1490" s="233"/>
      <c r="L1490" s="234" t="str">
        <f>IF(K1490="","",IF(I1490="",ROUND(HLOOKUP(J1490,kgList,K1490,FALSE),1),ROUND(HLOOKUP(I1490,kgList,K1490,FALSE),1)))</f>
        <v/>
      </c>
      <c r="M1490" s="234" t="str">
        <f>IF(L1490="","",IF(COUNTA(I1490:J1490)&gt;1,"Edible or Inedible",IF(COUNTA(I1490)=1,L1490*1,IF(COUNTA(J1490)=1,L1490*1,"ERROR"))))</f>
        <v/>
      </c>
    </row>
    <row r="1491" spans="1:13" x14ac:dyDescent="0.25">
      <c r="A1491" s="232" t="str">
        <f>IF(D1491="","",A1490)</f>
        <v/>
      </c>
      <c r="B1491" s="231" t="str">
        <f>IF(D1491="","",B1490)</f>
        <v/>
      </c>
      <c r="C1491" s="232" t="str">
        <f>IF(D1491="","",C1490)</f>
        <v/>
      </c>
      <c r="D1491" s="6"/>
      <c r="E1491" s="5" t="str">
        <f>IF(D1491="","",VLOOKUP(D1491,Master,3,FALSE))</f>
        <v/>
      </c>
      <c r="F1491" s="5" t="str">
        <f>IF(D1491="","",VLOOKUP(D1491,Master,4,FALSE))</f>
        <v/>
      </c>
      <c r="G1491" s="5" t="str">
        <f>IF(D1491="","",VLOOKUP(D1491,Master,5,FALSE))</f>
        <v/>
      </c>
      <c r="H1491" s="5" t="str">
        <f>IF(D1491="","",VLOOKUP(D1491,Master,2,FALSE))</f>
        <v/>
      </c>
      <c r="I1491" s="233"/>
      <c r="J1491" s="233"/>
      <c r="K1491" s="233"/>
      <c r="L1491" s="234" t="str">
        <f>IF(K1491="","",IF(I1491="",ROUND(HLOOKUP(J1491,kgList,K1491,FALSE),1),ROUND(HLOOKUP(I1491,kgList,K1491,FALSE),1)))</f>
        <v/>
      </c>
      <c r="M1491" s="234" t="str">
        <f>IF(L1491="","",IF(COUNTA(I1491:J1491)&gt;1,"Edible or Inedible",IF(COUNTA(I1491)=1,L1491*1,IF(COUNTA(J1491)=1,L1491*1,"ERROR"))))</f>
        <v/>
      </c>
    </row>
    <row r="1492" spans="1:13" x14ac:dyDescent="0.25">
      <c r="A1492" s="232" t="str">
        <f>IF(D1492="","",A1491)</f>
        <v/>
      </c>
      <c r="B1492" s="231" t="str">
        <f>IF(D1492="","",B1491)</f>
        <v/>
      </c>
      <c r="C1492" s="232" t="str">
        <f>IF(D1492="","",C1491)</f>
        <v/>
      </c>
      <c r="D1492" s="6"/>
      <c r="E1492" s="5" t="str">
        <f>IF(D1492="","",VLOOKUP(D1492,Master,3,FALSE))</f>
        <v/>
      </c>
      <c r="F1492" s="5" t="str">
        <f>IF(D1492="","",VLOOKUP(D1492,Master,4,FALSE))</f>
        <v/>
      </c>
      <c r="G1492" s="5" t="str">
        <f>IF(D1492="","",VLOOKUP(D1492,Master,5,FALSE))</f>
        <v/>
      </c>
      <c r="H1492" s="5" t="str">
        <f>IF(D1492="","",VLOOKUP(D1492,Master,2,FALSE))</f>
        <v/>
      </c>
      <c r="I1492" s="233"/>
      <c r="J1492" s="233"/>
      <c r="K1492" s="233"/>
      <c r="L1492" s="234" t="str">
        <f>IF(K1492="","",IF(I1492="",ROUND(HLOOKUP(J1492,kgList,K1492,FALSE),1),ROUND(HLOOKUP(I1492,kgList,K1492,FALSE),1)))</f>
        <v/>
      </c>
      <c r="M1492" s="234" t="str">
        <f>IF(L1492="","",IF(COUNTA(I1492:J1492)&gt;1,"Edible or Inedible",IF(COUNTA(I1492)=1,L1492*1,IF(COUNTA(J1492)=1,L1492*1,"ERROR"))))</f>
        <v/>
      </c>
    </row>
    <row r="1493" spans="1:13" x14ac:dyDescent="0.25">
      <c r="A1493" s="232" t="str">
        <f>IF(D1493="","",A1492)</f>
        <v/>
      </c>
      <c r="B1493" s="231" t="str">
        <f>IF(D1493="","",B1492)</f>
        <v/>
      </c>
      <c r="C1493" s="232" t="str">
        <f>IF(D1493="","",C1492)</f>
        <v/>
      </c>
      <c r="D1493" s="6"/>
      <c r="E1493" s="5" t="str">
        <f>IF(D1493="","",VLOOKUP(D1493,Master,3,FALSE))</f>
        <v/>
      </c>
      <c r="F1493" s="5" t="str">
        <f>IF(D1493="","",VLOOKUP(D1493,Master,4,FALSE))</f>
        <v/>
      </c>
      <c r="G1493" s="5" t="str">
        <f>IF(D1493="","",VLOOKUP(D1493,Master,5,FALSE))</f>
        <v/>
      </c>
      <c r="H1493" s="5" t="str">
        <f>IF(D1493="","",VLOOKUP(D1493,Master,2,FALSE))</f>
        <v/>
      </c>
      <c r="I1493" s="233"/>
      <c r="J1493" s="233"/>
      <c r="K1493" s="233"/>
      <c r="L1493" s="234" t="str">
        <f>IF(K1493="","",IF(I1493="",ROUND(HLOOKUP(J1493,kgList,K1493,FALSE),1),ROUND(HLOOKUP(I1493,kgList,K1493,FALSE),1)))</f>
        <v/>
      </c>
      <c r="M1493" s="234" t="str">
        <f>IF(L1493="","",IF(COUNTA(I1493:J1493)&gt;1,"Edible or Inedible",IF(COUNTA(I1493)=1,L1493*1,IF(COUNTA(J1493)=1,L1493*1,"ERROR"))))</f>
        <v/>
      </c>
    </row>
    <row r="1494" spans="1:13" x14ac:dyDescent="0.25">
      <c r="A1494" s="232" t="str">
        <f>IF(D1494="","",A1493)</f>
        <v/>
      </c>
      <c r="B1494" s="231" t="str">
        <f>IF(D1494="","",B1493)</f>
        <v/>
      </c>
      <c r="C1494" s="232" t="str">
        <f>IF(D1494="","",C1493)</f>
        <v/>
      </c>
      <c r="D1494" s="6"/>
      <c r="E1494" s="5" t="str">
        <f>IF(D1494="","",VLOOKUP(D1494,Master,3,FALSE))</f>
        <v/>
      </c>
      <c r="F1494" s="5" t="str">
        <f>IF(D1494="","",VLOOKUP(D1494,Master,4,FALSE))</f>
        <v/>
      </c>
      <c r="G1494" s="5" t="str">
        <f>IF(D1494="","",VLOOKUP(D1494,Master,5,FALSE))</f>
        <v/>
      </c>
      <c r="H1494" s="5" t="str">
        <f>IF(D1494="","",VLOOKUP(D1494,Master,2,FALSE))</f>
        <v/>
      </c>
      <c r="I1494" s="233"/>
      <c r="J1494" s="233"/>
      <c r="K1494" s="233"/>
      <c r="L1494" s="234" t="str">
        <f>IF(K1494="","",IF(I1494="",ROUND(HLOOKUP(J1494,kgList,K1494,FALSE),1),ROUND(HLOOKUP(I1494,kgList,K1494,FALSE),1)))</f>
        <v/>
      </c>
      <c r="M1494" s="234" t="str">
        <f>IF(L1494="","",IF(COUNTA(I1494:J1494)&gt;1,"Edible or Inedible",IF(COUNTA(I1494)=1,L1494*1,IF(COUNTA(J1494)=1,L1494*1,"ERROR"))))</f>
        <v/>
      </c>
    </row>
    <row r="1495" spans="1:13" x14ac:dyDescent="0.25">
      <c r="A1495" s="232" t="str">
        <f>IF(D1495="","",A1494)</f>
        <v/>
      </c>
      <c r="B1495" s="231" t="str">
        <f>IF(D1495="","",B1494)</f>
        <v/>
      </c>
      <c r="C1495" s="232" t="str">
        <f>IF(D1495="","",C1494)</f>
        <v/>
      </c>
      <c r="D1495" s="6"/>
      <c r="E1495" s="5" t="str">
        <f>IF(D1495="","",VLOOKUP(D1495,Master,3,FALSE))</f>
        <v/>
      </c>
      <c r="F1495" s="5" t="str">
        <f>IF(D1495="","",VLOOKUP(D1495,Master,4,FALSE))</f>
        <v/>
      </c>
      <c r="G1495" s="5" t="str">
        <f>IF(D1495="","",VLOOKUP(D1495,Master,5,FALSE))</f>
        <v/>
      </c>
      <c r="H1495" s="5" t="str">
        <f>IF(D1495="","",VLOOKUP(D1495,Master,2,FALSE))</f>
        <v/>
      </c>
      <c r="I1495" s="233"/>
      <c r="J1495" s="233"/>
      <c r="K1495" s="233"/>
      <c r="L1495" s="234" t="str">
        <f>IF(K1495="","",IF(I1495="",ROUND(HLOOKUP(J1495,kgList,K1495,FALSE),1),ROUND(HLOOKUP(I1495,kgList,K1495,FALSE),1)))</f>
        <v/>
      </c>
      <c r="M1495" s="234" t="str">
        <f>IF(L1495="","",IF(COUNTA(I1495:J1495)&gt;1,"Edible or Inedible",IF(COUNTA(I1495)=1,L1495*1,IF(COUNTA(J1495)=1,L1495*1,"ERROR"))))</f>
        <v/>
      </c>
    </row>
    <row r="1496" spans="1:13" x14ac:dyDescent="0.25">
      <c r="A1496" s="232" t="str">
        <f>IF(D1496="","",A1495)</f>
        <v/>
      </c>
      <c r="B1496" s="231" t="str">
        <f>IF(D1496="","",B1495)</f>
        <v/>
      </c>
      <c r="C1496" s="232" t="str">
        <f>IF(D1496="","",C1495)</f>
        <v/>
      </c>
      <c r="D1496" s="6"/>
      <c r="E1496" s="5" t="str">
        <f>IF(D1496="","",VLOOKUP(D1496,Master,3,FALSE))</f>
        <v/>
      </c>
      <c r="F1496" s="5" t="str">
        <f>IF(D1496="","",VLOOKUP(D1496,Master,4,FALSE))</f>
        <v/>
      </c>
      <c r="G1496" s="5" t="str">
        <f>IF(D1496="","",VLOOKUP(D1496,Master,5,FALSE))</f>
        <v/>
      </c>
      <c r="H1496" s="5" t="str">
        <f>IF(D1496="","",VLOOKUP(D1496,Master,2,FALSE))</f>
        <v/>
      </c>
      <c r="I1496" s="233"/>
      <c r="J1496" s="233"/>
      <c r="K1496" s="233"/>
      <c r="L1496" s="234" t="str">
        <f>IF(K1496="","",IF(I1496="",ROUND(HLOOKUP(J1496,kgList,K1496,FALSE),1),ROUND(HLOOKUP(I1496,kgList,K1496,FALSE),1)))</f>
        <v/>
      </c>
      <c r="M1496" s="234" t="str">
        <f>IF(L1496="","",IF(COUNTA(I1496:J1496)&gt;1,"Edible or Inedible",IF(COUNTA(I1496)=1,L1496*1,IF(COUNTA(J1496)=1,L1496*1,"ERROR"))))</f>
        <v/>
      </c>
    </row>
    <row r="1497" spans="1:13" x14ac:dyDescent="0.25">
      <c r="A1497" s="232" t="str">
        <f>IF(D1497="","",A1496)</f>
        <v/>
      </c>
      <c r="B1497" s="231" t="str">
        <f>IF(D1497="","",B1496)</f>
        <v/>
      </c>
      <c r="C1497" s="232" t="str">
        <f>IF(D1497="","",C1496)</f>
        <v/>
      </c>
      <c r="D1497" s="6"/>
      <c r="E1497" s="5" t="str">
        <f>IF(D1497="","",VLOOKUP(D1497,Master,3,FALSE))</f>
        <v/>
      </c>
      <c r="F1497" s="5" t="str">
        <f>IF(D1497="","",VLOOKUP(D1497,Master,4,FALSE))</f>
        <v/>
      </c>
      <c r="G1497" s="5" t="str">
        <f>IF(D1497="","",VLOOKUP(D1497,Master,5,FALSE))</f>
        <v/>
      </c>
      <c r="H1497" s="5" t="str">
        <f>IF(D1497="","",VLOOKUP(D1497,Master,2,FALSE))</f>
        <v/>
      </c>
      <c r="I1497" s="233"/>
      <c r="J1497" s="233"/>
      <c r="K1497" s="233"/>
      <c r="L1497" s="234" t="str">
        <f>IF(K1497="","",IF(I1497="",ROUND(HLOOKUP(J1497,kgList,K1497,FALSE),1),ROUND(HLOOKUP(I1497,kgList,K1497,FALSE),1)))</f>
        <v/>
      </c>
      <c r="M1497" s="234" t="str">
        <f>IF(L1497="","",IF(COUNTA(I1497:J1497)&gt;1,"Edible or Inedible",IF(COUNTA(I1497)=1,L1497*1,IF(COUNTA(J1497)=1,L1497*1,"ERROR"))))</f>
        <v/>
      </c>
    </row>
    <row r="1498" spans="1:13" x14ac:dyDescent="0.25">
      <c r="A1498" s="232" t="str">
        <f>IF(D1498="","",A1497)</f>
        <v/>
      </c>
      <c r="B1498" s="231" t="str">
        <f>IF(D1498="","",B1497)</f>
        <v/>
      </c>
      <c r="C1498" s="232" t="str">
        <f>IF(D1498="","",C1497)</f>
        <v/>
      </c>
      <c r="D1498" s="6"/>
      <c r="E1498" s="5" t="str">
        <f>IF(D1498="","",VLOOKUP(D1498,Master,3,FALSE))</f>
        <v/>
      </c>
      <c r="F1498" s="5" t="str">
        <f>IF(D1498="","",VLOOKUP(D1498,Master,4,FALSE))</f>
        <v/>
      </c>
      <c r="G1498" s="5" t="str">
        <f>IF(D1498="","",VLOOKUP(D1498,Master,5,FALSE))</f>
        <v/>
      </c>
      <c r="H1498" s="5" t="str">
        <f>IF(D1498="","",VLOOKUP(D1498,Master,2,FALSE))</f>
        <v/>
      </c>
      <c r="I1498" s="233"/>
      <c r="J1498" s="233"/>
      <c r="K1498" s="233"/>
      <c r="L1498" s="234" t="str">
        <f>IF(K1498="","",IF(I1498="",ROUND(HLOOKUP(J1498,kgList,K1498,FALSE),1),ROUND(HLOOKUP(I1498,kgList,K1498,FALSE),1)))</f>
        <v/>
      </c>
      <c r="M1498" s="234" t="str">
        <f>IF(L1498="","",IF(COUNTA(I1498:J1498)&gt;1,"Edible or Inedible",IF(COUNTA(I1498)=1,L1498*1,IF(COUNTA(J1498)=1,L1498*1,"ERROR"))))</f>
        <v/>
      </c>
    </row>
    <row r="1499" spans="1:13" x14ac:dyDescent="0.25">
      <c r="A1499" s="232" t="str">
        <f>IF(D1499="","",A1498)</f>
        <v/>
      </c>
      <c r="B1499" s="231" t="str">
        <f>IF(D1499="","",B1498)</f>
        <v/>
      </c>
      <c r="C1499" s="232" t="str">
        <f>IF(D1499="","",C1498)</f>
        <v/>
      </c>
      <c r="D1499" s="6"/>
      <c r="E1499" s="5" t="str">
        <f>IF(D1499="","",VLOOKUP(D1499,Master,3,FALSE))</f>
        <v/>
      </c>
      <c r="F1499" s="5" t="str">
        <f>IF(D1499="","",VLOOKUP(D1499,Master,4,FALSE))</f>
        <v/>
      </c>
      <c r="G1499" s="5" t="str">
        <f>IF(D1499="","",VLOOKUP(D1499,Master,5,FALSE))</f>
        <v/>
      </c>
      <c r="H1499" s="5" t="str">
        <f>IF(D1499="","",VLOOKUP(D1499,Master,2,FALSE))</f>
        <v/>
      </c>
      <c r="I1499" s="233"/>
      <c r="J1499" s="233"/>
      <c r="K1499" s="233"/>
      <c r="L1499" s="234" t="str">
        <f>IF(K1499="","",IF(I1499="",ROUND(HLOOKUP(J1499,kgList,K1499,FALSE),1),ROUND(HLOOKUP(I1499,kgList,K1499,FALSE),1)))</f>
        <v/>
      </c>
      <c r="M1499" s="234" t="str">
        <f>IF(L1499="","",IF(COUNTA(I1499:J1499)&gt;1,"Edible or Inedible",IF(COUNTA(I1499)=1,L1499*1,IF(COUNTA(J1499)=1,L1499*1,"ERROR"))))</f>
        <v/>
      </c>
    </row>
    <row r="1500" spans="1:13" x14ac:dyDescent="0.25">
      <c r="A1500" s="232" t="str">
        <f>IF(D1500="","",A1499)</f>
        <v/>
      </c>
      <c r="B1500" s="231" t="str">
        <f>IF(D1500="","",B1499)</f>
        <v/>
      </c>
      <c r="C1500" s="232" t="str">
        <f>IF(D1500="","",C1499)</f>
        <v/>
      </c>
      <c r="D1500" s="6"/>
      <c r="E1500" s="5" t="str">
        <f>IF(D1500="","",VLOOKUP(D1500,Master,3,FALSE))</f>
        <v/>
      </c>
      <c r="F1500" s="5" t="str">
        <f>IF(D1500="","",VLOOKUP(D1500,Master,4,FALSE))</f>
        <v/>
      </c>
      <c r="G1500" s="5" t="str">
        <f>IF(D1500="","",VLOOKUP(D1500,Master,5,FALSE))</f>
        <v/>
      </c>
      <c r="H1500" s="5" t="str">
        <f>IF(D1500="","",VLOOKUP(D1500,Master,2,FALSE))</f>
        <v/>
      </c>
      <c r="I1500" s="233"/>
      <c r="J1500" s="233"/>
      <c r="K1500" s="233"/>
      <c r="L1500" s="234" t="str">
        <f>IF(K1500="","",IF(I1500="",ROUND(HLOOKUP(J1500,kgList,K1500,FALSE),1),ROUND(HLOOKUP(I1500,kgList,K1500,FALSE),1)))</f>
        <v/>
      </c>
      <c r="M1500" s="234" t="str">
        <f>IF(L1500="","",IF(COUNTA(I1500:J1500)&gt;1,"Edible or Inedible",IF(COUNTA(I1500)=1,L1500*1,IF(COUNTA(J1500)=1,L1500*1,"ERROR"))))</f>
        <v/>
      </c>
    </row>
    <row r="1501" spans="1:13" x14ac:dyDescent="0.25">
      <c r="A1501" s="232" t="str">
        <f>IF(D1501="","",A1500)</f>
        <v/>
      </c>
      <c r="B1501" s="231" t="str">
        <f>IF(D1501="","",B1500)</f>
        <v/>
      </c>
      <c r="C1501" s="232" t="str">
        <f>IF(D1501="","",C1500)</f>
        <v/>
      </c>
      <c r="D1501" s="6"/>
      <c r="E1501" s="5" t="str">
        <f>IF(D1501="","",VLOOKUP(D1501,Master,3,FALSE))</f>
        <v/>
      </c>
      <c r="F1501" s="5" t="str">
        <f>IF(D1501="","",VLOOKUP(D1501,Master,4,FALSE))</f>
        <v/>
      </c>
      <c r="G1501" s="5" t="str">
        <f>IF(D1501="","",VLOOKUP(D1501,Master,5,FALSE))</f>
        <v/>
      </c>
      <c r="H1501" s="5" t="str">
        <f>IF(D1501="","",VLOOKUP(D1501,Master,2,FALSE))</f>
        <v/>
      </c>
      <c r="I1501" s="233"/>
      <c r="J1501" s="233"/>
      <c r="K1501" s="233"/>
      <c r="L1501" s="234" t="str">
        <f>IF(K1501="","",IF(I1501="",ROUND(HLOOKUP(J1501,kgList,K1501,FALSE),1),ROUND(HLOOKUP(I1501,kgList,K1501,FALSE),1)))</f>
        <v/>
      </c>
      <c r="M1501" s="234" t="str">
        <f>IF(L1501="","",IF(COUNTA(I1501:J1501)&gt;1,"Edible or Inedible",IF(COUNTA(I1501)=1,L1501*1,IF(COUNTA(J1501)=1,L1501*1,"ERROR"))))</f>
        <v/>
      </c>
    </row>
    <row r="1502" spans="1:13" x14ac:dyDescent="0.25">
      <c r="A1502" s="232" t="str">
        <f>IF(D1502="","",A1501)</f>
        <v/>
      </c>
      <c r="B1502" s="231" t="str">
        <f>IF(D1502="","",B1501)</f>
        <v/>
      </c>
      <c r="C1502" s="232" t="str">
        <f>IF(D1502="","",C1501)</f>
        <v/>
      </c>
      <c r="D1502" s="6"/>
      <c r="E1502" s="5" t="str">
        <f>IF(D1502="","",VLOOKUP(D1502,Master,3,FALSE))</f>
        <v/>
      </c>
      <c r="F1502" s="5" t="str">
        <f>IF(D1502="","",VLOOKUP(D1502,Master,4,FALSE))</f>
        <v/>
      </c>
      <c r="G1502" s="5" t="str">
        <f>IF(D1502="","",VLOOKUP(D1502,Master,5,FALSE))</f>
        <v/>
      </c>
      <c r="H1502" s="5" t="str">
        <f>IF(D1502="","",VLOOKUP(D1502,Master,2,FALSE))</f>
        <v/>
      </c>
      <c r="I1502" s="233"/>
      <c r="J1502" s="233"/>
      <c r="K1502" s="233"/>
      <c r="L1502" s="234" t="str">
        <f>IF(K1502="","",IF(I1502="",ROUND(HLOOKUP(J1502,kgList,K1502,FALSE),1),ROUND(HLOOKUP(I1502,kgList,K1502,FALSE),1)))</f>
        <v/>
      </c>
      <c r="M1502" s="234" t="str">
        <f>IF(L1502="","",IF(COUNTA(I1502:J1502)&gt;1,"Edible or Inedible",IF(COUNTA(I1502)=1,L1502*1,IF(COUNTA(J1502)=1,L1502*1,"ERROR"))))</f>
        <v/>
      </c>
    </row>
    <row r="1503" spans="1:13" x14ac:dyDescent="0.25">
      <c r="A1503" s="232" t="str">
        <f>IF(D1503="","",A1502)</f>
        <v/>
      </c>
      <c r="B1503" s="231" t="str">
        <f>IF(D1503="","",B1502)</f>
        <v/>
      </c>
      <c r="C1503" s="232" t="str">
        <f>IF(D1503="","",C1502)</f>
        <v/>
      </c>
      <c r="D1503" s="6"/>
      <c r="E1503" s="5" t="str">
        <f>IF(D1503="","",VLOOKUP(D1503,Master,3,FALSE))</f>
        <v/>
      </c>
      <c r="F1503" s="5" t="str">
        <f>IF(D1503="","",VLOOKUP(D1503,Master,4,FALSE))</f>
        <v/>
      </c>
      <c r="G1503" s="5" t="str">
        <f>IF(D1503="","",VLOOKUP(D1503,Master,5,FALSE))</f>
        <v/>
      </c>
      <c r="H1503" s="5" t="str">
        <f>IF(D1503="","",VLOOKUP(D1503,Master,2,FALSE))</f>
        <v/>
      </c>
      <c r="I1503" s="233"/>
      <c r="J1503" s="233"/>
      <c r="K1503" s="233"/>
      <c r="L1503" s="234" t="str">
        <f>IF(K1503="","",IF(I1503="",ROUND(HLOOKUP(J1503,kgList,K1503,FALSE),1),ROUND(HLOOKUP(I1503,kgList,K1503,FALSE),1)))</f>
        <v/>
      </c>
      <c r="M1503" s="234" t="str">
        <f>IF(L1503="","",IF(COUNTA(I1503:J1503)&gt;1,"Edible or Inedible",IF(COUNTA(I1503)=1,L1503*1,IF(COUNTA(J1503)=1,L1503*1,"ERROR"))))</f>
        <v/>
      </c>
    </row>
    <row r="1504" spans="1:13" x14ac:dyDescent="0.25">
      <c r="A1504" s="232" t="str">
        <f>IF(D1504="","",A1503)</f>
        <v/>
      </c>
      <c r="B1504" s="231" t="str">
        <f>IF(D1504="","",B1503)</f>
        <v/>
      </c>
      <c r="C1504" s="232" t="str">
        <f>IF(D1504="","",C1503)</f>
        <v/>
      </c>
      <c r="D1504" s="6"/>
      <c r="E1504" s="5" t="str">
        <f>IF(D1504="","",VLOOKUP(D1504,Master,3,FALSE))</f>
        <v/>
      </c>
      <c r="F1504" s="5" t="str">
        <f>IF(D1504="","",VLOOKUP(D1504,Master,4,FALSE))</f>
        <v/>
      </c>
      <c r="G1504" s="5" t="str">
        <f>IF(D1504="","",VLOOKUP(D1504,Master,5,FALSE))</f>
        <v/>
      </c>
      <c r="H1504" s="5" t="str">
        <f>IF(D1504="","",VLOOKUP(D1504,Master,2,FALSE))</f>
        <v/>
      </c>
      <c r="I1504" s="233"/>
      <c r="J1504" s="233"/>
      <c r="K1504" s="233"/>
      <c r="L1504" s="234" t="str">
        <f>IF(K1504="","",IF(I1504="",ROUND(HLOOKUP(J1504,kgList,K1504,FALSE),1),ROUND(HLOOKUP(I1504,kgList,K1504,FALSE),1)))</f>
        <v/>
      </c>
      <c r="M1504" s="234" t="str">
        <f>IF(L1504="","",IF(COUNTA(I1504:J1504)&gt;1,"Edible or Inedible",IF(COUNTA(I1504)=1,L1504*1,IF(COUNTA(J1504)=1,L1504*1,"ERROR"))))</f>
        <v/>
      </c>
    </row>
    <row r="1505" spans="1:13" x14ac:dyDescent="0.25">
      <c r="A1505" s="232" t="str">
        <f>IF(D1505="","",A1504)</f>
        <v/>
      </c>
      <c r="B1505" s="231" t="str">
        <f>IF(D1505="","",B1504)</f>
        <v/>
      </c>
      <c r="C1505" s="232" t="str">
        <f>IF(D1505="","",C1504)</f>
        <v/>
      </c>
      <c r="D1505" s="6"/>
      <c r="E1505" s="5" t="str">
        <f>IF(D1505="","",VLOOKUP(D1505,Master,3,FALSE))</f>
        <v/>
      </c>
      <c r="F1505" s="5" t="str">
        <f>IF(D1505="","",VLOOKUP(D1505,Master,4,FALSE))</f>
        <v/>
      </c>
      <c r="G1505" s="5" t="str">
        <f>IF(D1505="","",VLOOKUP(D1505,Master,5,FALSE))</f>
        <v/>
      </c>
      <c r="H1505" s="5" t="str">
        <f>IF(D1505="","",VLOOKUP(D1505,Master,2,FALSE))</f>
        <v/>
      </c>
      <c r="I1505" s="233"/>
      <c r="J1505" s="233"/>
      <c r="K1505" s="233"/>
      <c r="L1505" s="234" t="str">
        <f>IF(K1505="","",IF(I1505="",ROUND(HLOOKUP(J1505,kgList,K1505,FALSE),1),ROUND(HLOOKUP(I1505,kgList,K1505,FALSE),1)))</f>
        <v/>
      </c>
      <c r="M1505" s="234" t="str">
        <f>IF(L1505="","",IF(COUNTA(I1505:J1505)&gt;1,"Edible or Inedible",IF(COUNTA(I1505)=1,L1505*1,IF(COUNTA(J1505)=1,L1505*1,"ERROR"))))</f>
        <v/>
      </c>
    </row>
    <row r="1506" spans="1:13" x14ac:dyDescent="0.25">
      <c r="A1506" s="232" t="str">
        <f>IF(D1506="","",A1505)</f>
        <v/>
      </c>
      <c r="B1506" s="231" t="str">
        <f>IF(D1506="","",B1505)</f>
        <v/>
      </c>
      <c r="C1506" s="232" t="str">
        <f>IF(D1506="","",C1505)</f>
        <v/>
      </c>
      <c r="D1506" s="6"/>
      <c r="E1506" s="5" t="str">
        <f>IF(D1506="","",VLOOKUP(D1506,Master,3,FALSE))</f>
        <v/>
      </c>
      <c r="F1506" s="5" t="str">
        <f>IF(D1506="","",VLOOKUP(D1506,Master,4,FALSE))</f>
        <v/>
      </c>
      <c r="G1506" s="5" t="str">
        <f>IF(D1506="","",VLOOKUP(D1506,Master,5,FALSE))</f>
        <v/>
      </c>
      <c r="H1506" s="5" t="str">
        <f>IF(D1506="","",VLOOKUP(D1506,Master,2,FALSE))</f>
        <v/>
      </c>
      <c r="I1506" s="233"/>
      <c r="J1506" s="233"/>
      <c r="K1506" s="233"/>
      <c r="L1506" s="234" t="str">
        <f>IF(K1506="","",IF(I1506="",ROUND(HLOOKUP(J1506,kgList,K1506,FALSE),1),ROUND(HLOOKUP(I1506,kgList,K1506,FALSE),1)))</f>
        <v/>
      </c>
      <c r="M1506" s="234" t="str">
        <f>IF(L1506="","",IF(COUNTA(I1506:J1506)&gt;1,"Edible or Inedible",IF(COUNTA(I1506)=1,L1506*1,IF(COUNTA(J1506)=1,L1506*1,"ERROR"))))</f>
        <v/>
      </c>
    </row>
    <row r="1507" spans="1:13" x14ac:dyDescent="0.25">
      <c r="A1507" s="232" t="str">
        <f>IF(D1507="","",A1506)</f>
        <v/>
      </c>
      <c r="B1507" s="231" t="str">
        <f>IF(D1507="","",B1506)</f>
        <v/>
      </c>
      <c r="C1507" s="232" t="str">
        <f>IF(D1507="","",C1506)</f>
        <v/>
      </c>
      <c r="D1507" s="6"/>
      <c r="E1507" s="5" t="str">
        <f>IF(D1507="","",VLOOKUP(D1507,Master,3,FALSE))</f>
        <v/>
      </c>
      <c r="F1507" s="5" t="str">
        <f>IF(D1507="","",VLOOKUP(D1507,Master,4,FALSE))</f>
        <v/>
      </c>
      <c r="G1507" s="5" t="str">
        <f>IF(D1507="","",VLOOKUP(D1507,Master,5,FALSE))</f>
        <v/>
      </c>
      <c r="H1507" s="5" t="str">
        <f>IF(D1507="","",VLOOKUP(D1507,Master,2,FALSE))</f>
        <v/>
      </c>
      <c r="I1507" s="233"/>
      <c r="J1507" s="233"/>
      <c r="K1507" s="233"/>
      <c r="L1507" s="234" t="str">
        <f>IF(K1507="","",IF(I1507="",ROUND(HLOOKUP(J1507,kgList,K1507,FALSE),1),ROUND(HLOOKUP(I1507,kgList,K1507,FALSE),1)))</f>
        <v/>
      </c>
      <c r="M1507" s="234" t="str">
        <f>IF(L1507="","",IF(COUNTA(I1507:J1507)&gt;1,"Edible or Inedible",IF(COUNTA(I1507)=1,L1507*1,IF(COUNTA(J1507)=1,L1507*1,"ERROR"))))</f>
        <v/>
      </c>
    </row>
    <row r="1508" spans="1:13" x14ac:dyDescent="0.25">
      <c r="A1508" s="232" t="str">
        <f>IF(D1508="","",A1507)</f>
        <v/>
      </c>
      <c r="B1508" s="231" t="str">
        <f>IF(D1508="","",B1507)</f>
        <v/>
      </c>
      <c r="C1508" s="232" t="str">
        <f>IF(D1508="","",C1507)</f>
        <v/>
      </c>
      <c r="D1508" s="6"/>
      <c r="E1508" s="5" t="str">
        <f>IF(D1508="","",VLOOKUP(D1508,Master,3,FALSE))</f>
        <v/>
      </c>
      <c r="F1508" s="5" t="str">
        <f>IF(D1508="","",VLOOKUP(D1508,Master,4,FALSE))</f>
        <v/>
      </c>
      <c r="G1508" s="5" t="str">
        <f>IF(D1508="","",VLOOKUP(D1508,Master,5,FALSE))</f>
        <v/>
      </c>
      <c r="H1508" s="5" t="str">
        <f>IF(D1508="","",VLOOKUP(D1508,Master,2,FALSE))</f>
        <v/>
      </c>
      <c r="I1508" s="233"/>
      <c r="J1508" s="233"/>
      <c r="K1508" s="233"/>
      <c r="L1508" s="234" t="str">
        <f>IF(K1508="","",IF(I1508="",ROUND(HLOOKUP(J1508,kgList,K1508,FALSE),1),ROUND(HLOOKUP(I1508,kgList,K1508,FALSE),1)))</f>
        <v/>
      </c>
      <c r="M1508" s="234" t="str">
        <f>IF(L1508="","",IF(COUNTA(I1508:J1508)&gt;1,"Edible or Inedible",IF(COUNTA(I1508)=1,L1508*1,IF(COUNTA(J1508)=1,L1508*1,"ERROR"))))</f>
        <v/>
      </c>
    </row>
    <row r="1509" spans="1:13" x14ac:dyDescent="0.25">
      <c r="A1509" s="232" t="str">
        <f>IF(D1509="","",A1508)</f>
        <v/>
      </c>
      <c r="B1509" s="231" t="str">
        <f>IF(D1509="","",B1508)</f>
        <v/>
      </c>
      <c r="C1509" s="232" t="str">
        <f>IF(D1509="","",C1508)</f>
        <v/>
      </c>
      <c r="D1509" s="6"/>
      <c r="E1509" s="5" t="str">
        <f>IF(D1509="","",VLOOKUP(D1509,Master,3,FALSE))</f>
        <v/>
      </c>
      <c r="F1509" s="5" t="str">
        <f>IF(D1509="","",VLOOKUP(D1509,Master,4,FALSE))</f>
        <v/>
      </c>
      <c r="G1509" s="5" t="str">
        <f>IF(D1509="","",VLOOKUP(D1509,Master,5,FALSE))</f>
        <v/>
      </c>
      <c r="H1509" s="5" t="str">
        <f>IF(D1509="","",VLOOKUP(D1509,Master,2,FALSE))</f>
        <v/>
      </c>
      <c r="I1509" s="233"/>
      <c r="J1509" s="233"/>
      <c r="K1509" s="233"/>
      <c r="L1509" s="234" t="str">
        <f>IF(K1509="","",IF(I1509="",ROUND(HLOOKUP(J1509,kgList,K1509,FALSE),1),ROUND(HLOOKUP(I1509,kgList,K1509,FALSE),1)))</f>
        <v/>
      </c>
      <c r="M1509" s="234" t="str">
        <f>IF(L1509="","",IF(COUNTA(I1509:J1509)&gt;1,"Edible or Inedible",IF(COUNTA(I1509)=1,L1509*1,IF(COUNTA(J1509)=1,L1509*1,"ERROR"))))</f>
        <v/>
      </c>
    </row>
    <row r="1510" spans="1:13" x14ac:dyDescent="0.25">
      <c r="A1510" s="232" t="str">
        <f>IF(D1510="","",A1509)</f>
        <v/>
      </c>
      <c r="B1510" s="231" t="str">
        <f>IF(D1510="","",B1509)</f>
        <v/>
      </c>
      <c r="C1510" s="232" t="str">
        <f>IF(D1510="","",C1509)</f>
        <v/>
      </c>
      <c r="D1510" s="6"/>
      <c r="E1510" s="5" t="str">
        <f>IF(D1510="","",VLOOKUP(D1510,Master,3,FALSE))</f>
        <v/>
      </c>
      <c r="F1510" s="5" t="str">
        <f>IF(D1510="","",VLOOKUP(D1510,Master,4,FALSE))</f>
        <v/>
      </c>
      <c r="G1510" s="5" t="str">
        <f>IF(D1510="","",VLOOKUP(D1510,Master,5,FALSE))</f>
        <v/>
      </c>
      <c r="H1510" s="5" t="str">
        <f>IF(D1510="","",VLOOKUP(D1510,Master,2,FALSE))</f>
        <v/>
      </c>
      <c r="I1510" s="233"/>
      <c r="J1510" s="233"/>
      <c r="K1510" s="233"/>
      <c r="L1510" s="234" t="str">
        <f>IF(K1510="","",IF(I1510="",ROUND(HLOOKUP(J1510,kgList,K1510,FALSE),1),ROUND(HLOOKUP(I1510,kgList,K1510,FALSE),1)))</f>
        <v/>
      </c>
      <c r="M1510" s="234" t="str">
        <f>IF(L1510="","",IF(COUNTA(I1510:J1510)&gt;1,"Edible or Inedible",IF(COUNTA(I1510)=1,L1510*1,IF(COUNTA(J1510)=1,L1510*1,"ERROR"))))</f>
        <v/>
      </c>
    </row>
    <row r="1511" spans="1:13" x14ac:dyDescent="0.25">
      <c r="A1511" s="232" t="str">
        <f>IF(D1511="","",A1510)</f>
        <v/>
      </c>
      <c r="B1511" s="231" t="str">
        <f>IF(D1511="","",B1510)</f>
        <v/>
      </c>
      <c r="C1511" s="232" t="str">
        <f>IF(D1511="","",C1510)</f>
        <v/>
      </c>
      <c r="D1511" s="6"/>
      <c r="E1511" s="5" t="str">
        <f>IF(D1511="","",VLOOKUP(D1511,Master,3,FALSE))</f>
        <v/>
      </c>
      <c r="F1511" s="5" t="str">
        <f>IF(D1511="","",VLOOKUP(D1511,Master,4,FALSE))</f>
        <v/>
      </c>
      <c r="G1511" s="5" t="str">
        <f>IF(D1511="","",VLOOKUP(D1511,Master,5,FALSE))</f>
        <v/>
      </c>
      <c r="H1511" s="5" t="str">
        <f>IF(D1511="","",VLOOKUP(D1511,Master,2,FALSE))</f>
        <v/>
      </c>
      <c r="I1511" s="233"/>
      <c r="J1511" s="233"/>
      <c r="K1511" s="233"/>
      <c r="L1511" s="234" t="str">
        <f>IF(K1511="","",IF(I1511="",ROUND(HLOOKUP(J1511,kgList,K1511,FALSE),1),ROUND(HLOOKUP(I1511,kgList,K1511,FALSE),1)))</f>
        <v/>
      </c>
      <c r="M1511" s="234" t="str">
        <f>IF(L1511="","",IF(COUNTA(I1511:J1511)&gt;1,"Edible or Inedible",IF(COUNTA(I1511)=1,L1511*1,IF(COUNTA(J1511)=1,L1511*1,"ERROR"))))</f>
        <v/>
      </c>
    </row>
    <row r="1512" spans="1:13" x14ac:dyDescent="0.25">
      <c r="A1512" s="232" t="str">
        <f>IF(D1512="","",A1511)</f>
        <v/>
      </c>
      <c r="B1512" s="231" t="str">
        <f>IF(D1512="","",B1511)</f>
        <v/>
      </c>
      <c r="C1512" s="232" t="str">
        <f>IF(D1512="","",C1511)</f>
        <v/>
      </c>
      <c r="D1512" s="6"/>
      <c r="E1512" s="5" t="str">
        <f>IF(D1512="","",VLOOKUP(D1512,Master,3,FALSE))</f>
        <v/>
      </c>
      <c r="F1512" s="5" t="str">
        <f>IF(D1512="","",VLOOKUP(D1512,Master,4,FALSE))</f>
        <v/>
      </c>
      <c r="G1512" s="5" t="str">
        <f>IF(D1512="","",VLOOKUP(D1512,Master,5,FALSE))</f>
        <v/>
      </c>
      <c r="H1512" s="5" t="str">
        <f>IF(D1512="","",VLOOKUP(D1512,Master,2,FALSE))</f>
        <v/>
      </c>
      <c r="I1512" s="233"/>
      <c r="J1512" s="233"/>
      <c r="K1512" s="233"/>
      <c r="L1512" s="234" t="str">
        <f>IF(K1512="","",IF(I1512="",ROUND(HLOOKUP(J1512,kgList,K1512,FALSE),1),ROUND(HLOOKUP(I1512,kgList,K1512,FALSE),1)))</f>
        <v/>
      </c>
      <c r="M1512" s="234" t="str">
        <f>IF(L1512="","",IF(COUNTA(I1512:J1512)&gt;1,"Edible or Inedible",IF(COUNTA(I1512)=1,L1512*1,IF(COUNTA(J1512)=1,L1512*1,"ERROR"))))</f>
        <v/>
      </c>
    </row>
    <row r="1513" spans="1:13" x14ac:dyDescent="0.25">
      <c r="A1513" s="232" t="str">
        <f>IF(D1513="","",A1512)</f>
        <v/>
      </c>
      <c r="B1513" s="231" t="str">
        <f>IF(D1513="","",B1512)</f>
        <v/>
      </c>
      <c r="C1513" s="232" t="str">
        <f>IF(D1513="","",C1512)</f>
        <v/>
      </c>
      <c r="D1513" s="6"/>
      <c r="E1513" s="5" t="str">
        <f>IF(D1513="","",VLOOKUP(D1513,Master,3,FALSE))</f>
        <v/>
      </c>
      <c r="F1513" s="5" t="str">
        <f>IF(D1513="","",VLOOKUP(D1513,Master,4,FALSE))</f>
        <v/>
      </c>
      <c r="G1513" s="5" t="str">
        <f>IF(D1513="","",VLOOKUP(D1513,Master,5,FALSE))</f>
        <v/>
      </c>
      <c r="H1513" s="5" t="str">
        <f>IF(D1513="","",VLOOKUP(D1513,Master,2,FALSE))</f>
        <v/>
      </c>
      <c r="I1513" s="233"/>
      <c r="J1513" s="233"/>
      <c r="K1513" s="233"/>
      <c r="L1513" s="234" t="str">
        <f>IF(K1513="","",IF(I1513="",ROUND(HLOOKUP(J1513,kgList,K1513,FALSE),1),ROUND(HLOOKUP(I1513,kgList,K1513,FALSE),1)))</f>
        <v/>
      </c>
      <c r="M1513" s="234" t="str">
        <f>IF(L1513="","",IF(COUNTA(I1513:J1513)&gt;1,"Edible or Inedible",IF(COUNTA(I1513)=1,L1513*1,IF(COUNTA(J1513)=1,L1513*1,"ERROR"))))</f>
        <v/>
      </c>
    </row>
    <row r="1514" spans="1:13" x14ac:dyDescent="0.25">
      <c r="A1514" s="232" t="str">
        <f>IF(D1514="","",A1513)</f>
        <v/>
      </c>
      <c r="B1514" s="231" t="str">
        <f>IF(D1514="","",B1513)</f>
        <v/>
      </c>
      <c r="C1514" s="232" t="str">
        <f>IF(D1514="","",C1513)</f>
        <v/>
      </c>
      <c r="D1514" s="6"/>
      <c r="E1514" s="5" t="str">
        <f>IF(D1514="","",VLOOKUP(D1514,Master,3,FALSE))</f>
        <v/>
      </c>
      <c r="F1514" s="5" t="str">
        <f>IF(D1514="","",VLOOKUP(D1514,Master,4,FALSE))</f>
        <v/>
      </c>
      <c r="G1514" s="5" t="str">
        <f>IF(D1514="","",VLOOKUP(D1514,Master,5,FALSE))</f>
        <v/>
      </c>
      <c r="H1514" s="5" t="str">
        <f>IF(D1514="","",VLOOKUP(D1514,Master,2,FALSE))</f>
        <v/>
      </c>
      <c r="I1514" s="233"/>
      <c r="J1514" s="233"/>
      <c r="K1514" s="233"/>
      <c r="L1514" s="234" t="str">
        <f>IF(K1514="","",IF(I1514="",ROUND(HLOOKUP(J1514,kgList,K1514,FALSE),1),ROUND(HLOOKUP(I1514,kgList,K1514,FALSE),1)))</f>
        <v/>
      </c>
      <c r="M1514" s="234" t="str">
        <f>IF(L1514="","",IF(COUNTA(I1514:J1514)&gt;1,"Edible or Inedible",IF(COUNTA(I1514)=1,L1514*1,IF(COUNTA(J1514)=1,L1514*1,"ERROR"))))</f>
        <v/>
      </c>
    </row>
    <row r="1515" spans="1:13" x14ac:dyDescent="0.25">
      <c r="A1515" s="232" t="str">
        <f>IF(D1515="","",A1514)</f>
        <v/>
      </c>
      <c r="B1515" s="231" t="str">
        <f>IF(D1515="","",B1514)</f>
        <v/>
      </c>
      <c r="C1515" s="232" t="str">
        <f>IF(D1515="","",C1514)</f>
        <v/>
      </c>
      <c r="D1515" s="6"/>
      <c r="E1515" s="5" t="str">
        <f>IF(D1515="","",VLOOKUP(D1515,Master,3,FALSE))</f>
        <v/>
      </c>
      <c r="F1515" s="5" t="str">
        <f>IF(D1515="","",VLOOKUP(D1515,Master,4,FALSE))</f>
        <v/>
      </c>
      <c r="G1515" s="5" t="str">
        <f>IF(D1515="","",VLOOKUP(D1515,Master,5,FALSE))</f>
        <v/>
      </c>
      <c r="H1515" s="5" t="str">
        <f>IF(D1515="","",VLOOKUP(D1515,Master,2,FALSE))</f>
        <v/>
      </c>
      <c r="I1515" s="233"/>
      <c r="J1515" s="233"/>
      <c r="K1515" s="233"/>
      <c r="L1515" s="234" t="str">
        <f>IF(K1515="","",IF(I1515="",ROUND(HLOOKUP(J1515,kgList,K1515,FALSE),1),ROUND(HLOOKUP(I1515,kgList,K1515,FALSE),1)))</f>
        <v/>
      </c>
      <c r="M1515" s="234" t="str">
        <f>IF(L1515="","",IF(COUNTA(I1515:J1515)&gt;1,"Edible or Inedible",IF(COUNTA(I1515)=1,L1515*1,IF(COUNTA(J1515)=1,L1515*1,"ERROR"))))</f>
        <v/>
      </c>
    </row>
    <row r="1516" spans="1:13" x14ac:dyDescent="0.25">
      <c r="A1516" s="232" t="str">
        <f>IF(D1516="","",A1515)</f>
        <v/>
      </c>
      <c r="B1516" s="231" t="str">
        <f>IF(D1516="","",B1515)</f>
        <v/>
      </c>
      <c r="C1516" s="232" t="str">
        <f>IF(D1516="","",C1515)</f>
        <v/>
      </c>
      <c r="D1516" s="6"/>
      <c r="E1516" s="5" t="str">
        <f>IF(D1516="","",VLOOKUP(D1516,Master,3,FALSE))</f>
        <v/>
      </c>
      <c r="F1516" s="5" t="str">
        <f>IF(D1516="","",VLOOKUP(D1516,Master,4,FALSE))</f>
        <v/>
      </c>
      <c r="G1516" s="5" t="str">
        <f>IF(D1516="","",VLOOKUP(D1516,Master,5,FALSE))</f>
        <v/>
      </c>
      <c r="H1516" s="5" t="str">
        <f>IF(D1516="","",VLOOKUP(D1516,Master,2,FALSE))</f>
        <v/>
      </c>
      <c r="I1516" s="233"/>
      <c r="J1516" s="233"/>
      <c r="K1516" s="233"/>
      <c r="L1516" s="234" t="str">
        <f>IF(K1516="","",IF(I1516="",ROUND(HLOOKUP(J1516,kgList,K1516,FALSE),1),ROUND(HLOOKUP(I1516,kgList,K1516,FALSE),1)))</f>
        <v/>
      </c>
      <c r="M1516" s="234" t="str">
        <f>IF(L1516="","",IF(COUNTA(I1516:J1516)&gt;1,"Edible or Inedible",IF(COUNTA(I1516)=1,L1516*1,IF(COUNTA(J1516)=1,L1516*1,"ERROR"))))</f>
        <v/>
      </c>
    </row>
    <row r="1517" spans="1:13" x14ac:dyDescent="0.25">
      <c r="A1517" s="232" t="str">
        <f>IF(D1517="","",A1516)</f>
        <v/>
      </c>
      <c r="B1517" s="231" t="str">
        <f>IF(D1517="","",B1516)</f>
        <v/>
      </c>
      <c r="C1517" s="232" t="str">
        <f>IF(D1517="","",C1516)</f>
        <v/>
      </c>
      <c r="D1517" s="6"/>
      <c r="E1517" s="5" t="str">
        <f>IF(D1517="","",VLOOKUP(D1517,Master,3,FALSE))</f>
        <v/>
      </c>
      <c r="F1517" s="5" t="str">
        <f>IF(D1517="","",VLOOKUP(D1517,Master,4,FALSE))</f>
        <v/>
      </c>
      <c r="G1517" s="5" t="str">
        <f>IF(D1517="","",VLOOKUP(D1517,Master,5,FALSE))</f>
        <v/>
      </c>
      <c r="H1517" s="5" t="str">
        <f>IF(D1517="","",VLOOKUP(D1517,Master,2,FALSE))</f>
        <v/>
      </c>
      <c r="I1517" s="233"/>
      <c r="J1517" s="233"/>
      <c r="K1517" s="233"/>
      <c r="L1517" s="234" t="str">
        <f>IF(K1517="","",IF(I1517="",ROUND(HLOOKUP(J1517,kgList,K1517,FALSE),1),ROUND(HLOOKUP(I1517,kgList,K1517,FALSE),1)))</f>
        <v/>
      </c>
      <c r="M1517" s="234" t="str">
        <f>IF(L1517="","",IF(COUNTA(I1517:J1517)&gt;1,"Edible or Inedible",IF(COUNTA(I1517)=1,L1517*1,IF(COUNTA(J1517)=1,L1517*1,"ERROR"))))</f>
        <v/>
      </c>
    </row>
    <row r="1518" spans="1:13" x14ac:dyDescent="0.25">
      <c r="A1518" s="232" t="str">
        <f>IF(D1518="","",A1517)</f>
        <v/>
      </c>
      <c r="B1518" s="231" t="str">
        <f>IF(D1518="","",B1517)</f>
        <v/>
      </c>
      <c r="C1518" s="232" t="str">
        <f>IF(D1518="","",C1517)</f>
        <v/>
      </c>
      <c r="D1518" s="6"/>
      <c r="E1518" s="5" t="str">
        <f>IF(D1518="","",VLOOKUP(D1518,Master,3,FALSE))</f>
        <v/>
      </c>
      <c r="F1518" s="5" t="str">
        <f>IF(D1518="","",VLOOKUP(D1518,Master,4,FALSE))</f>
        <v/>
      </c>
      <c r="G1518" s="5" t="str">
        <f>IF(D1518="","",VLOOKUP(D1518,Master,5,FALSE))</f>
        <v/>
      </c>
      <c r="H1518" s="5" t="str">
        <f>IF(D1518="","",VLOOKUP(D1518,Master,2,FALSE))</f>
        <v/>
      </c>
      <c r="I1518" s="233"/>
      <c r="J1518" s="233"/>
      <c r="K1518" s="233"/>
      <c r="L1518" s="234" t="str">
        <f>IF(K1518="","",IF(I1518="",ROUND(HLOOKUP(J1518,kgList,K1518,FALSE),1),ROUND(HLOOKUP(I1518,kgList,K1518,FALSE),1)))</f>
        <v/>
      </c>
      <c r="M1518" s="234" t="str">
        <f>IF(L1518="","",IF(COUNTA(I1518:J1518)&gt;1,"Edible or Inedible",IF(COUNTA(I1518)=1,L1518*1,IF(COUNTA(J1518)=1,L1518*1,"ERROR"))))</f>
        <v/>
      </c>
    </row>
    <row r="1519" spans="1:13" x14ac:dyDescent="0.25">
      <c r="A1519" s="232" t="str">
        <f>IF(D1519="","",A1518)</f>
        <v/>
      </c>
      <c r="B1519" s="231" t="str">
        <f>IF(D1519="","",B1518)</f>
        <v/>
      </c>
      <c r="C1519" s="232" t="str">
        <f>IF(D1519="","",C1518)</f>
        <v/>
      </c>
      <c r="D1519" s="6"/>
      <c r="E1519" s="5" t="str">
        <f>IF(D1519="","",VLOOKUP(D1519,Master,3,FALSE))</f>
        <v/>
      </c>
      <c r="F1519" s="5" t="str">
        <f>IF(D1519="","",VLOOKUP(D1519,Master,4,FALSE))</f>
        <v/>
      </c>
      <c r="G1519" s="5" t="str">
        <f>IF(D1519="","",VLOOKUP(D1519,Master,5,FALSE))</f>
        <v/>
      </c>
      <c r="H1519" s="5" t="str">
        <f>IF(D1519="","",VLOOKUP(D1519,Master,2,FALSE))</f>
        <v/>
      </c>
      <c r="I1519" s="233"/>
      <c r="J1519" s="233"/>
      <c r="K1519" s="233"/>
      <c r="L1519" s="234" t="str">
        <f>IF(K1519="","",IF(I1519="",ROUND(HLOOKUP(J1519,kgList,K1519,FALSE),1),ROUND(HLOOKUP(I1519,kgList,K1519,FALSE),1)))</f>
        <v/>
      </c>
      <c r="M1519" s="234" t="str">
        <f>IF(L1519="","",IF(COUNTA(I1519:J1519)&gt;1,"Edible or Inedible",IF(COUNTA(I1519)=1,L1519*1,IF(COUNTA(J1519)=1,L1519*1,"ERROR"))))</f>
        <v/>
      </c>
    </row>
    <row r="1520" spans="1:13" x14ac:dyDescent="0.25">
      <c r="A1520" s="232" t="str">
        <f>IF(D1520="","",A1519)</f>
        <v/>
      </c>
      <c r="B1520" s="231" t="str">
        <f>IF(D1520="","",B1519)</f>
        <v/>
      </c>
      <c r="C1520" s="232" t="str">
        <f>IF(D1520="","",C1519)</f>
        <v/>
      </c>
      <c r="D1520" s="6"/>
      <c r="E1520" s="5" t="str">
        <f>IF(D1520="","",VLOOKUP(D1520,Master,3,FALSE))</f>
        <v/>
      </c>
      <c r="F1520" s="5" t="str">
        <f>IF(D1520="","",VLOOKUP(D1520,Master,4,FALSE))</f>
        <v/>
      </c>
      <c r="G1520" s="5" t="str">
        <f>IF(D1520="","",VLOOKUP(D1520,Master,5,FALSE))</f>
        <v/>
      </c>
      <c r="H1520" s="5" t="str">
        <f>IF(D1520="","",VLOOKUP(D1520,Master,2,FALSE))</f>
        <v/>
      </c>
      <c r="I1520" s="233"/>
      <c r="J1520" s="233"/>
      <c r="K1520" s="233"/>
      <c r="L1520" s="234" t="str">
        <f>IF(K1520="","",IF(I1520="",ROUND(HLOOKUP(J1520,kgList,K1520,FALSE),1),ROUND(HLOOKUP(I1520,kgList,K1520,FALSE),1)))</f>
        <v/>
      </c>
      <c r="M1520" s="234" t="str">
        <f>IF(L1520="","",IF(COUNTA(I1520:J1520)&gt;1,"Edible or Inedible",IF(COUNTA(I1520)=1,L1520*1,IF(COUNTA(J1520)=1,L1520*1,"ERROR"))))</f>
        <v/>
      </c>
    </row>
    <row r="1521" spans="1:13" x14ac:dyDescent="0.25">
      <c r="A1521" s="232" t="str">
        <f>IF(D1521="","",A1520)</f>
        <v/>
      </c>
      <c r="B1521" s="231" t="str">
        <f>IF(D1521="","",B1520)</f>
        <v/>
      </c>
      <c r="C1521" s="232" t="str">
        <f>IF(D1521="","",C1520)</f>
        <v/>
      </c>
      <c r="D1521" s="6"/>
      <c r="E1521" s="5" t="str">
        <f>IF(D1521="","",VLOOKUP(D1521,Master,3,FALSE))</f>
        <v/>
      </c>
      <c r="F1521" s="5" t="str">
        <f>IF(D1521="","",VLOOKUP(D1521,Master,4,FALSE))</f>
        <v/>
      </c>
      <c r="G1521" s="5" t="str">
        <f>IF(D1521="","",VLOOKUP(D1521,Master,5,FALSE))</f>
        <v/>
      </c>
      <c r="H1521" s="5" t="str">
        <f>IF(D1521="","",VLOOKUP(D1521,Master,2,FALSE))</f>
        <v/>
      </c>
      <c r="I1521" s="233"/>
      <c r="J1521" s="233"/>
      <c r="K1521" s="233"/>
      <c r="L1521" s="234" t="str">
        <f>IF(K1521="","",IF(I1521="",ROUND(HLOOKUP(J1521,kgList,K1521,FALSE),1),ROUND(HLOOKUP(I1521,kgList,K1521,FALSE),1)))</f>
        <v/>
      </c>
      <c r="M1521" s="234" t="str">
        <f>IF(L1521="","",IF(COUNTA(I1521:J1521)&gt;1,"Edible or Inedible",IF(COUNTA(I1521)=1,L1521*1,IF(COUNTA(J1521)=1,L1521*1,"ERROR"))))</f>
        <v/>
      </c>
    </row>
    <row r="1522" spans="1:13" x14ac:dyDescent="0.25">
      <c r="A1522" s="232" t="str">
        <f>IF(D1522="","",A1521)</f>
        <v/>
      </c>
      <c r="B1522" s="231" t="str">
        <f>IF(D1522="","",B1521)</f>
        <v/>
      </c>
      <c r="C1522" s="232" t="str">
        <f>IF(D1522="","",C1521)</f>
        <v/>
      </c>
      <c r="D1522" s="6"/>
      <c r="E1522" s="5" t="str">
        <f>IF(D1522="","",VLOOKUP(D1522,Master,3,FALSE))</f>
        <v/>
      </c>
      <c r="F1522" s="5" t="str">
        <f>IF(D1522="","",VLOOKUP(D1522,Master,4,FALSE))</f>
        <v/>
      </c>
      <c r="G1522" s="5" t="str">
        <f>IF(D1522="","",VLOOKUP(D1522,Master,5,FALSE))</f>
        <v/>
      </c>
      <c r="H1522" s="5" t="str">
        <f>IF(D1522="","",VLOOKUP(D1522,Master,2,FALSE))</f>
        <v/>
      </c>
      <c r="I1522" s="233"/>
      <c r="J1522" s="233"/>
      <c r="K1522" s="233"/>
      <c r="L1522" s="234" t="str">
        <f>IF(K1522="","",IF(I1522="",ROUND(HLOOKUP(J1522,kgList,K1522,FALSE),1),ROUND(HLOOKUP(I1522,kgList,K1522,FALSE),1)))</f>
        <v/>
      </c>
      <c r="M1522" s="234" t="str">
        <f>IF(L1522="","",IF(COUNTA(I1522:J1522)&gt;1,"Edible or Inedible",IF(COUNTA(I1522)=1,L1522*1,IF(COUNTA(J1522)=1,L1522*1,"ERROR"))))</f>
        <v/>
      </c>
    </row>
    <row r="1523" spans="1:13" x14ac:dyDescent="0.25">
      <c r="A1523" s="232" t="str">
        <f>IF(D1523="","",A1522)</f>
        <v/>
      </c>
      <c r="B1523" s="231" t="str">
        <f>IF(D1523="","",B1522)</f>
        <v/>
      </c>
      <c r="C1523" s="232" t="str">
        <f>IF(D1523="","",C1522)</f>
        <v/>
      </c>
      <c r="D1523" s="6"/>
      <c r="E1523" s="5" t="str">
        <f>IF(D1523="","",VLOOKUP(D1523,Master,3,FALSE))</f>
        <v/>
      </c>
      <c r="F1523" s="5" t="str">
        <f>IF(D1523="","",VLOOKUP(D1523,Master,4,FALSE))</f>
        <v/>
      </c>
      <c r="G1523" s="5" t="str">
        <f>IF(D1523="","",VLOOKUP(D1523,Master,5,FALSE))</f>
        <v/>
      </c>
      <c r="H1523" s="5" t="str">
        <f>IF(D1523="","",VLOOKUP(D1523,Master,2,FALSE))</f>
        <v/>
      </c>
      <c r="I1523" s="233"/>
      <c r="J1523" s="233"/>
      <c r="K1523" s="233"/>
      <c r="L1523" s="234" t="str">
        <f>IF(K1523="","",IF(I1523="",ROUND(HLOOKUP(J1523,kgList,K1523,FALSE),1),ROUND(HLOOKUP(I1523,kgList,K1523,FALSE),1)))</f>
        <v/>
      </c>
      <c r="M1523" s="234" t="str">
        <f>IF(L1523="","",IF(COUNTA(I1523:J1523)&gt;1,"Edible or Inedible",IF(COUNTA(I1523)=1,L1523*1,IF(COUNTA(J1523)=1,L1523*1,"ERROR"))))</f>
        <v/>
      </c>
    </row>
    <row r="1524" spans="1:13" x14ac:dyDescent="0.25">
      <c r="A1524" s="232" t="str">
        <f>IF(D1524="","",A1523)</f>
        <v/>
      </c>
      <c r="B1524" s="231" t="str">
        <f>IF(D1524="","",B1523)</f>
        <v/>
      </c>
      <c r="C1524" s="232" t="str">
        <f>IF(D1524="","",C1523)</f>
        <v/>
      </c>
      <c r="D1524" s="6"/>
      <c r="E1524" s="5" t="str">
        <f>IF(D1524="","",VLOOKUP(D1524,Master,3,FALSE))</f>
        <v/>
      </c>
      <c r="F1524" s="5" t="str">
        <f>IF(D1524="","",VLOOKUP(D1524,Master,4,FALSE))</f>
        <v/>
      </c>
      <c r="G1524" s="5" t="str">
        <f>IF(D1524="","",VLOOKUP(D1524,Master,5,FALSE))</f>
        <v/>
      </c>
      <c r="H1524" s="5" t="str">
        <f>IF(D1524="","",VLOOKUP(D1524,Master,2,FALSE))</f>
        <v/>
      </c>
      <c r="I1524" s="233"/>
      <c r="J1524" s="233"/>
      <c r="K1524" s="233"/>
      <c r="L1524" s="234" t="str">
        <f>IF(K1524="","",IF(I1524="",ROUND(HLOOKUP(J1524,kgList,K1524,FALSE),1),ROUND(HLOOKUP(I1524,kgList,K1524,FALSE),1)))</f>
        <v/>
      </c>
      <c r="M1524" s="234" t="str">
        <f>IF(L1524="","",IF(COUNTA(I1524:J1524)&gt;1,"Edible or Inedible",IF(COUNTA(I1524)=1,L1524*1,IF(COUNTA(J1524)=1,L1524*1,"ERROR"))))</f>
        <v/>
      </c>
    </row>
    <row r="1525" spans="1:13" x14ac:dyDescent="0.25">
      <c r="A1525" s="232" t="str">
        <f>IF(D1525="","",A1524)</f>
        <v/>
      </c>
      <c r="B1525" s="231" t="str">
        <f>IF(D1525="","",B1524)</f>
        <v/>
      </c>
      <c r="C1525" s="232" t="str">
        <f>IF(D1525="","",C1524)</f>
        <v/>
      </c>
      <c r="D1525" s="6"/>
      <c r="E1525" s="5" t="str">
        <f>IF(D1525="","",VLOOKUP(D1525,Master,3,FALSE))</f>
        <v/>
      </c>
      <c r="F1525" s="5" t="str">
        <f>IF(D1525="","",VLOOKUP(D1525,Master,4,FALSE))</f>
        <v/>
      </c>
      <c r="G1525" s="5" t="str">
        <f>IF(D1525="","",VLOOKUP(D1525,Master,5,FALSE))</f>
        <v/>
      </c>
      <c r="H1525" s="5" t="str">
        <f>IF(D1525="","",VLOOKUP(D1525,Master,2,FALSE))</f>
        <v/>
      </c>
      <c r="I1525" s="233"/>
      <c r="J1525" s="233"/>
      <c r="K1525" s="233"/>
      <c r="L1525" s="234" t="str">
        <f>IF(K1525="","",IF(I1525="",ROUND(HLOOKUP(J1525,kgList,K1525,FALSE),1),ROUND(HLOOKUP(I1525,kgList,K1525,FALSE),1)))</f>
        <v/>
      </c>
      <c r="M1525" s="234" t="str">
        <f>IF(L1525="","",IF(COUNTA(I1525:J1525)&gt;1,"Edible or Inedible",IF(COUNTA(I1525)=1,L1525*1,IF(COUNTA(J1525)=1,L1525*1,"ERROR"))))</f>
        <v/>
      </c>
    </row>
    <row r="1526" spans="1:13" x14ac:dyDescent="0.25">
      <c r="A1526" s="232" t="str">
        <f>IF(D1526="","",A1525)</f>
        <v/>
      </c>
      <c r="B1526" s="231" t="str">
        <f>IF(D1526="","",B1525)</f>
        <v/>
      </c>
      <c r="C1526" s="232" t="str">
        <f>IF(D1526="","",C1525)</f>
        <v/>
      </c>
      <c r="D1526" s="6"/>
      <c r="E1526" s="5" t="str">
        <f>IF(D1526="","",VLOOKUP(D1526,Master,3,FALSE))</f>
        <v/>
      </c>
      <c r="F1526" s="5" t="str">
        <f>IF(D1526="","",VLOOKUP(D1526,Master,4,FALSE))</f>
        <v/>
      </c>
      <c r="G1526" s="5" t="str">
        <f>IF(D1526="","",VLOOKUP(D1526,Master,5,FALSE))</f>
        <v/>
      </c>
      <c r="H1526" s="5" t="str">
        <f>IF(D1526="","",VLOOKUP(D1526,Master,2,FALSE))</f>
        <v/>
      </c>
      <c r="I1526" s="233"/>
      <c r="J1526" s="233"/>
      <c r="K1526" s="233"/>
      <c r="L1526" s="234" t="str">
        <f>IF(K1526="","",IF(I1526="",ROUND(HLOOKUP(J1526,kgList,K1526,FALSE),1),ROUND(HLOOKUP(I1526,kgList,K1526,FALSE),1)))</f>
        <v/>
      </c>
      <c r="M1526" s="234" t="str">
        <f>IF(L1526="","",IF(COUNTA(I1526:J1526)&gt;1,"Edible or Inedible",IF(COUNTA(I1526)=1,L1526*1,IF(COUNTA(J1526)=1,L1526*1,"ERROR"))))</f>
        <v/>
      </c>
    </row>
    <row r="1527" spans="1:13" x14ac:dyDescent="0.25">
      <c r="A1527" s="232" t="str">
        <f>IF(D1527="","",A1526)</f>
        <v/>
      </c>
      <c r="B1527" s="231" t="str">
        <f>IF(D1527="","",B1526)</f>
        <v/>
      </c>
      <c r="C1527" s="232" t="str">
        <f>IF(D1527="","",C1526)</f>
        <v/>
      </c>
      <c r="D1527" s="6"/>
      <c r="E1527" s="5" t="str">
        <f>IF(D1527="","",VLOOKUP(D1527,Master,3,FALSE))</f>
        <v/>
      </c>
      <c r="F1527" s="5" t="str">
        <f>IF(D1527="","",VLOOKUP(D1527,Master,4,FALSE))</f>
        <v/>
      </c>
      <c r="G1527" s="5" t="str">
        <f>IF(D1527="","",VLOOKUP(D1527,Master,5,FALSE))</f>
        <v/>
      </c>
      <c r="H1527" s="5" t="str">
        <f>IF(D1527="","",VLOOKUP(D1527,Master,2,FALSE))</f>
        <v/>
      </c>
      <c r="I1527" s="233"/>
      <c r="J1527" s="233"/>
      <c r="K1527" s="233"/>
      <c r="L1527" s="234" t="str">
        <f>IF(K1527="","",IF(I1527="",ROUND(HLOOKUP(J1527,kgList,K1527,FALSE),1),ROUND(HLOOKUP(I1527,kgList,K1527,FALSE),1)))</f>
        <v/>
      </c>
      <c r="M1527" s="234" t="str">
        <f>IF(L1527="","",IF(COUNTA(I1527:J1527)&gt;1,"Edible or Inedible",IF(COUNTA(I1527)=1,L1527*1,IF(COUNTA(J1527)=1,L1527*1,"ERROR"))))</f>
        <v/>
      </c>
    </row>
    <row r="1528" spans="1:13" x14ac:dyDescent="0.25">
      <c r="A1528" s="232" t="str">
        <f>IF(D1528="","",A1527)</f>
        <v/>
      </c>
      <c r="B1528" s="231" t="str">
        <f>IF(D1528="","",B1527)</f>
        <v/>
      </c>
      <c r="C1528" s="232" t="str">
        <f>IF(D1528="","",C1527)</f>
        <v/>
      </c>
      <c r="D1528" s="6"/>
      <c r="E1528" s="5" t="str">
        <f>IF(D1528="","",VLOOKUP(D1528,Master,3,FALSE))</f>
        <v/>
      </c>
      <c r="F1528" s="5" t="str">
        <f>IF(D1528="","",VLOOKUP(D1528,Master,4,FALSE))</f>
        <v/>
      </c>
      <c r="G1528" s="5" t="str">
        <f>IF(D1528="","",VLOOKUP(D1528,Master,5,FALSE))</f>
        <v/>
      </c>
      <c r="H1528" s="5" t="str">
        <f>IF(D1528="","",VLOOKUP(D1528,Master,2,FALSE))</f>
        <v/>
      </c>
      <c r="I1528" s="233"/>
      <c r="J1528" s="233"/>
      <c r="K1528" s="233"/>
      <c r="L1528" s="234" t="str">
        <f>IF(K1528="","",IF(I1528="",ROUND(HLOOKUP(J1528,kgList,K1528,FALSE),1),ROUND(HLOOKUP(I1528,kgList,K1528,FALSE),1)))</f>
        <v/>
      </c>
      <c r="M1528" s="234" t="str">
        <f>IF(L1528="","",IF(COUNTA(I1528:J1528)&gt;1,"Edible or Inedible",IF(COUNTA(I1528)=1,L1528*1,IF(COUNTA(J1528)=1,L1528*1,"ERROR"))))</f>
        <v/>
      </c>
    </row>
    <row r="1529" spans="1:13" x14ac:dyDescent="0.25">
      <c r="A1529" s="232" t="str">
        <f>IF(D1529="","",A1528)</f>
        <v/>
      </c>
      <c r="B1529" s="231" t="str">
        <f>IF(D1529="","",B1528)</f>
        <v/>
      </c>
      <c r="C1529" s="232" t="str">
        <f>IF(D1529="","",C1528)</f>
        <v/>
      </c>
      <c r="D1529" s="6"/>
      <c r="E1529" s="5" t="str">
        <f>IF(D1529="","",VLOOKUP(D1529,Master,3,FALSE))</f>
        <v/>
      </c>
      <c r="F1529" s="5" t="str">
        <f>IF(D1529="","",VLOOKUP(D1529,Master,4,FALSE))</f>
        <v/>
      </c>
      <c r="G1529" s="5" t="str">
        <f>IF(D1529="","",VLOOKUP(D1529,Master,5,FALSE))</f>
        <v/>
      </c>
      <c r="H1529" s="5" t="str">
        <f>IF(D1529="","",VLOOKUP(D1529,Master,2,FALSE))</f>
        <v/>
      </c>
      <c r="I1529" s="233"/>
      <c r="J1529" s="233"/>
      <c r="K1529" s="233"/>
      <c r="L1529" s="234" t="str">
        <f>IF(K1529="","",IF(I1529="",ROUND(HLOOKUP(J1529,kgList,K1529,FALSE),1),ROUND(HLOOKUP(I1529,kgList,K1529,FALSE),1)))</f>
        <v/>
      </c>
      <c r="M1529" s="234" t="str">
        <f>IF(L1529="","",IF(COUNTA(I1529:J1529)&gt;1,"Edible or Inedible",IF(COUNTA(I1529)=1,L1529*1,IF(COUNTA(J1529)=1,L1529*1,"ERROR"))))</f>
        <v/>
      </c>
    </row>
    <row r="1530" spans="1:13" x14ac:dyDescent="0.25">
      <c r="A1530" s="232" t="str">
        <f>IF(D1530="","",A1529)</f>
        <v/>
      </c>
      <c r="B1530" s="231" t="str">
        <f>IF(D1530="","",B1529)</f>
        <v/>
      </c>
      <c r="C1530" s="232" t="str">
        <f>IF(D1530="","",C1529)</f>
        <v/>
      </c>
      <c r="D1530" s="6"/>
      <c r="E1530" s="5" t="str">
        <f>IF(D1530="","",VLOOKUP(D1530,Master,3,FALSE))</f>
        <v/>
      </c>
      <c r="F1530" s="5" t="str">
        <f>IF(D1530="","",VLOOKUP(D1530,Master,4,FALSE))</f>
        <v/>
      </c>
      <c r="G1530" s="5" t="str">
        <f>IF(D1530="","",VLOOKUP(D1530,Master,5,FALSE))</f>
        <v/>
      </c>
      <c r="H1530" s="5" t="str">
        <f>IF(D1530="","",VLOOKUP(D1530,Master,2,FALSE))</f>
        <v/>
      </c>
      <c r="I1530" s="233"/>
      <c r="J1530" s="233"/>
      <c r="K1530" s="233"/>
      <c r="L1530" s="234" t="str">
        <f>IF(K1530="","",IF(I1530="",ROUND(HLOOKUP(J1530,kgList,K1530,FALSE),1),ROUND(HLOOKUP(I1530,kgList,K1530,FALSE),1)))</f>
        <v/>
      </c>
      <c r="M1530" s="234" t="str">
        <f>IF(L1530="","",IF(COUNTA(I1530:J1530)&gt;1,"Edible or Inedible",IF(COUNTA(I1530)=1,L1530*1,IF(COUNTA(J1530)=1,L1530*1,"ERROR"))))</f>
        <v/>
      </c>
    </row>
    <row r="1531" spans="1:13" x14ac:dyDescent="0.25">
      <c r="A1531" s="232" t="str">
        <f>IF(D1531="","",A1530)</f>
        <v/>
      </c>
      <c r="B1531" s="231" t="str">
        <f>IF(D1531="","",B1530)</f>
        <v/>
      </c>
      <c r="C1531" s="232" t="str">
        <f>IF(D1531="","",C1530)</f>
        <v/>
      </c>
      <c r="D1531" s="6"/>
      <c r="E1531" s="5" t="str">
        <f>IF(D1531="","",VLOOKUP(D1531,Master,3,FALSE))</f>
        <v/>
      </c>
      <c r="F1531" s="5" t="str">
        <f>IF(D1531="","",VLOOKUP(D1531,Master,4,FALSE))</f>
        <v/>
      </c>
      <c r="G1531" s="5" t="str">
        <f>IF(D1531="","",VLOOKUP(D1531,Master,5,FALSE))</f>
        <v/>
      </c>
      <c r="H1531" s="5" t="str">
        <f>IF(D1531="","",VLOOKUP(D1531,Master,2,FALSE))</f>
        <v/>
      </c>
      <c r="I1531" s="233"/>
      <c r="J1531" s="233"/>
      <c r="K1531" s="233"/>
      <c r="L1531" s="234" t="str">
        <f>IF(K1531="","",IF(I1531="",ROUND(HLOOKUP(J1531,kgList,K1531,FALSE),1),ROUND(HLOOKUP(I1531,kgList,K1531,FALSE),1)))</f>
        <v/>
      </c>
      <c r="M1531" s="234" t="str">
        <f>IF(L1531="","",IF(COUNTA(I1531:J1531)&gt;1,"Edible or Inedible",IF(COUNTA(I1531)=1,L1531*1,IF(COUNTA(J1531)=1,L1531*1,"ERROR"))))</f>
        <v/>
      </c>
    </row>
    <row r="1532" spans="1:13" x14ac:dyDescent="0.25">
      <c r="A1532" s="232" t="str">
        <f>IF(D1532="","",A1531)</f>
        <v/>
      </c>
      <c r="B1532" s="231" t="str">
        <f>IF(D1532="","",B1531)</f>
        <v/>
      </c>
      <c r="C1532" s="232" t="str">
        <f>IF(D1532="","",C1531)</f>
        <v/>
      </c>
      <c r="D1532" s="6"/>
      <c r="E1532" s="5" t="str">
        <f>IF(D1532="","",VLOOKUP(D1532,Master,3,FALSE))</f>
        <v/>
      </c>
      <c r="F1532" s="5" t="str">
        <f>IF(D1532="","",VLOOKUP(D1532,Master,4,FALSE))</f>
        <v/>
      </c>
      <c r="G1532" s="5" t="str">
        <f>IF(D1532="","",VLOOKUP(D1532,Master,5,FALSE))</f>
        <v/>
      </c>
      <c r="H1532" s="5" t="str">
        <f>IF(D1532="","",VLOOKUP(D1532,Master,2,FALSE))</f>
        <v/>
      </c>
      <c r="I1532" s="233"/>
      <c r="J1532" s="233"/>
      <c r="K1532" s="233"/>
      <c r="L1532" s="234" t="str">
        <f>IF(K1532="","",IF(I1532="",ROUND(HLOOKUP(J1532,kgList,K1532,FALSE),1),ROUND(HLOOKUP(I1532,kgList,K1532,FALSE),1)))</f>
        <v/>
      </c>
      <c r="M1532" s="234" t="str">
        <f>IF(L1532="","",IF(COUNTA(I1532:J1532)&gt;1,"Edible or Inedible",IF(COUNTA(I1532)=1,L1532*1,IF(COUNTA(J1532)=1,L1532*1,"ERROR"))))</f>
        <v/>
      </c>
    </row>
    <row r="1533" spans="1:13" x14ac:dyDescent="0.25">
      <c r="A1533" s="232" t="str">
        <f>IF(D1533="","",A1532)</f>
        <v/>
      </c>
      <c r="B1533" s="231" t="str">
        <f>IF(D1533="","",B1532)</f>
        <v/>
      </c>
      <c r="C1533" s="232" t="str">
        <f>IF(D1533="","",C1532)</f>
        <v/>
      </c>
      <c r="D1533" s="6"/>
      <c r="E1533" s="5" t="str">
        <f>IF(D1533="","",VLOOKUP(D1533,Master,3,FALSE))</f>
        <v/>
      </c>
      <c r="F1533" s="5" t="str">
        <f>IF(D1533="","",VLOOKUP(D1533,Master,4,FALSE))</f>
        <v/>
      </c>
      <c r="G1533" s="5" t="str">
        <f>IF(D1533="","",VLOOKUP(D1533,Master,5,FALSE))</f>
        <v/>
      </c>
      <c r="H1533" s="5" t="str">
        <f>IF(D1533="","",VLOOKUP(D1533,Master,2,FALSE))</f>
        <v/>
      </c>
      <c r="I1533" s="233"/>
      <c r="J1533" s="233"/>
      <c r="K1533" s="233"/>
      <c r="L1533" s="234" t="str">
        <f>IF(K1533="","",IF(I1533="",ROUND(HLOOKUP(J1533,kgList,K1533,FALSE),1),ROUND(HLOOKUP(I1533,kgList,K1533,FALSE),1)))</f>
        <v/>
      </c>
      <c r="M1533" s="234" t="str">
        <f>IF(L1533="","",IF(COUNTA(I1533:J1533)&gt;1,"Edible or Inedible",IF(COUNTA(I1533)=1,L1533*1,IF(COUNTA(J1533)=1,L1533*1,"ERROR"))))</f>
        <v/>
      </c>
    </row>
    <row r="1534" spans="1:13" x14ac:dyDescent="0.25">
      <c r="A1534" s="232" t="str">
        <f>IF(D1534="","",A1533)</f>
        <v/>
      </c>
      <c r="B1534" s="231" t="str">
        <f>IF(D1534="","",B1533)</f>
        <v/>
      </c>
      <c r="C1534" s="232" t="str">
        <f>IF(D1534="","",C1533)</f>
        <v/>
      </c>
      <c r="D1534" s="6"/>
      <c r="E1534" s="5" t="str">
        <f>IF(D1534="","",VLOOKUP(D1534,Master,3,FALSE))</f>
        <v/>
      </c>
      <c r="F1534" s="5" t="str">
        <f>IF(D1534="","",VLOOKUP(D1534,Master,4,FALSE))</f>
        <v/>
      </c>
      <c r="G1534" s="5" t="str">
        <f>IF(D1534="","",VLOOKUP(D1534,Master,5,FALSE))</f>
        <v/>
      </c>
      <c r="H1534" s="5" t="str">
        <f>IF(D1534="","",VLOOKUP(D1534,Master,2,FALSE))</f>
        <v/>
      </c>
      <c r="I1534" s="233"/>
      <c r="J1534" s="233"/>
      <c r="K1534" s="233"/>
      <c r="L1534" s="234" t="str">
        <f>IF(K1534="","",IF(I1534="",ROUND(HLOOKUP(J1534,kgList,K1534,FALSE),1),ROUND(HLOOKUP(I1534,kgList,K1534,FALSE),1)))</f>
        <v/>
      </c>
      <c r="M1534" s="234" t="str">
        <f>IF(L1534="","",IF(COUNTA(I1534:J1534)&gt;1,"Edible or Inedible",IF(COUNTA(I1534)=1,L1534*1,IF(COUNTA(J1534)=1,L1534*1,"ERROR"))))</f>
        <v/>
      </c>
    </row>
    <row r="1535" spans="1:13" x14ac:dyDescent="0.25">
      <c r="A1535" s="232" t="str">
        <f>IF(D1535="","",A1534)</f>
        <v/>
      </c>
      <c r="B1535" s="231" t="str">
        <f>IF(D1535="","",B1534)</f>
        <v/>
      </c>
      <c r="C1535" s="232" t="str">
        <f>IF(D1535="","",C1534)</f>
        <v/>
      </c>
      <c r="D1535" s="6"/>
      <c r="E1535" s="5" t="str">
        <f>IF(D1535="","",VLOOKUP(D1535,Master,3,FALSE))</f>
        <v/>
      </c>
      <c r="F1535" s="5" t="str">
        <f>IF(D1535="","",VLOOKUP(D1535,Master,4,FALSE))</f>
        <v/>
      </c>
      <c r="G1535" s="5" t="str">
        <f>IF(D1535="","",VLOOKUP(D1535,Master,5,FALSE))</f>
        <v/>
      </c>
      <c r="H1535" s="5" t="str">
        <f>IF(D1535="","",VLOOKUP(D1535,Master,2,FALSE))</f>
        <v/>
      </c>
      <c r="I1535" s="233"/>
      <c r="J1535" s="233"/>
      <c r="K1535" s="233"/>
      <c r="L1535" s="234" t="str">
        <f>IF(K1535="","",IF(I1535="",ROUND(HLOOKUP(J1535,kgList,K1535,FALSE),1),ROUND(HLOOKUP(I1535,kgList,K1535,FALSE),1)))</f>
        <v/>
      </c>
      <c r="M1535" s="234" t="str">
        <f>IF(L1535="","",IF(COUNTA(I1535:J1535)&gt;1,"Edible or Inedible",IF(COUNTA(I1535)=1,L1535*1,IF(COUNTA(J1535)=1,L1535*1,"ERROR"))))</f>
        <v/>
      </c>
    </row>
    <row r="1536" spans="1:13" x14ac:dyDescent="0.25">
      <c r="A1536" s="232" t="str">
        <f>IF(D1536="","",A1535)</f>
        <v/>
      </c>
      <c r="B1536" s="231" t="str">
        <f>IF(D1536="","",B1535)</f>
        <v/>
      </c>
      <c r="C1536" s="232" t="str">
        <f>IF(D1536="","",C1535)</f>
        <v/>
      </c>
      <c r="D1536" s="6"/>
      <c r="E1536" s="5" t="str">
        <f>IF(D1536="","",VLOOKUP(D1536,Master,3,FALSE))</f>
        <v/>
      </c>
      <c r="F1536" s="5" t="str">
        <f>IF(D1536="","",VLOOKUP(D1536,Master,4,FALSE))</f>
        <v/>
      </c>
      <c r="G1536" s="5" t="str">
        <f>IF(D1536="","",VLOOKUP(D1536,Master,5,FALSE))</f>
        <v/>
      </c>
      <c r="H1536" s="5" t="str">
        <f>IF(D1536="","",VLOOKUP(D1536,Master,2,FALSE))</f>
        <v/>
      </c>
      <c r="I1536" s="233"/>
      <c r="J1536" s="233"/>
      <c r="K1536" s="233"/>
      <c r="L1536" s="234" t="str">
        <f>IF(K1536="","",IF(I1536="",ROUND(HLOOKUP(J1536,kgList,K1536,FALSE),1),ROUND(HLOOKUP(I1536,kgList,K1536,FALSE),1)))</f>
        <v/>
      </c>
      <c r="M1536" s="234" t="str">
        <f>IF(L1536="","",IF(COUNTA(I1536:J1536)&gt;1,"Edible or Inedible",IF(COUNTA(I1536)=1,L1536*1,IF(COUNTA(J1536)=1,L1536*1,"ERROR"))))</f>
        <v/>
      </c>
    </row>
    <row r="1537" spans="1:13" x14ac:dyDescent="0.25">
      <c r="A1537" s="232" t="str">
        <f>IF(D1537="","",A1536)</f>
        <v/>
      </c>
      <c r="B1537" s="231" t="str">
        <f>IF(D1537="","",B1536)</f>
        <v/>
      </c>
      <c r="C1537" s="232" t="str">
        <f>IF(D1537="","",C1536)</f>
        <v/>
      </c>
      <c r="D1537" s="6"/>
      <c r="E1537" s="5" t="str">
        <f>IF(D1537="","",VLOOKUP(D1537,Master,3,FALSE))</f>
        <v/>
      </c>
      <c r="F1537" s="5" t="str">
        <f>IF(D1537="","",VLOOKUP(D1537,Master,4,FALSE))</f>
        <v/>
      </c>
      <c r="G1537" s="5" t="str">
        <f>IF(D1537="","",VLOOKUP(D1537,Master,5,FALSE))</f>
        <v/>
      </c>
      <c r="H1537" s="5" t="str">
        <f>IF(D1537="","",VLOOKUP(D1537,Master,2,FALSE))</f>
        <v/>
      </c>
      <c r="I1537" s="233"/>
      <c r="J1537" s="233"/>
      <c r="K1537" s="233"/>
      <c r="L1537" s="234" t="str">
        <f>IF(K1537="","",IF(I1537="",ROUND(HLOOKUP(J1537,kgList,K1537,FALSE),1),ROUND(HLOOKUP(I1537,kgList,K1537,FALSE),1)))</f>
        <v/>
      </c>
      <c r="M1537" s="234" t="str">
        <f>IF(L1537="","",IF(COUNTA(I1537:J1537)&gt;1,"Edible or Inedible",IF(COUNTA(I1537)=1,L1537*1,IF(COUNTA(J1537)=1,L1537*1,"ERROR"))))</f>
        <v/>
      </c>
    </row>
    <row r="1538" spans="1:13" x14ac:dyDescent="0.25">
      <c r="A1538" s="232" t="str">
        <f>IF(D1538="","",A1537)</f>
        <v/>
      </c>
      <c r="B1538" s="231" t="str">
        <f>IF(D1538="","",B1537)</f>
        <v/>
      </c>
      <c r="C1538" s="232" t="str">
        <f>IF(D1538="","",C1537)</f>
        <v/>
      </c>
      <c r="D1538" s="6"/>
      <c r="E1538" s="5" t="str">
        <f>IF(D1538="","",VLOOKUP(D1538,Master,3,FALSE))</f>
        <v/>
      </c>
      <c r="F1538" s="5" t="str">
        <f>IF(D1538="","",VLOOKUP(D1538,Master,4,FALSE))</f>
        <v/>
      </c>
      <c r="G1538" s="5" t="str">
        <f>IF(D1538="","",VLOOKUP(D1538,Master,5,FALSE))</f>
        <v/>
      </c>
      <c r="H1538" s="5" t="str">
        <f>IF(D1538="","",VLOOKUP(D1538,Master,2,FALSE))</f>
        <v/>
      </c>
      <c r="I1538" s="233"/>
      <c r="J1538" s="233"/>
      <c r="K1538" s="233"/>
      <c r="L1538" s="234" t="str">
        <f>IF(K1538="","",IF(I1538="",ROUND(HLOOKUP(J1538,kgList,K1538,FALSE),1),ROUND(HLOOKUP(I1538,kgList,K1538,FALSE),1)))</f>
        <v/>
      </c>
      <c r="M1538" s="234" t="str">
        <f>IF(L1538="","",IF(COUNTA(I1538:J1538)&gt;1,"Edible or Inedible",IF(COUNTA(I1538)=1,L1538*1,IF(COUNTA(J1538)=1,L1538*1,"ERROR"))))</f>
        <v/>
      </c>
    </row>
    <row r="1539" spans="1:13" x14ac:dyDescent="0.25">
      <c r="A1539" s="232" t="str">
        <f>IF(D1539="","",A1538)</f>
        <v/>
      </c>
      <c r="B1539" s="231" t="str">
        <f>IF(D1539="","",B1538)</f>
        <v/>
      </c>
      <c r="C1539" s="232" t="str">
        <f>IF(D1539="","",C1538)</f>
        <v/>
      </c>
      <c r="D1539" s="6"/>
      <c r="E1539" s="5" t="str">
        <f>IF(D1539="","",VLOOKUP(D1539,Master,3,FALSE))</f>
        <v/>
      </c>
      <c r="F1539" s="5" t="str">
        <f>IF(D1539="","",VLOOKUP(D1539,Master,4,FALSE))</f>
        <v/>
      </c>
      <c r="G1539" s="5" t="str">
        <f>IF(D1539="","",VLOOKUP(D1539,Master,5,FALSE))</f>
        <v/>
      </c>
      <c r="H1539" s="5" t="str">
        <f>IF(D1539="","",VLOOKUP(D1539,Master,2,FALSE))</f>
        <v/>
      </c>
      <c r="I1539" s="233"/>
      <c r="J1539" s="233"/>
      <c r="K1539" s="233"/>
      <c r="L1539" s="234" t="str">
        <f>IF(K1539="","",IF(I1539="",ROUND(HLOOKUP(J1539,kgList,K1539,FALSE),1),ROUND(HLOOKUP(I1539,kgList,K1539,FALSE),1)))</f>
        <v/>
      </c>
      <c r="M1539" s="234" t="str">
        <f>IF(L1539="","",IF(COUNTA(I1539:J1539)&gt;1,"Edible or Inedible",IF(COUNTA(I1539)=1,L1539*1,IF(COUNTA(J1539)=1,L1539*1,"ERROR"))))</f>
        <v/>
      </c>
    </row>
    <row r="1540" spans="1:13" x14ac:dyDescent="0.25">
      <c r="A1540" s="232" t="str">
        <f>IF(D1540="","",A1539)</f>
        <v/>
      </c>
      <c r="B1540" s="231" t="str">
        <f>IF(D1540="","",B1539)</f>
        <v/>
      </c>
      <c r="C1540" s="232" t="str">
        <f>IF(D1540="","",C1539)</f>
        <v/>
      </c>
      <c r="D1540" s="6"/>
      <c r="E1540" s="5" t="str">
        <f>IF(D1540="","",VLOOKUP(D1540,Master,3,FALSE))</f>
        <v/>
      </c>
      <c r="F1540" s="5" t="str">
        <f>IF(D1540="","",VLOOKUP(D1540,Master,4,FALSE))</f>
        <v/>
      </c>
      <c r="G1540" s="5" t="str">
        <f>IF(D1540="","",VLOOKUP(D1540,Master,5,FALSE))</f>
        <v/>
      </c>
      <c r="H1540" s="5" t="str">
        <f>IF(D1540="","",VLOOKUP(D1540,Master,2,FALSE))</f>
        <v/>
      </c>
      <c r="I1540" s="233"/>
      <c r="J1540" s="233"/>
      <c r="K1540" s="233"/>
      <c r="L1540" s="234" t="str">
        <f>IF(K1540="","",IF(I1540="",ROUND(HLOOKUP(J1540,kgList,K1540,FALSE),1),ROUND(HLOOKUP(I1540,kgList,K1540,FALSE),1)))</f>
        <v/>
      </c>
      <c r="M1540" s="234" t="str">
        <f>IF(L1540="","",IF(COUNTA(I1540:J1540)&gt;1,"Edible or Inedible",IF(COUNTA(I1540)=1,L1540*1,IF(COUNTA(J1540)=1,L1540*1,"ERROR"))))</f>
        <v/>
      </c>
    </row>
    <row r="1541" spans="1:13" x14ac:dyDescent="0.25">
      <c r="A1541" s="232" t="str">
        <f>IF(D1541="","",A1540)</f>
        <v/>
      </c>
      <c r="B1541" s="231" t="str">
        <f>IF(D1541="","",B1540)</f>
        <v/>
      </c>
      <c r="C1541" s="232" t="str">
        <f>IF(D1541="","",C1540)</f>
        <v/>
      </c>
      <c r="D1541" s="6"/>
      <c r="E1541" s="5" t="str">
        <f>IF(D1541="","",VLOOKUP(D1541,Master,3,FALSE))</f>
        <v/>
      </c>
      <c r="F1541" s="5" t="str">
        <f>IF(D1541="","",VLOOKUP(D1541,Master,4,FALSE))</f>
        <v/>
      </c>
      <c r="G1541" s="5" t="str">
        <f>IF(D1541="","",VLOOKUP(D1541,Master,5,FALSE))</f>
        <v/>
      </c>
      <c r="H1541" s="5" t="str">
        <f>IF(D1541="","",VLOOKUP(D1541,Master,2,FALSE))</f>
        <v/>
      </c>
      <c r="I1541" s="233"/>
      <c r="J1541" s="233"/>
      <c r="K1541" s="233"/>
      <c r="L1541" s="234" t="str">
        <f>IF(K1541="","",IF(I1541="",ROUND(HLOOKUP(J1541,kgList,K1541,FALSE),1),ROUND(HLOOKUP(I1541,kgList,K1541,FALSE),1)))</f>
        <v/>
      </c>
      <c r="M1541" s="234" t="str">
        <f>IF(L1541="","",IF(COUNTA(I1541:J1541)&gt;1,"Edible or Inedible",IF(COUNTA(I1541)=1,L1541*1,IF(COUNTA(J1541)=1,L1541*1,"ERROR"))))</f>
        <v/>
      </c>
    </row>
    <row r="1542" spans="1:13" x14ac:dyDescent="0.25">
      <c r="A1542" s="232" t="str">
        <f>IF(D1542="","",A1541)</f>
        <v/>
      </c>
      <c r="B1542" s="231" t="str">
        <f>IF(D1542="","",B1541)</f>
        <v/>
      </c>
      <c r="C1542" s="232" t="str">
        <f>IF(D1542="","",C1541)</f>
        <v/>
      </c>
      <c r="D1542" s="6"/>
      <c r="E1542" s="5" t="str">
        <f>IF(D1542="","",VLOOKUP(D1542,Master,3,FALSE))</f>
        <v/>
      </c>
      <c r="F1542" s="5" t="str">
        <f>IF(D1542="","",VLOOKUP(D1542,Master,4,FALSE))</f>
        <v/>
      </c>
      <c r="G1542" s="5" t="str">
        <f>IF(D1542="","",VLOOKUP(D1542,Master,5,FALSE))</f>
        <v/>
      </c>
      <c r="H1542" s="5" t="str">
        <f>IF(D1542="","",VLOOKUP(D1542,Master,2,FALSE))</f>
        <v/>
      </c>
      <c r="I1542" s="233"/>
      <c r="J1542" s="233"/>
      <c r="K1542" s="233"/>
      <c r="L1542" s="234" t="str">
        <f>IF(K1542="","",IF(I1542="",ROUND(HLOOKUP(J1542,kgList,K1542,FALSE),1),ROUND(HLOOKUP(I1542,kgList,K1542,FALSE),1)))</f>
        <v/>
      </c>
      <c r="M1542" s="234" t="str">
        <f>IF(L1542="","",IF(COUNTA(I1542:J1542)&gt;1,"Edible or Inedible",IF(COUNTA(I1542)=1,L1542*1,IF(COUNTA(J1542)=1,L1542*1,"ERROR"))))</f>
        <v/>
      </c>
    </row>
    <row r="1543" spans="1:13" x14ac:dyDescent="0.25">
      <c r="A1543" s="232" t="str">
        <f>IF(D1543="","",A1542)</f>
        <v/>
      </c>
      <c r="B1543" s="231" t="str">
        <f>IF(D1543="","",B1542)</f>
        <v/>
      </c>
      <c r="C1543" s="232" t="str">
        <f>IF(D1543="","",C1542)</f>
        <v/>
      </c>
      <c r="D1543" s="6"/>
      <c r="E1543" s="5" t="str">
        <f>IF(D1543="","",VLOOKUP(D1543,Master,3,FALSE))</f>
        <v/>
      </c>
      <c r="F1543" s="5" t="str">
        <f>IF(D1543="","",VLOOKUP(D1543,Master,4,FALSE))</f>
        <v/>
      </c>
      <c r="G1543" s="5" t="str">
        <f>IF(D1543="","",VLOOKUP(D1543,Master,5,FALSE))</f>
        <v/>
      </c>
      <c r="H1543" s="5" t="str">
        <f>IF(D1543="","",VLOOKUP(D1543,Master,2,FALSE))</f>
        <v/>
      </c>
      <c r="I1543" s="233"/>
      <c r="J1543" s="233"/>
      <c r="K1543" s="233"/>
      <c r="L1543" s="234" t="str">
        <f>IF(K1543="","",IF(I1543="",ROUND(HLOOKUP(J1543,kgList,K1543,FALSE),1),ROUND(HLOOKUP(I1543,kgList,K1543,FALSE),1)))</f>
        <v/>
      </c>
      <c r="M1543" s="234" t="str">
        <f>IF(L1543="","",IF(COUNTA(I1543:J1543)&gt;1,"Edible or Inedible",IF(COUNTA(I1543)=1,L1543*1,IF(COUNTA(J1543)=1,L1543*1,"ERROR"))))</f>
        <v/>
      </c>
    </row>
    <row r="1544" spans="1:13" x14ac:dyDescent="0.25">
      <c r="A1544" s="232" t="str">
        <f>IF(D1544="","",A1543)</f>
        <v/>
      </c>
      <c r="B1544" s="231" t="str">
        <f>IF(D1544="","",B1543)</f>
        <v/>
      </c>
      <c r="C1544" s="232" t="str">
        <f>IF(D1544="","",C1543)</f>
        <v/>
      </c>
      <c r="D1544" s="6"/>
      <c r="E1544" s="5" t="str">
        <f>IF(D1544="","",VLOOKUP(D1544,Master,3,FALSE))</f>
        <v/>
      </c>
      <c r="F1544" s="5" t="str">
        <f>IF(D1544="","",VLOOKUP(D1544,Master,4,FALSE))</f>
        <v/>
      </c>
      <c r="G1544" s="5" t="str">
        <f>IF(D1544="","",VLOOKUP(D1544,Master,5,FALSE))</f>
        <v/>
      </c>
      <c r="H1544" s="5" t="str">
        <f>IF(D1544="","",VLOOKUP(D1544,Master,2,FALSE))</f>
        <v/>
      </c>
      <c r="I1544" s="233"/>
      <c r="J1544" s="233"/>
      <c r="K1544" s="233"/>
      <c r="L1544" s="234" t="str">
        <f>IF(K1544="","",IF(I1544="",ROUND(HLOOKUP(J1544,kgList,K1544,FALSE),1),ROUND(HLOOKUP(I1544,kgList,K1544,FALSE),1)))</f>
        <v/>
      </c>
      <c r="M1544" s="234" t="str">
        <f>IF(L1544="","",IF(COUNTA(I1544:J1544)&gt;1,"Edible or Inedible",IF(COUNTA(I1544)=1,L1544*1,IF(COUNTA(J1544)=1,L1544*1,"ERROR"))))</f>
        <v/>
      </c>
    </row>
    <row r="1545" spans="1:13" x14ac:dyDescent="0.25">
      <c r="A1545" s="232" t="str">
        <f>IF(D1545="","",A1544)</f>
        <v/>
      </c>
      <c r="B1545" s="231" t="str">
        <f>IF(D1545="","",B1544)</f>
        <v/>
      </c>
      <c r="C1545" s="232" t="str">
        <f>IF(D1545="","",C1544)</f>
        <v/>
      </c>
      <c r="D1545" s="6"/>
      <c r="E1545" s="5" t="str">
        <f>IF(D1545="","",VLOOKUP(D1545,Master,3,FALSE))</f>
        <v/>
      </c>
      <c r="F1545" s="5" t="str">
        <f>IF(D1545="","",VLOOKUP(D1545,Master,4,FALSE))</f>
        <v/>
      </c>
      <c r="G1545" s="5" t="str">
        <f>IF(D1545="","",VLOOKUP(D1545,Master,5,FALSE))</f>
        <v/>
      </c>
      <c r="H1545" s="5" t="str">
        <f>IF(D1545="","",VLOOKUP(D1545,Master,2,FALSE))</f>
        <v/>
      </c>
      <c r="I1545" s="233"/>
      <c r="J1545" s="233"/>
      <c r="K1545" s="233"/>
      <c r="L1545" s="234" t="str">
        <f>IF(K1545="","",IF(I1545="",ROUND(HLOOKUP(J1545,kgList,K1545,FALSE),1),ROUND(HLOOKUP(I1545,kgList,K1545,FALSE),1)))</f>
        <v/>
      </c>
      <c r="M1545" s="234" t="str">
        <f>IF(L1545="","",IF(COUNTA(I1545:J1545)&gt;1,"Edible or Inedible",IF(COUNTA(I1545)=1,L1545*1,IF(COUNTA(J1545)=1,L1545*1,"ERROR"))))</f>
        <v/>
      </c>
    </row>
    <row r="1546" spans="1:13" x14ac:dyDescent="0.25">
      <c r="A1546" s="232" t="str">
        <f>IF(D1546="","",A1545)</f>
        <v/>
      </c>
      <c r="B1546" s="231" t="str">
        <f>IF(D1546="","",B1545)</f>
        <v/>
      </c>
      <c r="C1546" s="232" t="str">
        <f>IF(D1546="","",C1545)</f>
        <v/>
      </c>
      <c r="D1546" s="6"/>
      <c r="E1546" s="5" t="str">
        <f>IF(D1546="","",VLOOKUP(D1546,Master,3,FALSE))</f>
        <v/>
      </c>
      <c r="F1546" s="5" t="str">
        <f>IF(D1546="","",VLOOKUP(D1546,Master,4,FALSE))</f>
        <v/>
      </c>
      <c r="G1546" s="5" t="str">
        <f>IF(D1546="","",VLOOKUP(D1546,Master,5,FALSE))</f>
        <v/>
      </c>
      <c r="H1546" s="5" t="str">
        <f>IF(D1546="","",VLOOKUP(D1546,Master,2,FALSE))</f>
        <v/>
      </c>
      <c r="I1546" s="233"/>
      <c r="J1546" s="233"/>
      <c r="K1546" s="233"/>
      <c r="L1546" s="234" t="str">
        <f>IF(K1546="","",IF(I1546="",ROUND(HLOOKUP(J1546,kgList,K1546,FALSE),1),ROUND(HLOOKUP(I1546,kgList,K1546,FALSE),1)))</f>
        <v/>
      </c>
      <c r="M1546" s="234" t="str">
        <f>IF(L1546="","",IF(COUNTA(I1546:J1546)&gt;1,"Edible or Inedible",IF(COUNTA(I1546)=1,L1546*1,IF(COUNTA(J1546)=1,L1546*1,"ERROR"))))</f>
        <v/>
      </c>
    </row>
    <row r="1547" spans="1:13" x14ac:dyDescent="0.25">
      <c r="A1547" s="232" t="str">
        <f>IF(D1547="","",A1546)</f>
        <v/>
      </c>
      <c r="B1547" s="231" t="str">
        <f>IF(D1547="","",B1546)</f>
        <v/>
      </c>
      <c r="C1547" s="232" t="str">
        <f>IF(D1547="","",C1546)</f>
        <v/>
      </c>
      <c r="D1547" s="6"/>
      <c r="E1547" s="5" t="str">
        <f>IF(D1547="","",VLOOKUP(D1547,Master,3,FALSE))</f>
        <v/>
      </c>
      <c r="F1547" s="5" t="str">
        <f>IF(D1547="","",VLOOKUP(D1547,Master,4,FALSE))</f>
        <v/>
      </c>
      <c r="G1547" s="5" t="str">
        <f>IF(D1547="","",VLOOKUP(D1547,Master,5,FALSE))</f>
        <v/>
      </c>
      <c r="H1547" s="5" t="str">
        <f>IF(D1547="","",VLOOKUP(D1547,Master,2,FALSE))</f>
        <v/>
      </c>
      <c r="I1547" s="233"/>
      <c r="J1547" s="233"/>
      <c r="K1547" s="233"/>
      <c r="L1547" s="234" t="str">
        <f>IF(K1547="","",IF(I1547="",ROUND(HLOOKUP(J1547,kgList,K1547,FALSE),1),ROUND(HLOOKUP(I1547,kgList,K1547,FALSE),1)))</f>
        <v/>
      </c>
      <c r="M1547" s="234" t="str">
        <f>IF(L1547="","",IF(COUNTA(I1547:J1547)&gt;1,"Edible or Inedible",IF(COUNTA(I1547)=1,L1547*1,IF(COUNTA(J1547)=1,L1547*1,"ERROR"))))</f>
        <v/>
      </c>
    </row>
    <row r="1548" spans="1:13" x14ac:dyDescent="0.25">
      <c r="A1548" s="232" t="str">
        <f>IF(D1548="","",A1547)</f>
        <v/>
      </c>
      <c r="B1548" s="231" t="str">
        <f>IF(D1548="","",B1547)</f>
        <v/>
      </c>
      <c r="C1548" s="232" t="str">
        <f>IF(D1548="","",C1547)</f>
        <v/>
      </c>
      <c r="D1548" s="6"/>
      <c r="E1548" s="5" t="str">
        <f>IF(D1548="","",VLOOKUP(D1548,Master,3,FALSE))</f>
        <v/>
      </c>
      <c r="F1548" s="5" t="str">
        <f>IF(D1548="","",VLOOKUP(D1548,Master,4,FALSE))</f>
        <v/>
      </c>
      <c r="G1548" s="5" t="str">
        <f>IF(D1548="","",VLOOKUP(D1548,Master,5,FALSE))</f>
        <v/>
      </c>
      <c r="H1548" s="5" t="str">
        <f>IF(D1548="","",VLOOKUP(D1548,Master,2,FALSE))</f>
        <v/>
      </c>
      <c r="I1548" s="233"/>
      <c r="J1548" s="233"/>
      <c r="K1548" s="233"/>
      <c r="L1548" s="234" t="str">
        <f>IF(K1548="","",IF(I1548="",ROUND(HLOOKUP(J1548,kgList,K1548,FALSE),1),ROUND(HLOOKUP(I1548,kgList,K1548,FALSE),1)))</f>
        <v/>
      </c>
      <c r="M1548" s="234" t="str">
        <f>IF(L1548="","",IF(COUNTA(I1548:J1548)&gt;1,"Edible or Inedible",IF(COUNTA(I1548)=1,L1548*1,IF(COUNTA(J1548)=1,L1548*1,"ERROR"))))</f>
        <v/>
      </c>
    </row>
    <row r="1549" spans="1:13" x14ac:dyDescent="0.25">
      <c r="A1549" s="232" t="str">
        <f>IF(D1549="","",A1548)</f>
        <v/>
      </c>
      <c r="B1549" s="231" t="str">
        <f>IF(D1549="","",B1548)</f>
        <v/>
      </c>
      <c r="C1549" s="232" t="str">
        <f>IF(D1549="","",C1548)</f>
        <v/>
      </c>
      <c r="D1549" s="6"/>
      <c r="E1549" s="5" t="str">
        <f>IF(D1549="","",VLOOKUP(D1549,Master,3,FALSE))</f>
        <v/>
      </c>
      <c r="F1549" s="5" t="str">
        <f>IF(D1549="","",VLOOKUP(D1549,Master,4,FALSE))</f>
        <v/>
      </c>
      <c r="G1549" s="5" t="str">
        <f>IF(D1549="","",VLOOKUP(D1549,Master,5,FALSE))</f>
        <v/>
      </c>
      <c r="H1549" s="5" t="str">
        <f>IF(D1549="","",VLOOKUP(D1549,Master,2,FALSE))</f>
        <v/>
      </c>
      <c r="I1549" s="233"/>
      <c r="J1549" s="233"/>
      <c r="K1549" s="233"/>
      <c r="L1549" s="234" t="str">
        <f>IF(K1549="","",IF(I1549="",ROUND(HLOOKUP(J1549,kgList,K1549,FALSE),1),ROUND(HLOOKUP(I1549,kgList,K1549,FALSE),1)))</f>
        <v/>
      </c>
      <c r="M1549" s="234" t="str">
        <f>IF(L1549="","",IF(COUNTA(I1549:J1549)&gt;1,"Edible or Inedible",IF(COUNTA(I1549)=1,L1549*1,IF(COUNTA(J1549)=1,L1549*1,"ERROR"))))</f>
        <v/>
      </c>
    </row>
    <row r="1550" spans="1:13" x14ac:dyDescent="0.25">
      <c r="A1550" s="232" t="str">
        <f>IF(D1550="","",A1549)</f>
        <v/>
      </c>
      <c r="B1550" s="231" t="str">
        <f>IF(D1550="","",B1549)</f>
        <v/>
      </c>
      <c r="C1550" s="232" t="str">
        <f>IF(D1550="","",C1549)</f>
        <v/>
      </c>
      <c r="D1550" s="6"/>
      <c r="E1550" s="5" t="str">
        <f>IF(D1550="","",VLOOKUP(D1550,Master,3,FALSE))</f>
        <v/>
      </c>
      <c r="F1550" s="5" t="str">
        <f>IF(D1550="","",VLOOKUP(D1550,Master,4,FALSE))</f>
        <v/>
      </c>
      <c r="G1550" s="5" t="str">
        <f>IF(D1550="","",VLOOKUP(D1550,Master,5,FALSE))</f>
        <v/>
      </c>
      <c r="H1550" s="5" t="str">
        <f>IF(D1550="","",VLOOKUP(D1550,Master,2,FALSE))</f>
        <v/>
      </c>
      <c r="I1550" s="233"/>
      <c r="J1550" s="233"/>
      <c r="K1550" s="233"/>
      <c r="L1550" s="234" t="str">
        <f>IF(K1550="","",IF(I1550="",ROUND(HLOOKUP(J1550,kgList,K1550,FALSE),1),ROUND(HLOOKUP(I1550,kgList,K1550,FALSE),1)))</f>
        <v/>
      </c>
      <c r="M1550" s="234" t="str">
        <f>IF(L1550="","",IF(COUNTA(I1550:J1550)&gt;1,"Edible or Inedible",IF(COUNTA(I1550)=1,L1550*1,IF(COUNTA(J1550)=1,L1550*1,"ERROR"))))</f>
        <v/>
      </c>
    </row>
    <row r="1551" spans="1:13" x14ac:dyDescent="0.25">
      <c r="A1551" s="232" t="str">
        <f>IF(D1551="","",A1550)</f>
        <v/>
      </c>
      <c r="B1551" s="231" t="str">
        <f>IF(D1551="","",B1550)</f>
        <v/>
      </c>
      <c r="C1551" s="232" t="str">
        <f>IF(D1551="","",C1550)</f>
        <v/>
      </c>
      <c r="D1551" s="6"/>
      <c r="E1551" s="5" t="str">
        <f>IF(D1551="","",VLOOKUP(D1551,Master,3,FALSE))</f>
        <v/>
      </c>
      <c r="F1551" s="5" t="str">
        <f>IF(D1551="","",VLOOKUP(D1551,Master,4,FALSE))</f>
        <v/>
      </c>
      <c r="G1551" s="5" t="str">
        <f>IF(D1551="","",VLOOKUP(D1551,Master,5,FALSE))</f>
        <v/>
      </c>
      <c r="H1551" s="5" t="str">
        <f>IF(D1551="","",VLOOKUP(D1551,Master,2,FALSE))</f>
        <v/>
      </c>
      <c r="I1551" s="233"/>
      <c r="J1551" s="233"/>
      <c r="K1551" s="233"/>
      <c r="L1551" s="234" t="str">
        <f>IF(K1551="","",IF(I1551="",ROUND(HLOOKUP(J1551,kgList,K1551,FALSE),1),ROUND(HLOOKUP(I1551,kgList,K1551,FALSE),1)))</f>
        <v/>
      </c>
      <c r="M1551" s="234" t="str">
        <f>IF(L1551="","",IF(COUNTA(I1551:J1551)&gt;1,"Edible or Inedible",IF(COUNTA(I1551)=1,L1551*1,IF(COUNTA(J1551)=1,L1551*1,"ERROR"))))</f>
        <v/>
      </c>
    </row>
    <row r="1552" spans="1:13" x14ac:dyDescent="0.25">
      <c r="A1552" s="232" t="str">
        <f>IF(D1552="","",A1551)</f>
        <v/>
      </c>
      <c r="B1552" s="231" t="str">
        <f>IF(D1552="","",B1551)</f>
        <v/>
      </c>
      <c r="C1552" s="232" t="str">
        <f>IF(D1552="","",C1551)</f>
        <v/>
      </c>
      <c r="D1552" s="6"/>
      <c r="E1552" s="5" t="str">
        <f>IF(D1552="","",VLOOKUP(D1552,Master,3,FALSE))</f>
        <v/>
      </c>
      <c r="F1552" s="5" t="str">
        <f>IF(D1552="","",VLOOKUP(D1552,Master,4,FALSE))</f>
        <v/>
      </c>
      <c r="G1552" s="5" t="str">
        <f>IF(D1552="","",VLOOKUP(D1552,Master,5,FALSE))</f>
        <v/>
      </c>
      <c r="H1552" s="5" t="str">
        <f>IF(D1552="","",VLOOKUP(D1552,Master,2,FALSE))</f>
        <v/>
      </c>
      <c r="I1552" s="233"/>
      <c r="J1552" s="233"/>
      <c r="K1552" s="233"/>
      <c r="L1552" s="234" t="str">
        <f>IF(K1552="","",IF(I1552="",ROUND(HLOOKUP(J1552,kgList,K1552,FALSE),1),ROUND(HLOOKUP(I1552,kgList,K1552,FALSE),1)))</f>
        <v/>
      </c>
      <c r="M1552" s="234" t="str">
        <f>IF(L1552="","",IF(COUNTA(I1552:J1552)&gt;1,"Edible or Inedible",IF(COUNTA(I1552)=1,L1552*1,IF(COUNTA(J1552)=1,L1552*1,"ERROR"))))</f>
        <v/>
      </c>
    </row>
    <row r="1553" spans="1:13" x14ac:dyDescent="0.25">
      <c r="A1553" s="232" t="str">
        <f>IF(D1553="","",A1552)</f>
        <v/>
      </c>
      <c r="B1553" s="231" t="str">
        <f>IF(D1553="","",B1552)</f>
        <v/>
      </c>
      <c r="C1553" s="232" t="str">
        <f>IF(D1553="","",C1552)</f>
        <v/>
      </c>
      <c r="D1553" s="6"/>
      <c r="E1553" s="5" t="str">
        <f>IF(D1553="","",VLOOKUP(D1553,Master,3,FALSE))</f>
        <v/>
      </c>
      <c r="F1553" s="5" t="str">
        <f>IF(D1553="","",VLOOKUP(D1553,Master,4,FALSE))</f>
        <v/>
      </c>
      <c r="G1553" s="5" t="str">
        <f>IF(D1553="","",VLOOKUP(D1553,Master,5,FALSE))</f>
        <v/>
      </c>
      <c r="H1553" s="5" t="str">
        <f>IF(D1553="","",VLOOKUP(D1553,Master,2,FALSE))</f>
        <v/>
      </c>
      <c r="I1553" s="233"/>
      <c r="J1553" s="233"/>
      <c r="K1553" s="233"/>
      <c r="L1553" s="234" t="str">
        <f>IF(K1553="","",IF(I1553="",ROUND(HLOOKUP(J1553,kgList,K1553,FALSE),1),ROUND(HLOOKUP(I1553,kgList,K1553,FALSE),1)))</f>
        <v/>
      </c>
      <c r="M1553" s="234" t="str">
        <f>IF(L1553="","",IF(COUNTA(I1553:J1553)&gt;1,"Edible or Inedible",IF(COUNTA(I1553)=1,L1553*1,IF(COUNTA(J1553)=1,L1553*1,"ERROR"))))</f>
        <v/>
      </c>
    </row>
    <row r="1554" spans="1:13" x14ac:dyDescent="0.25">
      <c r="A1554" s="232" t="str">
        <f>IF(D1554="","",A1553)</f>
        <v/>
      </c>
      <c r="B1554" s="231" t="str">
        <f>IF(D1554="","",B1553)</f>
        <v/>
      </c>
      <c r="C1554" s="232" t="str">
        <f>IF(D1554="","",C1553)</f>
        <v/>
      </c>
      <c r="D1554" s="6"/>
      <c r="E1554" s="5" t="str">
        <f>IF(D1554="","",VLOOKUP(D1554,Master,3,FALSE))</f>
        <v/>
      </c>
      <c r="F1554" s="5" t="str">
        <f>IF(D1554="","",VLOOKUP(D1554,Master,4,FALSE))</f>
        <v/>
      </c>
      <c r="G1554" s="5" t="str">
        <f>IF(D1554="","",VLOOKUP(D1554,Master,5,FALSE))</f>
        <v/>
      </c>
      <c r="H1554" s="5" t="str">
        <f>IF(D1554="","",VLOOKUP(D1554,Master,2,FALSE))</f>
        <v/>
      </c>
      <c r="I1554" s="233"/>
      <c r="J1554" s="233"/>
      <c r="K1554" s="233"/>
      <c r="L1554" s="234" t="str">
        <f>IF(K1554="","",IF(I1554="",ROUND(HLOOKUP(J1554,kgList,K1554,FALSE),1),ROUND(HLOOKUP(I1554,kgList,K1554,FALSE),1)))</f>
        <v/>
      </c>
      <c r="M1554" s="234" t="str">
        <f>IF(L1554="","",IF(COUNTA(I1554:J1554)&gt;1,"Edible or Inedible",IF(COUNTA(I1554)=1,L1554*1,IF(COUNTA(J1554)=1,L1554*1,"ERROR"))))</f>
        <v/>
      </c>
    </row>
    <row r="1555" spans="1:13" x14ac:dyDescent="0.25">
      <c r="A1555" s="232" t="str">
        <f>IF(D1555="","",A1554)</f>
        <v/>
      </c>
      <c r="B1555" s="231" t="str">
        <f>IF(D1555="","",B1554)</f>
        <v/>
      </c>
      <c r="C1555" s="232" t="str">
        <f>IF(D1555="","",C1554)</f>
        <v/>
      </c>
      <c r="D1555" s="6"/>
      <c r="E1555" s="5" t="str">
        <f>IF(D1555="","",VLOOKUP(D1555,Master,3,FALSE))</f>
        <v/>
      </c>
      <c r="F1555" s="5" t="str">
        <f>IF(D1555="","",VLOOKUP(D1555,Master,4,FALSE))</f>
        <v/>
      </c>
      <c r="G1555" s="5" t="str">
        <f>IF(D1555="","",VLOOKUP(D1555,Master,5,FALSE))</f>
        <v/>
      </c>
      <c r="H1555" s="5" t="str">
        <f>IF(D1555="","",VLOOKUP(D1555,Master,2,FALSE))</f>
        <v/>
      </c>
      <c r="I1555" s="233"/>
      <c r="J1555" s="233"/>
      <c r="K1555" s="233"/>
      <c r="L1555" s="234" t="str">
        <f>IF(K1555="","",IF(I1555="",ROUND(HLOOKUP(J1555,kgList,K1555,FALSE),1),ROUND(HLOOKUP(I1555,kgList,K1555,FALSE),1)))</f>
        <v/>
      </c>
      <c r="M1555" s="234" t="str">
        <f>IF(L1555="","",IF(COUNTA(I1555:J1555)&gt;1,"Edible or Inedible",IF(COUNTA(I1555)=1,L1555*1,IF(COUNTA(J1555)=1,L1555*1,"ERROR"))))</f>
        <v/>
      </c>
    </row>
    <row r="1556" spans="1:13" x14ac:dyDescent="0.25">
      <c r="A1556" s="232" t="str">
        <f>IF(D1556="","",A1555)</f>
        <v/>
      </c>
      <c r="B1556" s="231" t="str">
        <f>IF(D1556="","",B1555)</f>
        <v/>
      </c>
      <c r="C1556" s="232" t="str">
        <f>IF(D1556="","",C1555)</f>
        <v/>
      </c>
      <c r="D1556" s="6"/>
      <c r="E1556" s="5" t="str">
        <f>IF(D1556="","",VLOOKUP(D1556,Master,3,FALSE))</f>
        <v/>
      </c>
      <c r="F1556" s="5" t="str">
        <f>IF(D1556="","",VLOOKUP(D1556,Master,4,FALSE))</f>
        <v/>
      </c>
      <c r="G1556" s="5" t="str">
        <f>IF(D1556="","",VLOOKUP(D1556,Master,5,FALSE))</f>
        <v/>
      </c>
      <c r="H1556" s="5" t="str">
        <f>IF(D1556="","",VLOOKUP(D1556,Master,2,FALSE))</f>
        <v/>
      </c>
      <c r="I1556" s="233"/>
      <c r="J1556" s="233"/>
      <c r="K1556" s="233"/>
      <c r="L1556" s="234" t="str">
        <f>IF(K1556="","",IF(I1556="",ROUND(HLOOKUP(J1556,kgList,K1556,FALSE),1),ROUND(HLOOKUP(I1556,kgList,K1556,FALSE),1)))</f>
        <v/>
      </c>
      <c r="M1556" s="234" t="str">
        <f>IF(L1556="","",IF(COUNTA(I1556:J1556)&gt;1,"Edible or Inedible",IF(COUNTA(I1556)=1,L1556*1,IF(COUNTA(J1556)=1,L1556*1,"ERROR"))))</f>
        <v/>
      </c>
    </row>
    <row r="1557" spans="1:13" x14ac:dyDescent="0.25">
      <c r="A1557" s="232" t="str">
        <f>IF(D1557="","",A1556)</f>
        <v/>
      </c>
      <c r="B1557" s="231" t="str">
        <f>IF(D1557="","",B1556)</f>
        <v/>
      </c>
      <c r="C1557" s="232" t="str">
        <f>IF(D1557="","",C1556)</f>
        <v/>
      </c>
      <c r="D1557" s="6"/>
      <c r="E1557" s="5" t="str">
        <f>IF(D1557="","",VLOOKUP(D1557,Master,3,FALSE))</f>
        <v/>
      </c>
      <c r="F1557" s="5" t="str">
        <f>IF(D1557="","",VLOOKUP(D1557,Master,4,FALSE))</f>
        <v/>
      </c>
      <c r="G1557" s="5" t="str">
        <f>IF(D1557="","",VLOOKUP(D1557,Master,5,FALSE))</f>
        <v/>
      </c>
      <c r="H1557" s="5" t="str">
        <f>IF(D1557="","",VLOOKUP(D1557,Master,2,FALSE))</f>
        <v/>
      </c>
      <c r="I1557" s="233"/>
      <c r="J1557" s="233"/>
      <c r="K1557" s="233"/>
      <c r="L1557" s="234" t="str">
        <f>IF(K1557="","",IF(I1557="",ROUND(HLOOKUP(J1557,kgList,K1557,FALSE),1),ROUND(HLOOKUP(I1557,kgList,K1557,FALSE),1)))</f>
        <v/>
      </c>
      <c r="M1557" s="234" t="str">
        <f>IF(L1557="","",IF(COUNTA(I1557:J1557)&gt;1,"Edible or Inedible",IF(COUNTA(I1557)=1,L1557*1,IF(COUNTA(J1557)=1,L1557*1,"ERROR"))))</f>
        <v/>
      </c>
    </row>
    <row r="1558" spans="1:13" x14ac:dyDescent="0.25">
      <c r="A1558" s="232" t="str">
        <f>IF(D1558="","",A1557)</f>
        <v/>
      </c>
      <c r="B1558" s="231" t="str">
        <f>IF(D1558="","",B1557)</f>
        <v/>
      </c>
      <c r="C1558" s="232" t="str">
        <f>IF(D1558="","",C1557)</f>
        <v/>
      </c>
      <c r="D1558" s="6"/>
      <c r="E1558" s="5" t="str">
        <f>IF(D1558="","",VLOOKUP(D1558,Master,3,FALSE))</f>
        <v/>
      </c>
      <c r="F1558" s="5" t="str">
        <f>IF(D1558="","",VLOOKUP(D1558,Master,4,FALSE))</f>
        <v/>
      </c>
      <c r="G1558" s="5" t="str">
        <f>IF(D1558="","",VLOOKUP(D1558,Master,5,FALSE))</f>
        <v/>
      </c>
      <c r="H1558" s="5" t="str">
        <f>IF(D1558="","",VLOOKUP(D1558,Master,2,FALSE))</f>
        <v/>
      </c>
      <c r="I1558" s="233"/>
      <c r="J1558" s="233"/>
      <c r="K1558" s="233"/>
      <c r="L1558" s="234" t="str">
        <f>IF(K1558="","",IF(I1558="",ROUND(HLOOKUP(J1558,kgList,K1558,FALSE),1),ROUND(HLOOKUP(I1558,kgList,K1558,FALSE),1)))</f>
        <v/>
      </c>
      <c r="M1558" s="234" t="str">
        <f>IF(L1558="","",IF(COUNTA(I1558:J1558)&gt;1,"Edible or Inedible",IF(COUNTA(I1558)=1,L1558*1,IF(COUNTA(J1558)=1,L1558*1,"ERROR"))))</f>
        <v/>
      </c>
    </row>
    <row r="1559" spans="1:13" x14ac:dyDescent="0.25">
      <c r="A1559" s="232" t="str">
        <f>IF(D1559="","",A1558)</f>
        <v/>
      </c>
      <c r="B1559" s="231" t="str">
        <f>IF(D1559="","",B1558)</f>
        <v/>
      </c>
      <c r="C1559" s="232" t="str">
        <f>IF(D1559="","",C1558)</f>
        <v/>
      </c>
      <c r="D1559" s="6"/>
      <c r="E1559" s="5" t="str">
        <f>IF(D1559="","",VLOOKUP(D1559,Master,3,FALSE))</f>
        <v/>
      </c>
      <c r="F1559" s="5" t="str">
        <f>IF(D1559="","",VLOOKUP(D1559,Master,4,FALSE))</f>
        <v/>
      </c>
      <c r="G1559" s="5" t="str">
        <f>IF(D1559="","",VLOOKUP(D1559,Master,5,FALSE))</f>
        <v/>
      </c>
      <c r="H1559" s="5" t="str">
        <f>IF(D1559="","",VLOOKUP(D1559,Master,2,FALSE))</f>
        <v/>
      </c>
      <c r="I1559" s="233"/>
      <c r="J1559" s="233"/>
      <c r="K1559" s="233"/>
      <c r="L1559" s="234" t="str">
        <f>IF(K1559="","",IF(I1559="",ROUND(HLOOKUP(J1559,kgList,K1559,FALSE),1),ROUND(HLOOKUP(I1559,kgList,K1559,FALSE),1)))</f>
        <v/>
      </c>
      <c r="M1559" s="234" t="str">
        <f>IF(L1559="","",IF(COUNTA(I1559:J1559)&gt;1,"Edible or Inedible",IF(COUNTA(I1559)=1,L1559*1,IF(COUNTA(J1559)=1,L1559*1,"ERROR"))))</f>
        <v/>
      </c>
    </row>
    <row r="1560" spans="1:13" x14ac:dyDescent="0.25">
      <c r="A1560" s="232" t="str">
        <f>IF(D1560="","",A1559)</f>
        <v/>
      </c>
      <c r="B1560" s="231" t="str">
        <f>IF(D1560="","",B1559)</f>
        <v/>
      </c>
      <c r="C1560" s="232" t="str">
        <f>IF(D1560="","",C1559)</f>
        <v/>
      </c>
      <c r="D1560" s="6"/>
      <c r="E1560" s="5" t="str">
        <f>IF(D1560="","",VLOOKUP(D1560,Master,3,FALSE))</f>
        <v/>
      </c>
      <c r="F1560" s="5" t="str">
        <f>IF(D1560="","",VLOOKUP(D1560,Master,4,FALSE))</f>
        <v/>
      </c>
      <c r="G1560" s="5" t="str">
        <f>IF(D1560="","",VLOOKUP(D1560,Master,5,FALSE))</f>
        <v/>
      </c>
      <c r="H1560" s="5" t="str">
        <f>IF(D1560="","",VLOOKUP(D1560,Master,2,FALSE))</f>
        <v/>
      </c>
      <c r="I1560" s="233"/>
      <c r="J1560" s="233"/>
      <c r="K1560" s="233"/>
      <c r="L1560" s="234" t="str">
        <f>IF(K1560="","",IF(I1560="",ROUND(HLOOKUP(J1560,kgList,K1560,FALSE),1),ROUND(HLOOKUP(I1560,kgList,K1560,FALSE),1)))</f>
        <v/>
      </c>
      <c r="M1560" s="234" t="str">
        <f>IF(L1560="","",IF(COUNTA(I1560:J1560)&gt;1,"Edible or Inedible",IF(COUNTA(I1560)=1,L1560*1,IF(COUNTA(J1560)=1,L1560*1,"ERROR"))))</f>
        <v/>
      </c>
    </row>
    <row r="1561" spans="1:13" x14ac:dyDescent="0.25">
      <c r="A1561" s="232" t="str">
        <f>IF(D1561="","",A1560)</f>
        <v/>
      </c>
      <c r="B1561" s="231" t="str">
        <f>IF(D1561="","",B1560)</f>
        <v/>
      </c>
      <c r="C1561" s="232" t="str">
        <f>IF(D1561="","",C1560)</f>
        <v/>
      </c>
      <c r="D1561" s="6"/>
      <c r="E1561" s="5" t="str">
        <f>IF(D1561="","",VLOOKUP(D1561,Master,3,FALSE))</f>
        <v/>
      </c>
      <c r="F1561" s="5" t="str">
        <f>IF(D1561="","",VLOOKUP(D1561,Master,4,FALSE))</f>
        <v/>
      </c>
      <c r="G1561" s="5" t="str">
        <f>IF(D1561="","",VLOOKUP(D1561,Master,5,FALSE))</f>
        <v/>
      </c>
      <c r="H1561" s="5" t="str">
        <f>IF(D1561="","",VLOOKUP(D1561,Master,2,FALSE))</f>
        <v/>
      </c>
      <c r="I1561" s="233"/>
      <c r="J1561" s="233"/>
      <c r="K1561" s="233"/>
      <c r="L1561" s="234" t="str">
        <f>IF(K1561="","",IF(I1561="",ROUND(HLOOKUP(J1561,kgList,K1561,FALSE),1),ROUND(HLOOKUP(I1561,kgList,K1561,FALSE),1)))</f>
        <v/>
      </c>
      <c r="M1561" s="234" t="str">
        <f>IF(L1561="","",IF(COUNTA(I1561:J1561)&gt;1,"Edible or Inedible",IF(COUNTA(I1561)=1,L1561*1,IF(COUNTA(J1561)=1,L1561*1,"ERROR"))))</f>
        <v/>
      </c>
    </row>
    <row r="1562" spans="1:13" x14ac:dyDescent="0.25">
      <c r="A1562" s="232" t="str">
        <f>IF(D1562="","",A1561)</f>
        <v/>
      </c>
      <c r="B1562" s="231" t="str">
        <f>IF(D1562="","",B1561)</f>
        <v/>
      </c>
      <c r="C1562" s="232" t="str">
        <f>IF(D1562="","",C1561)</f>
        <v/>
      </c>
      <c r="D1562" s="6"/>
      <c r="E1562" s="5" t="str">
        <f>IF(D1562="","",VLOOKUP(D1562,Master,3,FALSE))</f>
        <v/>
      </c>
      <c r="F1562" s="5" t="str">
        <f>IF(D1562="","",VLOOKUP(D1562,Master,4,FALSE))</f>
        <v/>
      </c>
      <c r="G1562" s="5" t="str">
        <f>IF(D1562="","",VLOOKUP(D1562,Master,5,FALSE))</f>
        <v/>
      </c>
      <c r="H1562" s="5" t="str">
        <f>IF(D1562="","",VLOOKUP(D1562,Master,2,FALSE))</f>
        <v/>
      </c>
      <c r="I1562" s="233"/>
      <c r="J1562" s="233"/>
      <c r="K1562" s="233"/>
      <c r="L1562" s="234" t="str">
        <f>IF(K1562="","",IF(I1562="",ROUND(HLOOKUP(J1562,kgList,K1562,FALSE),1),ROUND(HLOOKUP(I1562,kgList,K1562,FALSE),1)))</f>
        <v/>
      </c>
      <c r="M1562" s="234" t="str">
        <f>IF(L1562="","",IF(COUNTA(I1562:J1562)&gt;1,"Edible or Inedible",IF(COUNTA(I1562)=1,L1562*1,IF(COUNTA(J1562)=1,L1562*1,"ERROR"))))</f>
        <v/>
      </c>
    </row>
    <row r="1563" spans="1:13" x14ac:dyDescent="0.25">
      <c r="A1563" s="232" t="str">
        <f>IF(D1563="","",A1562)</f>
        <v/>
      </c>
      <c r="B1563" s="231" t="str">
        <f>IF(D1563="","",B1562)</f>
        <v/>
      </c>
      <c r="C1563" s="232" t="str">
        <f>IF(D1563="","",C1562)</f>
        <v/>
      </c>
      <c r="D1563" s="6"/>
      <c r="E1563" s="5" t="str">
        <f>IF(D1563="","",VLOOKUP(D1563,Master,3,FALSE))</f>
        <v/>
      </c>
      <c r="F1563" s="5" t="str">
        <f>IF(D1563="","",VLOOKUP(D1563,Master,4,FALSE))</f>
        <v/>
      </c>
      <c r="G1563" s="5" t="str">
        <f>IF(D1563="","",VLOOKUP(D1563,Master,5,FALSE))</f>
        <v/>
      </c>
      <c r="H1563" s="5" t="str">
        <f>IF(D1563="","",VLOOKUP(D1563,Master,2,FALSE))</f>
        <v/>
      </c>
      <c r="I1563" s="233"/>
      <c r="J1563" s="233"/>
      <c r="K1563" s="233"/>
      <c r="L1563" s="234" t="str">
        <f>IF(K1563="","",IF(I1563="",ROUND(HLOOKUP(J1563,kgList,K1563,FALSE),1),ROUND(HLOOKUP(I1563,kgList,K1563,FALSE),1)))</f>
        <v/>
      </c>
      <c r="M1563" s="234" t="str">
        <f>IF(L1563="","",IF(COUNTA(I1563:J1563)&gt;1,"Edible or Inedible",IF(COUNTA(I1563)=1,L1563*1,IF(COUNTA(J1563)=1,L1563*1,"ERROR"))))</f>
        <v/>
      </c>
    </row>
    <row r="1564" spans="1:13" x14ac:dyDescent="0.25">
      <c r="A1564" s="232" t="str">
        <f>IF(D1564="","",A1563)</f>
        <v/>
      </c>
      <c r="B1564" s="231" t="str">
        <f>IF(D1564="","",B1563)</f>
        <v/>
      </c>
      <c r="C1564" s="232" t="str">
        <f>IF(D1564="","",C1563)</f>
        <v/>
      </c>
      <c r="D1564" s="6"/>
      <c r="E1564" s="5" t="str">
        <f>IF(D1564="","",VLOOKUP(D1564,Master,3,FALSE))</f>
        <v/>
      </c>
      <c r="F1564" s="5" t="str">
        <f>IF(D1564="","",VLOOKUP(D1564,Master,4,FALSE))</f>
        <v/>
      </c>
      <c r="G1564" s="5" t="str">
        <f>IF(D1564="","",VLOOKUP(D1564,Master,5,FALSE))</f>
        <v/>
      </c>
      <c r="H1564" s="5" t="str">
        <f>IF(D1564="","",VLOOKUP(D1564,Master,2,FALSE))</f>
        <v/>
      </c>
      <c r="I1564" s="233"/>
      <c r="J1564" s="233"/>
      <c r="K1564" s="233"/>
      <c r="L1564" s="234" t="str">
        <f>IF(K1564="","",IF(I1564="",ROUND(HLOOKUP(J1564,kgList,K1564,FALSE),1),ROUND(HLOOKUP(I1564,kgList,K1564,FALSE),1)))</f>
        <v/>
      </c>
      <c r="M1564" s="234" t="str">
        <f>IF(L1564="","",IF(COUNTA(I1564:J1564)&gt;1,"Edible or Inedible",IF(COUNTA(I1564)=1,L1564*1,IF(COUNTA(J1564)=1,L1564*1,"ERROR"))))</f>
        <v/>
      </c>
    </row>
    <row r="1565" spans="1:13" x14ac:dyDescent="0.25">
      <c r="A1565" s="232" t="str">
        <f>IF(D1565="","",A1564)</f>
        <v/>
      </c>
      <c r="B1565" s="231" t="str">
        <f>IF(D1565="","",B1564)</f>
        <v/>
      </c>
      <c r="C1565" s="232" t="str">
        <f>IF(D1565="","",C1564)</f>
        <v/>
      </c>
      <c r="D1565" s="6"/>
      <c r="E1565" s="5" t="str">
        <f>IF(D1565="","",VLOOKUP(D1565,Master,3,FALSE))</f>
        <v/>
      </c>
      <c r="F1565" s="5" t="str">
        <f>IF(D1565="","",VLOOKUP(D1565,Master,4,FALSE))</f>
        <v/>
      </c>
      <c r="G1565" s="5" t="str">
        <f>IF(D1565="","",VLOOKUP(D1565,Master,5,FALSE))</f>
        <v/>
      </c>
      <c r="H1565" s="5" t="str">
        <f>IF(D1565="","",VLOOKUP(D1565,Master,2,FALSE))</f>
        <v/>
      </c>
      <c r="I1565" s="233"/>
      <c r="J1565" s="233"/>
      <c r="K1565" s="233"/>
      <c r="L1565" s="234" t="str">
        <f>IF(K1565="","",IF(I1565="",ROUND(HLOOKUP(J1565,kgList,K1565,FALSE),1),ROUND(HLOOKUP(I1565,kgList,K1565,FALSE),1)))</f>
        <v/>
      </c>
      <c r="M1565" s="234" t="str">
        <f>IF(L1565="","",IF(COUNTA(I1565:J1565)&gt;1,"Edible or Inedible",IF(COUNTA(I1565)=1,L1565*1,IF(COUNTA(J1565)=1,L1565*1,"ERROR"))))</f>
        <v/>
      </c>
    </row>
    <row r="1566" spans="1:13" x14ac:dyDescent="0.25">
      <c r="A1566" s="232" t="str">
        <f>IF(D1566="","",A1565)</f>
        <v/>
      </c>
      <c r="B1566" s="231" t="str">
        <f>IF(D1566="","",B1565)</f>
        <v/>
      </c>
      <c r="C1566" s="232" t="str">
        <f>IF(D1566="","",C1565)</f>
        <v/>
      </c>
      <c r="D1566" s="6"/>
      <c r="E1566" s="5" t="str">
        <f>IF(D1566="","",VLOOKUP(D1566,Master,3,FALSE))</f>
        <v/>
      </c>
      <c r="F1566" s="5" t="str">
        <f>IF(D1566="","",VLOOKUP(D1566,Master,4,FALSE))</f>
        <v/>
      </c>
      <c r="G1566" s="5" t="str">
        <f>IF(D1566="","",VLOOKUP(D1566,Master,5,FALSE))</f>
        <v/>
      </c>
      <c r="H1566" s="5" t="str">
        <f>IF(D1566="","",VLOOKUP(D1566,Master,2,FALSE))</f>
        <v/>
      </c>
      <c r="I1566" s="233"/>
      <c r="J1566" s="233"/>
      <c r="K1566" s="233"/>
      <c r="L1566" s="234" t="str">
        <f>IF(K1566="","",IF(I1566="",ROUND(HLOOKUP(J1566,kgList,K1566,FALSE),1),ROUND(HLOOKUP(I1566,kgList,K1566,FALSE),1)))</f>
        <v/>
      </c>
      <c r="M1566" s="234" t="str">
        <f>IF(L1566="","",IF(COUNTA(I1566:J1566)&gt;1,"Edible or Inedible",IF(COUNTA(I1566)=1,L1566*1,IF(COUNTA(J1566)=1,L1566*1,"ERROR"))))</f>
        <v/>
      </c>
    </row>
    <row r="1567" spans="1:13" x14ac:dyDescent="0.25">
      <c r="A1567" s="232" t="str">
        <f>IF(D1567="","",A1566)</f>
        <v/>
      </c>
      <c r="B1567" s="231" t="str">
        <f>IF(D1567="","",B1566)</f>
        <v/>
      </c>
      <c r="C1567" s="232" t="str">
        <f>IF(D1567="","",C1566)</f>
        <v/>
      </c>
      <c r="D1567" s="6"/>
      <c r="E1567" s="5" t="str">
        <f>IF(D1567="","",VLOOKUP(D1567,Master,3,FALSE))</f>
        <v/>
      </c>
      <c r="F1567" s="5" t="str">
        <f>IF(D1567="","",VLOOKUP(D1567,Master,4,FALSE))</f>
        <v/>
      </c>
      <c r="G1567" s="5" t="str">
        <f>IF(D1567="","",VLOOKUP(D1567,Master,5,FALSE))</f>
        <v/>
      </c>
      <c r="H1567" s="5" t="str">
        <f>IF(D1567="","",VLOOKUP(D1567,Master,2,FALSE))</f>
        <v/>
      </c>
      <c r="I1567" s="233"/>
      <c r="J1567" s="233"/>
      <c r="K1567" s="233"/>
      <c r="L1567" s="234" t="str">
        <f>IF(K1567="","",IF(I1567="",ROUND(HLOOKUP(J1567,kgList,K1567,FALSE),1),ROUND(HLOOKUP(I1567,kgList,K1567,FALSE),1)))</f>
        <v/>
      </c>
      <c r="M1567" s="234" t="str">
        <f>IF(L1567="","",IF(COUNTA(I1567:J1567)&gt;1,"Edible or Inedible",IF(COUNTA(I1567)=1,L1567*1,IF(COUNTA(J1567)=1,L1567*1,"ERROR"))))</f>
        <v/>
      </c>
    </row>
    <row r="1568" spans="1:13" x14ac:dyDescent="0.25">
      <c r="A1568" s="232" t="str">
        <f>IF(D1568="","",A1567)</f>
        <v/>
      </c>
      <c r="B1568" s="231" t="str">
        <f>IF(D1568="","",B1567)</f>
        <v/>
      </c>
      <c r="C1568" s="232" t="str">
        <f>IF(D1568="","",C1567)</f>
        <v/>
      </c>
      <c r="D1568" s="6"/>
      <c r="E1568" s="5" t="str">
        <f>IF(D1568="","",VLOOKUP(D1568,Master,3,FALSE))</f>
        <v/>
      </c>
      <c r="F1568" s="5" t="str">
        <f>IF(D1568="","",VLOOKUP(D1568,Master,4,FALSE))</f>
        <v/>
      </c>
      <c r="G1568" s="5" t="str">
        <f>IF(D1568="","",VLOOKUP(D1568,Master,5,FALSE))</f>
        <v/>
      </c>
      <c r="H1568" s="5" t="str">
        <f>IF(D1568="","",VLOOKUP(D1568,Master,2,FALSE))</f>
        <v/>
      </c>
      <c r="I1568" s="233"/>
      <c r="J1568" s="233"/>
      <c r="K1568" s="233"/>
      <c r="L1568" s="234" t="str">
        <f>IF(K1568="","",IF(I1568="",ROUND(HLOOKUP(J1568,kgList,K1568,FALSE),1),ROUND(HLOOKUP(I1568,kgList,K1568,FALSE),1)))</f>
        <v/>
      </c>
      <c r="M1568" s="234" t="str">
        <f>IF(L1568="","",IF(COUNTA(I1568:J1568)&gt;1,"Edible or Inedible",IF(COUNTA(I1568)=1,L1568*1,IF(COUNTA(J1568)=1,L1568*1,"ERROR"))))</f>
        <v/>
      </c>
    </row>
    <row r="1569" spans="1:13" x14ac:dyDescent="0.25">
      <c r="A1569" s="232" t="str">
        <f>IF(D1569="","",A1568)</f>
        <v/>
      </c>
      <c r="B1569" s="231" t="str">
        <f>IF(D1569="","",B1568)</f>
        <v/>
      </c>
      <c r="C1569" s="232" t="str">
        <f>IF(D1569="","",C1568)</f>
        <v/>
      </c>
      <c r="D1569" s="6"/>
      <c r="E1569" s="5" t="str">
        <f>IF(D1569="","",VLOOKUP(D1569,Master,3,FALSE))</f>
        <v/>
      </c>
      <c r="F1569" s="5" t="str">
        <f>IF(D1569="","",VLOOKUP(D1569,Master,4,FALSE))</f>
        <v/>
      </c>
      <c r="G1569" s="5" t="str">
        <f>IF(D1569="","",VLOOKUP(D1569,Master,5,FALSE))</f>
        <v/>
      </c>
      <c r="H1569" s="5" t="str">
        <f>IF(D1569="","",VLOOKUP(D1569,Master,2,FALSE))</f>
        <v/>
      </c>
      <c r="I1569" s="233"/>
      <c r="J1569" s="233"/>
      <c r="K1569" s="233"/>
      <c r="L1569" s="234" t="str">
        <f>IF(K1569="","",IF(I1569="",ROUND(HLOOKUP(J1569,kgList,K1569,FALSE),1),ROUND(HLOOKUP(I1569,kgList,K1569,FALSE),1)))</f>
        <v/>
      </c>
      <c r="M1569" s="234" t="str">
        <f>IF(L1569="","",IF(COUNTA(I1569:J1569)&gt;1,"Edible or Inedible",IF(COUNTA(I1569)=1,L1569*1,IF(COUNTA(J1569)=1,L1569*1,"ERROR"))))</f>
        <v/>
      </c>
    </row>
    <row r="1570" spans="1:13" x14ac:dyDescent="0.25">
      <c r="A1570" s="232" t="str">
        <f>IF(D1570="","",A1569)</f>
        <v/>
      </c>
      <c r="B1570" s="231" t="str">
        <f>IF(D1570="","",B1569)</f>
        <v/>
      </c>
      <c r="C1570" s="232" t="str">
        <f>IF(D1570="","",C1569)</f>
        <v/>
      </c>
      <c r="D1570" s="6"/>
      <c r="E1570" s="5" t="str">
        <f>IF(D1570="","",VLOOKUP(D1570,Master,3,FALSE))</f>
        <v/>
      </c>
      <c r="F1570" s="5" t="str">
        <f>IF(D1570="","",VLOOKUP(D1570,Master,4,FALSE))</f>
        <v/>
      </c>
      <c r="G1570" s="5" t="str">
        <f>IF(D1570="","",VLOOKUP(D1570,Master,5,FALSE))</f>
        <v/>
      </c>
      <c r="H1570" s="5" t="str">
        <f>IF(D1570="","",VLOOKUP(D1570,Master,2,FALSE))</f>
        <v/>
      </c>
      <c r="I1570" s="233"/>
      <c r="J1570" s="233"/>
      <c r="K1570" s="233"/>
      <c r="L1570" s="234" t="str">
        <f>IF(K1570="","",IF(I1570="",ROUND(HLOOKUP(J1570,kgList,K1570,FALSE),1),ROUND(HLOOKUP(I1570,kgList,K1570,FALSE),1)))</f>
        <v/>
      </c>
      <c r="M1570" s="234" t="str">
        <f>IF(L1570="","",IF(COUNTA(I1570:J1570)&gt;1,"Edible or Inedible",IF(COUNTA(I1570)=1,L1570*1,IF(COUNTA(J1570)=1,L1570*1,"ERROR"))))</f>
        <v/>
      </c>
    </row>
    <row r="1571" spans="1:13" x14ac:dyDescent="0.25">
      <c r="A1571" s="232" t="str">
        <f>IF(D1571="","",A1570)</f>
        <v/>
      </c>
      <c r="B1571" s="231" t="str">
        <f>IF(D1571="","",B1570)</f>
        <v/>
      </c>
      <c r="C1571" s="232" t="str">
        <f>IF(D1571="","",C1570)</f>
        <v/>
      </c>
      <c r="D1571" s="6"/>
      <c r="E1571" s="5" t="str">
        <f>IF(D1571="","",VLOOKUP(D1571,Master,3,FALSE))</f>
        <v/>
      </c>
      <c r="F1571" s="5" t="str">
        <f>IF(D1571="","",VLOOKUP(D1571,Master,4,FALSE))</f>
        <v/>
      </c>
      <c r="G1571" s="5" t="str">
        <f>IF(D1571="","",VLOOKUP(D1571,Master,5,FALSE))</f>
        <v/>
      </c>
      <c r="H1571" s="5" t="str">
        <f>IF(D1571="","",VLOOKUP(D1571,Master,2,FALSE))</f>
        <v/>
      </c>
      <c r="I1571" s="233"/>
      <c r="J1571" s="233"/>
      <c r="K1571" s="233"/>
      <c r="L1571" s="234" t="str">
        <f>IF(K1571="","",IF(I1571="",ROUND(HLOOKUP(J1571,kgList,K1571,FALSE),1),ROUND(HLOOKUP(I1571,kgList,K1571,FALSE),1)))</f>
        <v/>
      </c>
      <c r="M1571" s="234" t="str">
        <f>IF(L1571="","",IF(COUNTA(I1571:J1571)&gt;1,"Edible or Inedible",IF(COUNTA(I1571)=1,L1571*1,IF(COUNTA(J1571)=1,L1571*1,"ERROR"))))</f>
        <v/>
      </c>
    </row>
    <row r="1572" spans="1:13" x14ac:dyDescent="0.25">
      <c r="A1572" s="232" t="str">
        <f>IF(D1572="","",A1571)</f>
        <v/>
      </c>
      <c r="B1572" s="231" t="str">
        <f>IF(D1572="","",B1571)</f>
        <v/>
      </c>
      <c r="C1572" s="232" t="str">
        <f>IF(D1572="","",C1571)</f>
        <v/>
      </c>
      <c r="D1572" s="6"/>
      <c r="E1572" s="5" t="str">
        <f>IF(D1572="","",VLOOKUP(D1572,Master,3,FALSE))</f>
        <v/>
      </c>
      <c r="F1572" s="5" t="str">
        <f>IF(D1572="","",VLOOKUP(D1572,Master,4,FALSE))</f>
        <v/>
      </c>
      <c r="G1572" s="5" t="str">
        <f>IF(D1572="","",VLOOKUP(D1572,Master,5,FALSE))</f>
        <v/>
      </c>
      <c r="H1572" s="5" t="str">
        <f>IF(D1572="","",VLOOKUP(D1572,Master,2,FALSE))</f>
        <v/>
      </c>
      <c r="I1572" s="233"/>
      <c r="J1572" s="233"/>
      <c r="K1572" s="233"/>
      <c r="L1572" s="234" t="str">
        <f>IF(K1572="","",IF(I1572="",ROUND(HLOOKUP(J1572,kgList,K1572,FALSE),1),ROUND(HLOOKUP(I1572,kgList,K1572,FALSE),1)))</f>
        <v/>
      </c>
      <c r="M1572" s="234" t="str">
        <f>IF(L1572="","",IF(COUNTA(I1572:J1572)&gt;1,"Edible or Inedible",IF(COUNTA(I1572)=1,L1572*1,IF(COUNTA(J1572)=1,L1572*1,"ERROR"))))</f>
        <v/>
      </c>
    </row>
    <row r="1573" spans="1:13" x14ac:dyDescent="0.25">
      <c r="A1573" s="232" t="str">
        <f>IF(D1573="","",A1572)</f>
        <v/>
      </c>
      <c r="B1573" s="231" t="str">
        <f>IF(D1573="","",B1572)</f>
        <v/>
      </c>
      <c r="C1573" s="232" t="str">
        <f>IF(D1573="","",C1572)</f>
        <v/>
      </c>
      <c r="D1573" s="6"/>
      <c r="E1573" s="5" t="str">
        <f>IF(D1573="","",VLOOKUP(D1573,Master,3,FALSE))</f>
        <v/>
      </c>
      <c r="F1573" s="5" t="str">
        <f>IF(D1573="","",VLOOKUP(D1573,Master,4,FALSE))</f>
        <v/>
      </c>
      <c r="G1573" s="5" t="str">
        <f>IF(D1573="","",VLOOKUP(D1573,Master,5,FALSE))</f>
        <v/>
      </c>
      <c r="H1573" s="5" t="str">
        <f>IF(D1573="","",VLOOKUP(D1573,Master,2,FALSE))</f>
        <v/>
      </c>
      <c r="I1573" s="233"/>
      <c r="J1573" s="233"/>
      <c r="K1573" s="233"/>
      <c r="L1573" s="234" t="str">
        <f>IF(K1573="","",IF(I1573="",ROUND(HLOOKUP(J1573,kgList,K1573,FALSE),1),ROUND(HLOOKUP(I1573,kgList,K1573,FALSE),1)))</f>
        <v/>
      </c>
      <c r="M1573" s="234" t="str">
        <f>IF(L1573="","",IF(COUNTA(I1573:J1573)&gt;1,"Edible or Inedible",IF(COUNTA(I1573)=1,L1573*1,IF(COUNTA(J1573)=1,L1573*1,"ERROR"))))</f>
        <v/>
      </c>
    </row>
    <row r="1574" spans="1:13" x14ac:dyDescent="0.25">
      <c r="A1574" s="232" t="str">
        <f>IF(D1574="","",A1573)</f>
        <v/>
      </c>
      <c r="B1574" s="231" t="str">
        <f>IF(D1574="","",B1573)</f>
        <v/>
      </c>
      <c r="C1574" s="232" t="str">
        <f>IF(D1574="","",C1573)</f>
        <v/>
      </c>
      <c r="D1574" s="6"/>
      <c r="E1574" s="5" t="str">
        <f>IF(D1574="","",VLOOKUP(D1574,Master,3,FALSE))</f>
        <v/>
      </c>
      <c r="F1574" s="5" t="str">
        <f>IF(D1574="","",VLOOKUP(D1574,Master,4,FALSE))</f>
        <v/>
      </c>
      <c r="G1574" s="5" t="str">
        <f>IF(D1574="","",VLOOKUP(D1574,Master,5,FALSE))</f>
        <v/>
      </c>
      <c r="H1574" s="5" t="str">
        <f>IF(D1574="","",VLOOKUP(D1574,Master,2,FALSE))</f>
        <v/>
      </c>
      <c r="I1574" s="233"/>
      <c r="J1574" s="233"/>
      <c r="K1574" s="233"/>
      <c r="L1574" s="234" t="str">
        <f>IF(K1574="","",IF(I1574="",ROUND(HLOOKUP(J1574,kgList,K1574,FALSE),1),ROUND(HLOOKUP(I1574,kgList,K1574,FALSE),1)))</f>
        <v/>
      </c>
      <c r="M1574" s="234" t="str">
        <f>IF(L1574="","",IF(COUNTA(I1574:J1574)&gt;1,"Edible or Inedible",IF(COUNTA(I1574)=1,L1574*1,IF(COUNTA(J1574)=1,L1574*1,"ERROR"))))</f>
        <v/>
      </c>
    </row>
    <row r="1575" spans="1:13" x14ac:dyDescent="0.25">
      <c r="A1575" s="232" t="str">
        <f>IF(D1575="","",A1574)</f>
        <v/>
      </c>
      <c r="B1575" s="231" t="str">
        <f>IF(D1575="","",B1574)</f>
        <v/>
      </c>
      <c r="C1575" s="232" t="str">
        <f>IF(D1575="","",C1574)</f>
        <v/>
      </c>
      <c r="D1575" s="6"/>
      <c r="E1575" s="5" t="str">
        <f>IF(D1575="","",VLOOKUP(D1575,Master,3,FALSE))</f>
        <v/>
      </c>
      <c r="F1575" s="5" t="str">
        <f>IF(D1575="","",VLOOKUP(D1575,Master,4,FALSE))</f>
        <v/>
      </c>
      <c r="G1575" s="5" t="str">
        <f>IF(D1575="","",VLOOKUP(D1575,Master,5,FALSE))</f>
        <v/>
      </c>
      <c r="H1575" s="5" t="str">
        <f>IF(D1575="","",VLOOKUP(D1575,Master,2,FALSE))</f>
        <v/>
      </c>
      <c r="I1575" s="233"/>
      <c r="J1575" s="233"/>
      <c r="K1575" s="233"/>
      <c r="L1575" s="234" t="str">
        <f>IF(K1575="","",IF(I1575="",ROUND(HLOOKUP(J1575,kgList,K1575,FALSE),1),ROUND(HLOOKUP(I1575,kgList,K1575,FALSE),1)))</f>
        <v/>
      </c>
      <c r="M1575" s="234" t="str">
        <f>IF(L1575="","",IF(COUNTA(I1575:J1575)&gt;1,"Edible or Inedible",IF(COUNTA(I1575)=1,L1575*1,IF(COUNTA(J1575)=1,L1575*1,"ERROR"))))</f>
        <v/>
      </c>
    </row>
    <row r="1576" spans="1:13" x14ac:dyDescent="0.25">
      <c r="A1576" s="232" t="str">
        <f>IF(D1576="","",A1575)</f>
        <v/>
      </c>
      <c r="B1576" s="231" t="str">
        <f>IF(D1576="","",B1575)</f>
        <v/>
      </c>
      <c r="C1576" s="232" t="str">
        <f>IF(D1576="","",C1575)</f>
        <v/>
      </c>
      <c r="D1576" s="6"/>
      <c r="E1576" s="5" t="str">
        <f>IF(D1576="","",VLOOKUP(D1576,Master,3,FALSE))</f>
        <v/>
      </c>
      <c r="F1576" s="5" t="str">
        <f>IF(D1576="","",VLOOKUP(D1576,Master,4,FALSE))</f>
        <v/>
      </c>
      <c r="G1576" s="5" t="str">
        <f>IF(D1576="","",VLOOKUP(D1576,Master,5,FALSE))</f>
        <v/>
      </c>
      <c r="H1576" s="5" t="str">
        <f>IF(D1576="","",VLOOKUP(D1576,Master,2,FALSE))</f>
        <v/>
      </c>
      <c r="I1576" s="233"/>
      <c r="J1576" s="233"/>
      <c r="K1576" s="233"/>
      <c r="L1576" s="234" t="str">
        <f>IF(K1576="","",IF(I1576="",ROUND(HLOOKUP(J1576,kgList,K1576,FALSE),1),ROUND(HLOOKUP(I1576,kgList,K1576,FALSE),1)))</f>
        <v/>
      </c>
      <c r="M1576" s="234" t="str">
        <f>IF(L1576="","",IF(COUNTA(I1576:J1576)&gt;1,"Edible or Inedible",IF(COUNTA(I1576)=1,L1576*1,IF(COUNTA(J1576)=1,L1576*1,"ERROR"))))</f>
        <v/>
      </c>
    </row>
    <row r="1577" spans="1:13" x14ac:dyDescent="0.25">
      <c r="A1577" s="232" t="str">
        <f>IF(D1577="","",A1576)</f>
        <v/>
      </c>
      <c r="B1577" s="231" t="str">
        <f>IF(D1577="","",B1576)</f>
        <v/>
      </c>
      <c r="C1577" s="232" t="str">
        <f>IF(D1577="","",C1576)</f>
        <v/>
      </c>
      <c r="D1577" s="6"/>
      <c r="E1577" s="5" t="str">
        <f>IF(D1577="","",VLOOKUP(D1577,Master,3,FALSE))</f>
        <v/>
      </c>
      <c r="F1577" s="5" t="str">
        <f>IF(D1577="","",VLOOKUP(D1577,Master,4,FALSE))</f>
        <v/>
      </c>
      <c r="G1577" s="5" t="str">
        <f>IF(D1577="","",VLOOKUP(D1577,Master,5,FALSE))</f>
        <v/>
      </c>
      <c r="H1577" s="5" t="str">
        <f>IF(D1577="","",VLOOKUP(D1577,Master,2,FALSE))</f>
        <v/>
      </c>
      <c r="I1577" s="233"/>
      <c r="J1577" s="233"/>
      <c r="K1577" s="233"/>
      <c r="L1577" s="234" t="str">
        <f>IF(K1577="","",IF(I1577="",ROUND(HLOOKUP(J1577,kgList,K1577,FALSE),1),ROUND(HLOOKUP(I1577,kgList,K1577,FALSE),1)))</f>
        <v/>
      </c>
      <c r="M1577" s="234" t="str">
        <f>IF(L1577="","",IF(COUNTA(I1577:J1577)&gt;1,"Edible or Inedible",IF(COUNTA(I1577)=1,L1577*1,IF(COUNTA(J1577)=1,L1577*1,"ERROR"))))</f>
        <v/>
      </c>
    </row>
    <row r="1578" spans="1:13" x14ac:dyDescent="0.25">
      <c r="A1578" s="232" t="str">
        <f>IF(D1578="","",A1577)</f>
        <v/>
      </c>
      <c r="B1578" s="231" t="str">
        <f>IF(D1578="","",B1577)</f>
        <v/>
      </c>
      <c r="C1578" s="232" t="str">
        <f>IF(D1578="","",C1577)</f>
        <v/>
      </c>
      <c r="D1578" s="6"/>
      <c r="E1578" s="5" t="str">
        <f>IF(D1578="","",VLOOKUP(D1578,Master,3,FALSE))</f>
        <v/>
      </c>
      <c r="F1578" s="5" t="str">
        <f>IF(D1578="","",VLOOKUP(D1578,Master,4,FALSE))</f>
        <v/>
      </c>
      <c r="G1578" s="5" t="str">
        <f>IF(D1578="","",VLOOKUP(D1578,Master,5,FALSE))</f>
        <v/>
      </c>
      <c r="H1578" s="5" t="str">
        <f>IF(D1578="","",VLOOKUP(D1578,Master,2,FALSE))</f>
        <v/>
      </c>
      <c r="I1578" s="233"/>
      <c r="J1578" s="233"/>
      <c r="K1578" s="233"/>
      <c r="L1578" s="234" t="str">
        <f>IF(K1578="","",IF(I1578="",ROUND(HLOOKUP(J1578,kgList,K1578,FALSE),1),ROUND(HLOOKUP(I1578,kgList,K1578,FALSE),1)))</f>
        <v/>
      </c>
      <c r="M1578" s="234" t="str">
        <f>IF(L1578="","",IF(COUNTA(I1578:J1578)&gt;1,"Edible or Inedible",IF(COUNTA(I1578)=1,L1578*1,IF(COUNTA(J1578)=1,L1578*1,"ERROR"))))</f>
        <v/>
      </c>
    </row>
    <row r="1579" spans="1:13" x14ac:dyDescent="0.25">
      <c r="A1579" s="232" t="str">
        <f>IF(D1579="","",A1578)</f>
        <v/>
      </c>
      <c r="B1579" s="231" t="str">
        <f>IF(D1579="","",B1578)</f>
        <v/>
      </c>
      <c r="C1579" s="232" t="str">
        <f>IF(D1579="","",C1578)</f>
        <v/>
      </c>
      <c r="D1579" s="6"/>
      <c r="E1579" s="5" t="str">
        <f>IF(D1579="","",VLOOKUP(D1579,Master,3,FALSE))</f>
        <v/>
      </c>
      <c r="F1579" s="5" t="str">
        <f>IF(D1579="","",VLOOKUP(D1579,Master,4,FALSE))</f>
        <v/>
      </c>
      <c r="G1579" s="5" t="str">
        <f>IF(D1579="","",VLOOKUP(D1579,Master,5,FALSE))</f>
        <v/>
      </c>
      <c r="H1579" s="5" t="str">
        <f>IF(D1579="","",VLOOKUP(D1579,Master,2,FALSE))</f>
        <v/>
      </c>
      <c r="I1579" s="233"/>
      <c r="J1579" s="233"/>
      <c r="K1579" s="233"/>
      <c r="L1579" s="234" t="str">
        <f>IF(K1579="","",IF(I1579="",ROUND(HLOOKUP(J1579,kgList,K1579,FALSE),1),ROUND(HLOOKUP(I1579,kgList,K1579,FALSE),1)))</f>
        <v/>
      </c>
      <c r="M1579" s="234" t="str">
        <f>IF(L1579="","",IF(COUNTA(I1579:J1579)&gt;1,"Edible or Inedible",IF(COUNTA(I1579)=1,L1579*1,IF(COUNTA(J1579)=1,L1579*1,"ERROR"))))</f>
        <v/>
      </c>
    </row>
    <row r="1580" spans="1:13" x14ac:dyDescent="0.25">
      <c r="A1580" s="232" t="str">
        <f>IF(D1580="","",A1579)</f>
        <v/>
      </c>
      <c r="B1580" s="231" t="str">
        <f>IF(D1580="","",B1579)</f>
        <v/>
      </c>
      <c r="C1580" s="232" t="str">
        <f>IF(D1580="","",C1579)</f>
        <v/>
      </c>
      <c r="D1580" s="6"/>
      <c r="E1580" s="5" t="str">
        <f>IF(D1580="","",VLOOKUP(D1580,Master,3,FALSE))</f>
        <v/>
      </c>
      <c r="F1580" s="5" t="str">
        <f>IF(D1580="","",VLOOKUP(D1580,Master,4,FALSE))</f>
        <v/>
      </c>
      <c r="G1580" s="5" t="str">
        <f>IF(D1580="","",VLOOKUP(D1580,Master,5,FALSE))</f>
        <v/>
      </c>
      <c r="H1580" s="5" t="str">
        <f>IF(D1580="","",VLOOKUP(D1580,Master,2,FALSE))</f>
        <v/>
      </c>
      <c r="I1580" s="233"/>
      <c r="J1580" s="233"/>
      <c r="K1580" s="233"/>
      <c r="L1580" s="234" t="str">
        <f>IF(K1580="","",IF(I1580="",ROUND(HLOOKUP(J1580,kgList,K1580,FALSE),1),ROUND(HLOOKUP(I1580,kgList,K1580,FALSE),1)))</f>
        <v/>
      </c>
      <c r="M1580" s="234" t="str">
        <f>IF(L1580="","",IF(COUNTA(I1580:J1580)&gt;1,"Edible or Inedible",IF(COUNTA(I1580)=1,L1580*1,IF(COUNTA(J1580)=1,L1580*1,"ERROR"))))</f>
        <v/>
      </c>
    </row>
    <row r="1581" spans="1:13" x14ac:dyDescent="0.25">
      <c r="A1581" s="232" t="str">
        <f>IF(D1581="","",A1580)</f>
        <v/>
      </c>
      <c r="B1581" s="231" t="str">
        <f>IF(D1581="","",B1580)</f>
        <v/>
      </c>
      <c r="C1581" s="232" t="str">
        <f>IF(D1581="","",C1580)</f>
        <v/>
      </c>
      <c r="D1581" s="6"/>
      <c r="E1581" s="5" t="str">
        <f>IF(D1581="","",VLOOKUP(D1581,Master,3,FALSE))</f>
        <v/>
      </c>
      <c r="F1581" s="5" t="str">
        <f>IF(D1581="","",VLOOKUP(D1581,Master,4,FALSE))</f>
        <v/>
      </c>
      <c r="G1581" s="5" t="str">
        <f>IF(D1581="","",VLOOKUP(D1581,Master,5,FALSE))</f>
        <v/>
      </c>
      <c r="H1581" s="5" t="str">
        <f>IF(D1581="","",VLOOKUP(D1581,Master,2,FALSE))</f>
        <v/>
      </c>
      <c r="I1581" s="233"/>
      <c r="J1581" s="233"/>
      <c r="K1581" s="233"/>
      <c r="L1581" s="234" t="str">
        <f>IF(K1581="","",IF(I1581="",ROUND(HLOOKUP(J1581,kgList,K1581,FALSE),1),ROUND(HLOOKUP(I1581,kgList,K1581,FALSE),1)))</f>
        <v/>
      </c>
      <c r="M1581" s="234" t="str">
        <f>IF(L1581="","",IF(COUNTA(I1581:J1581)&gt;1,"Edible or Inedible",IF(COUNTA(I1581)=1,L1581*1,IF(COUNTA(J1581)=1,L1581*1,"ERROR"))))</f>
        <v/>
      </c>
    </row>
    <row r="1582" spans="1:13" x14ac:dyDescent="0.25">
      <c r="A1582" s="232" t="str">
        <f>IF(D1582="","",A1581)</f>
        <v/>
      </c>
      <c r="B1582" s="231" t="str">
        <f>IF(D1582="","",B1581)</f>
        <v/>
      </c>
      <c r="C1582" s="232" t="str">
        <f>IF(D1582="","",C1581)</f>
        <v/>
      </c>
      <c r="D1582" s="6"/>
      <c r="E1582" s="5" t="str">
        <f>IF(D1582="","",VLOOKUP(D1582,Master,3,FALSE))</f>
        <v/>
      </c>
      <c r="F1582" s="5" t="str">
        <f>IF(D1582="","",VLOOKUP(D1582,Master,4,FALSE))</f>
        <v/>
      </c>
      <c r="G1582" s="5" t="str">
        <f>IF(D1582="","",VLOOKUP(D1582,Master,5,FALSE))</f>
        <v/>
      </c>
      <c r="H1582" s="5" t="str">
        <f>IF(D1582="","",VLOOKUP(D1582,Master,2,FALSE))</f>
        <v/>
      </c>
      <c r="I1582" s="233"/>
      <c r="J1582" s="233"/>
      <c r="K1582" s="233"/>
      <c r="L1582" s="234" t="str">
        <f>IF(K1582="","",IF(I1582="",ROUND(HLOOKUP(J1582,kgList,K1582,FALSE),1),ROUND(HLOOKUP(I1582,kgList,K1582,FALSE),1)))</f>
        <v/>
      </c>
      <c r="M1582" s="234" t="str">
        <f>IF(L1582="","",IF(COUNTA(I1582:J1582)&gt;1,"Edible or Inedible",IF(COUNTA(I1582)=1,L1582*1,IF(COUNTA(J1582)=1,L1582*1,"ERROR"))))</f>
        <v/>
      </c>
    </row>
    <row r="1583" spans="1:13" x14ac:dyDescent="0.25">
      <c r="A1583" s="232" t="str">
        <f>IF(D1583="","",A1582)</f>
        <v/>
      </c>
      <c r="B1583" s="231" t="str">
        <f>IF(D1583="","",B1582)</f>
        <v/>
      </c>
      <c r="C1583" s="232" t="str">
        <f>IF(D1583="","",C1582)</f>
        <v/>
      </c>
      <c r="D1583" s="6"/>
      <c r="E1583" s="5" t="str">
        <f>IF(D1583="","",VLOOKUP(D1583,Master,3,FALSE))</f>
        <v/>
      </c>
      <c r="F1583" s="5" t="str">
        <f>IF(D1583="","",VLOOKUP(D1583,Master,4,FALSE))</f>
        <v/>
      </c>
      <c r="G1583" s="5" t="str">
        <f>IF(D1583="","",VLOOKUP(D1583,Master,5,FALSE))</f>
        <v/>
      </c>
      <c r="H1583" s="5" t="str">
        <f>IF(D1583="","",VLOOKUP(D1583,Master,2,FALSE))</f>
        <v/>
      </c>
      <c r="I1583" s="233"/>
      <c r="J1583" s="233"/>
      <c r="K1583" s="233"/>
      <c r="L1583" s="234" t="str">
        <f>IF(K1583="","",IF(I1583="",ROUND(HLOOKUP(J1583,kgList,K1583,FALSE),1),ROUND(HLOOKUP(I1583,kgList,K1583,FALSE),1)))</f>
        <v/>
      </c>
      <c r="M1583" s="234" t="str">
        <f>IF(L1583="","",IF(COUNTA(I1583:J1583)&gt;1,"Edible or Inedible",IF(COUNTA(I1583)=1,L1583*1,IF(COUNTA(J1583)=1,L1583*1,"ERROR"))))</f>
        <v/>
      </c>
    </row>
    <row r="1584" spans="1:13" x14ac:dyDescent="0.25">
      <c r="A1584" s="232" t="str">
        <f>IF(D1584="","",A1583)</f>
        <v/>
      </c>
      <c r="B1584" s="231" t="str">
        <f>IF(D1584="","",B1583)</f>
        <v/>
      </c>
      <c r="C1584" s="232" t="str">
        <f>IF(D1584="","",C1583)</f>
        <v/>
      </c>
      <c r="D1584" s="6"/>
      <c r="E1584" s="5" t="str">
        <f>IF(D1584="","",VLOOKUP(D1584,Master,3,FALSE))</f>
        <v/>
      </c>
      <c r="F1584" s="5" t="str">
        <f>IF(D1584="","",VLOOKUP(D1584,Master,4,FALSE))</f>
        <v/>
      </c>
      <c r="G1584" s="5" t="str">
        <f>IF(D1584="","",VLOOKUP(D1584,Master,5,FALSE))</f>
        <v/>
      </c>
      <c r="H1584" s="5" t="str">
        <f>IF(D1584="","",VLOOKUP(D1584,Master,2,FALSE))</f>
        <v/>
      </c>
      <c r="I1584" s="233"/>
      <c r="J1584" s="233"/>
      <c r="K1584" s="233"/>
      <c r="L1584" s="234" t="str">
        <f>IF(K1584="","",IF(I1584="",ROUND(HLOOKUP(J1584,kgList,K1584,FALSE),1),ROUND(HLOOKUP(I1584,kgList,K1584,FALSE),1)))</f>
        <v/>
      </c>
      <c r="M1584" s="234" t="str">
        <f>IF(L1584="","",IF(COUNTA(I1584:J1584)&gt;1,"Edible or Inedible",IF(COUNTA(I1584)=1,L1584*1,IF(COUNTA(J1584)=1,L1584*1,"ERROR"))))</f>
        <v/>
      </c>
    </row>
    <row r="1585" spans="1:13" x14ac:dyDescent="0.25">
      <c r="A1585" s="232" t="str">
        <f>IF(D1585="","",A1584)</f>
        <v/>
      </c>
      <c r="B1585" s="231" t="str">
        <f>IF(D1585="","",B1584)</f>
        <v/>
      </c>
      <c r="C1585" s="232" t="str">
        <f>IF(D1585="","",C1584)</f>
        <v/>
      </c>
      <c r="D1585" s="6"/>
      <c r="E1585" s="5" t="str">
        <f>IF(D1585="","",VLOOKUP(D1585,Master,3,FALSE))</f>
        <v/>
      </c>
      <c r="F1585" s="5" t="str">
        <f>IF(D1585="","",VLOOKUP(D1585,Master,4,FALSE))</f>
        <v/>
      </c>
      <c r="G1585" s="5" t="str">
        <f>IF(D1585="","",VLOOKUP(D1585,Master,5,FALSE))</f>
        <v/>
      </c>
      <c r="H1585" s="5" t="str">
        <f>IF(D1585="","",VLOOKUP(D1585,Master,2,FALSE))</f>
        <v/>
      </c>
      <c r="I1585" s="233"/>
      <c r="J1585" s="233"/>
      <c r="K1585" s="233"/>
      <c r="L1585" s="234" t="str">
        <f>IF(K1585="","",IF(I1585="",ROUND(HLOOKUP(J1585,kgList,K1585,FALSE),1),ROUND(HLOOKUP(I1585,kgList,K1585,FALSE),1)))</f>
        <v/>
      </c>
      <c r="M1585" s="234" t="str">
        <f>IF(L1585="","",IF(COUNTA(I1585:J1585)&gt;1,"Edible or Inedible",IF(COUNTA(I1585)=1,L1585*1,IF(COUNTA(J1585)=1,L1585*1,"ERROR"))))</f>
        <v/>
      </c>
    </row>
    <row r="1586" spans="1:13" x14ac:dyDescent="0.25">
      <c r="A1586" s="232" t="str">
        <f>IF(D1586="","",A1585)</f>
        <v/>
      </c>
      <c r="B1586" s="231" t="str">
        <f>IF(D1586="","",B1585)</f>
        <v/>
      </c>
      <c r="C1586" s="232" t="str">
        <f>IF(D1586="","",C1585)</f>
        <v/>
      </c>
      <c r="D1586" s="6"/>
      <c r="E1586" s="5" t="str">
        <f>IF(D1586="","",VLOOKUP(D1586,Master,3,FALSE))</f>
        <v/>
      </c>
      <c r="F1586" s="5" t="str">
        <f>IF(D1586="","",VLOOKUP(D1586,Master,4,FALSE))</f>
        <v/>
      </c>
      <c r="G1586" s="5" t="str">
        <f>IF(D1586="","",VLOOKUP(D1586,Master,5,FALSE))</f>
        <v/>
      </c>
      <c r="H1586" s="5" t="str">
        <f>IF(D1586="","",VLOOKUP(D1586,Master,2,FALSE))</f>
        <v/>
      </c>
      <c r="I1586" s="233"/>
      <c r="J1586" s="233"/>
      <c r="K1586" s="233"/>
      <c r="L1586" s="234" t="str">
        <f>IF(K1586="","",IF(I1586="",ROUND(HLOOKUP(J1586,kgList,K1586,FALSE),1),ROUND(HLOOKUP(I1586,kgList,K1586,FALSE),1)))</f>
        <v/>
      </c>
      <c r="M1586" s="234" t="str">
        <f>IF(L1586="","",IF(COUNTA(I1586:J1586)&gt;1,"Edible or Inedible",IF(COUNTA(I1586)=1,L1586*1,IF(COUNTA(J1586)=1,L1586*1,"ERROR"))))</f>
        <v/>
      </c>
    </row>
    <row r="1587" spans="1:13" x14ac:dyDescent="0.25">
      <c r="A1587" s="232" t="str">
        <f>IF(D1587="","",A1586)</f>
        <v/>
      </c>
      <c r="B1587" s="231" t="str">
        <f>IF(D1587="","",B1586)</f>
        <v/>
      </c>
      <c r="C1587" s="232" t="str">
        <f>IF(D1587="","",C1586)</f>
        <v/>
      </c>
      <c r="D1587" s="6"/>
      <c r="E1587" s="5" t="str">
        <f>IF(D1587="","",VLOOKUP(D1587,Master,3,FALSE))</f>
        <v/>
      </c>
      <c r="F1587" s="5" t="str">
        <f>IF(D1587="","",VLOOKUP(D1587,Master,4,FALSE))</f>
        <v/>
      </c>
      <c r="G1587" s="5" t="str">
        <f>IF(D1587="","",VLOOKUP(D1587,Master,5,FALSE))</f>
        <v/>
      </c>
      <c r="H1587" s="5" t="str">
        <f>IF(D1587="","",VLOOKUP(D1587,Master,2,FALSE))</f>
        <v/>
      </c>
      <c r="I1587" s="233"/>
      <c r="J1587" s="233"/>
      <c r="K1587" s="233"/>
      <c r="L1587" s="234" t="str">
        <f>IF(K1587="","",IF(I1587="",ROUND(HLOOKUP(J1587,kgList,K1587,FALSE),1),ROUND(HLOOKUP(I1587,kgList,K1587,FALSE),1)))</f>
        <v/>
      </c>
      <c r="M1587" s="234" t="str">
        <f>IF(L1587="","",IF(COUNTA(I1587:J1587)&gt;1,"Edible or Inedible",IF(COUNTA(I1587)=1,L1587*1,IF(COUNTA(J1587)=1,L1587*1,"ERROR"))))</f>
        <v/>
      </c>
    </row>
    <row r="1588" spans="1:13" x14ac:dyDescent="0.25">
      <c r="A1588" s="232" t="str">
        <f>IF(D1588="","",A1587)</f>
        <v/>
      </c>
      <c r="B1588" s="231" t="str">
        <f>IF(D1588="","",B1587)</f>
        <v/>
      </c>
      <c r="C1588" s="232" t="str">
        <f>IF(D1588="","",C1587)</f>
        <v/>
      </c>
      <c r="D1588" s="6"/>
      <c r="E1588" s="5" t="str">
        <f>IF(D1588="","",VLOOKUP(D1588,Master,3,FALSE))</f>
        <v/>
      </c>
      <c r="F1588" s="5" t="str">
        <f>IF(D1588="","",VLOOKUP(D1588,Master,4,FALSE))</f>
        <v/>
      </c>
      <c r="G1588" s="5" t="str">
        <f>IF(D1588="","",VLOOKUP(D1588,Master,5,FALSE))</f>
        <v/>
      </c>
      <c r="H1588" s="5" t="str">
        <f>IF(D1588="","",VLOOKUP(D1588,Master,2,FALSE))</f>
        <v/>
      </c>
      <c r="I1588" s="233"/>
      <c r="J1588" s="233"/>
      <c r="K1588" s="233"/>
      <c r="L1588" s="234" t="str">
        <f>IF(K1588="","",IF(I1588="",ROUND(HLOOKUP(J1588,kgList,K1588,FALSE),1),ROUND(HLOOKUP(I1588,kgList,K1588,FALSE),1)))</f>
        <v/>
      </c>
      <c r="M1588" s="234" t="str">
        <f>IF(L1588="","",IF(COUNTA(I1588:J1588)&gt;1,"Edible or Inedible",IF(COUNTA(I1588)=1,L1588*1,IF(COUNTA(J1588)=1,L1588*1,"ERROR"))))</f>
        <v/>
      </c>
    </row>
    <row r="1589" spans="1:13" x14ac:dyDescent="0.25">
      <c r="A1589" s="232" t="str">
        <f>IF(D1589="","",A1588)</f>
        <v/>
      </c>
      <c r="B1589" s="231" t="str">
        <f>IF(D1589="","",B1588)</f>
        <v/>
      </c>
      <c r="C1589" s="232" t="str">
        <f>IF(D1589="","",C1588)</f>
        <v/>
      </c>
      <c r="D1589" s="6"/>
      <c r="E1589" s="5" t="str">
        <f>IF(D1589="","",VLOOKUP(D1589,Master,3,FALSE))</f>
        <v/>
      </c>
      <c r="F1589" s="5" t="str">
        <f>IF(D1589="","",VLOOKUP(D1589,Master,4,FALSE))</f>
        <v/>
      </c>
      <c r="G1589" s="5" t="str">
        <f>IF(D1589="","",VLOOKUP(D1589,Master,5,FALSE))</f>
        <v/>
      </c>
      <c r="H1589" s="5" t="str">
        <f>IF(D1589="","",VLOOKUP(D1589,Master,2,FALSE))</f>
        <v/>
      </c>
      <c r="I1589" s="233"/>
      <c r="J1589" s="233"/>
      <c r="K1589" s="233"/>
      <c r="L1589" s="234" t="str">
        <f>IF(K1589="","",IF(I1589="",ROUND(HLOOKUP(J1589,kgList,K1589,FALSE),1),ROUND(HLOOKUP(I1589,kgList,K1589,FALSE),1)))</f>
        <v/>
      </c>
      <c r="M1589" s="234" t="str">
        <f>IF(L1589="","",IF(COUNTA(I1589:J1589)&gt;1,"Edible or Inedible",IF(COUNTA(I1589)=1,L1589*1,IF(COUNTA(J1589)=1,L1589*1,"ERROR"))))</f>
        <v/>
      </c>
    </row>
    <row r="1590" spans="1:13" x14ac:dyDescent="0.25">
      <c r="A1590" s="232" t="str">
        <f>IF(D1590="","",A1589)</f>
        <v/>
      </c>
      <c r="B1590" s="231" t="str">
        <f>IF(D1590="","",B1589)</f>
        <v/>
      </c>
      <c r="C1590" s="232" t="str">
        <f>IF(D1590="","",C1589)</f>
        <v/>
      </c>
      <c r="D1590" s="6"/>
      <c r="E1590" s="5" t="str">
        <f>IF(D1590="","",VLOOKUP(D1590,Master,3,FALSE))</f>
        <v/>
      </c>
      <c r="F1590" s="5" t="str">
        <f>IF(D1590="","",VLOOKUP(D1590,Master,4,FALSE))</f>
        <v/>
      </c>
      <c r="G1590" s="5" t="str">
        <f>IF(D1590="","",VLOOKUP(D1590,Master,5,FALSE))</f>
        <v/>
      </c>
      <c r="H1590" s="5" t="str">
        <f>IF(D1590="","",VLOOKUP(D1590,Master,2,FALSE))</f>
        <v/>
      </c>
      <c r="I1590" s="233"/>
      <c r="J1590" s="233"/>
      <c r="K1590" s="233"/>
      <c r="L1590" s="234" t="str">
        <f>IF(K1590="","",IF(I1590="",ROUND(HLOOKUP(J1590,kgList,K1590,FALSE),1),ROUND(HLOOKUP(I1590,kgList,K1590,FALSE),1)))</f>
        <v/>
      </c>
      <c r="M1590" s="234" t="str">
        <f>IF(L1590="","",IF(COUNTA(I1590:J1590)&gt;1,"Edible or Inedible",IF(COUNTA(I1590)=1,L1590*1,IF(COUNTA(J1590)=1,L1590*1,"ERROR"))))</f>
        <v/>
      </c>
    </row>
    <row r="1591" spans="1:13" x14ac:dyDescent="0.25">
      <c r="A1591" s="232" t="str">
        <f>IF(D1591="","",A1590)</f>
        <v/>
      </c>
      <c r="B1591" s="231" t="str">
        <f>IF(D1591="","",B1590)</f>
        <v/>
      </c>
      <c r="C1591" s="232" t="str">
        <f>IF(D1591="","",C1590)</f>
        <v/>
      </c>
      <c r="D1591" s="6"/>
      <c r="E1591" s="5" t="str">
        <f>IF(D1591="","",VLOOKUP(D1591,Master,3,FALSE))</f>
        <v/>
      </c>
      <c r="F1591" s="5" t="str">
        <f>IF(D1591="","",VLOOKUP(D1591,Master,4,FALSE))</f>
        <v/>
      </c>
      <c r="G1591" s="5" t="str">
        <f>IF(D1591="","",VLOOKUP(D1591,Master,5,FALSE))</f>
        <v/>
      </c>
      <c r="H1591" s="5" t="str">
        <f>IF(D1591="","",VLOOKUP(D1591,Master,2,FALSE))</f>
        <v/>
      </c>
      <c r="I1591" s="233"/>
      <c r="J1591" s="233"/>
      <c r="K1591" s="233"/>
      <c r="L1591" s="234" t="str">
        <f>IF(K1591="","",IF(I1591="",ROUND(HLOOKUP(J1591,kgList,K1591,FALSE),1),ROUND(HLOOKUP(I1591,kgList,K1591,FALSE),1)))</f>
        <v/>
      </c>
      <c r="M1591" s="234" t="str">
        <f>IF(L1591="","",IF(COUNTA(I1591:J1591)&gt;1,"Edible or Inedible",IF(COUNTA(I1591)=1,L1591*1,IF(COUNTA(J1591)=1,L1591*1,"ERROR"))))</f>
        <v/>
      </c>
    </row>
    <row r="1592" spans="1:13" x14ac:dyDescent="0.25">
      <c r="A1592" s="232" t="str">
        <f>IF(D1592="","",A1591)</f>
        <v/>
      </c>
      <c r="B1592" s="231" t="str">
        <f>IF(D1592="","",B1591)</f>
        <v/>
      </c>
      <c r="C1592" s="232" t="str">
        <f>IF(D1592="","",C1591)</f>
        <v/>
      </c>
      <c r="D1592" s="6"/>
      <c r="E1592" s="5" t="str">
        <f>IF(D1592="","",VLOOKUP(D1592,Master,3,FALSE))</f>
        <v/>
      </c>
      <c r="F1592" s="5" t="str">
        <f>IF(D1592="","",VLOOKUP(D1592,Master,4,FALSE))</f>
        <v/>
      </c>
      <c r="G1592" s="5" t="str">
        <f>IF(D1592="","",VLOOKUP(D1592,Master,5,FALSE))</f>
        <v/>
      </c>
      <c r="H1592" s="5" t="str">
        <f>IF(D1592="","",VLOOKUP(D1592,Master,2,FALSE))</f>
        <v/>
      </c>
      <c r="I1592" s="233"/>
      <c r="J1592" s="233"/>
      <c r="K1592" s="233"/>
      <c r="L1592" s="234" t="str">
        <f>IF(K1592="","",IF(I1592="",ROUND(HLOOKUP(J1592,kgList,K1592,FALSE),1),ROUND(HLOOKUP(I1592,kgList,K1592,FALSE),1)))</f>
        <v/>
      </c>
      <c r="M1592" s="234" t="str">
        <f>IF(L1592="","",IF(COUNTA(I1592:J1592)&gt;1,"Edible or Inedible",IF(COUNTA(I1592)=1,L1592*1,IF(COUNTA(J1592)=1,L1592*1,"ERROR"))))</f>
        <v/>
      </c>
    </row>
    <row r="1593" spans="1:13" x14ac:dyDescent="0.25">
      <c r="A1593" s="232" t="str">
        <f>IF(D1593="","",A1592)</f>
        <v/>
      </c>
      <c r="B1593" s="231" t="str">
        <f>IF(D1593="","",B1592)</f>
        <v/>
      </c>
      <c r="C1593" s="232" t="str">
        <f>IF(D1593="","",C1592)</f>
        <v/>
      </c>
      <c r="D1593" s="6"/>
      <c r="E1593" s="5" t="str">
        <f>IF(D1593="","",VLOOKUP(D1593,Master,3,FALSE))</f>
        <v/>
      </c>
      <c r="F1593" s="5" t="str">
        <f>IF(D1593="","",VLOOKUP(D1593,Master,4,FALSE))</f>
        <v/>
      </c>
      <c r="G1593" s="5" t="str">
        <f>IF(D1593="","",VLOOKUP(D1593,Master,5,FALSE))</f>
        <v/>
      </c>
      <c r="H1593" s="5" t="str">
        <f>IF(D1593="","",VLOOKUP(D1593,Master,2,FALSE))</f>
        <v/>
      </c>
      <c r="I1593" s="233"/>
      <c r="J1593" s="233"/>
      <c r="K1593" s="233"/>
      <c r="L1593" s="234" t="str">
        <f>IF(K1593="","",IF(I1593="",ROUND(HLOOKUP(J1593,kgList,K1593,FALSE),1),ROUND(HLOOKUP(I1593,kgList,K1593,FALSE),1)))</f>
        <v/>
      </c>
      <c r="M1593" s="234" t="str">
        <f>IF(L1593="","",IF(COUNTA(I1593:J1593)&gt;1,"Edible or Inedible",IF(COUNTA(I1593)=1,L1593*1,IF(COUNTA(J1593)=1,L1593*1,"ERROR"))))</f>
        <v/>
      </c>
    </row>
    <row r="1594" spans="1:13" x14ac:dyDescent="0.25">
      <c r="A1594" s="232" t="str">
        <f>IF(D1594="","",A1593)</f>
        <v/>
      </c>
      <c r="B1594" s="231" t="str">
        <f>IF(D1594="","",B1593)</f>
        <v/>
      </c>
      <c r="C1594" s="232" t="str">
        <f>IF(D1594="","",C1593)</f>
        <v/>
      </c>
      <c r="D1594" s="6"/>
      <c r="E1594" s="5" t="str">
        <f>IF(D1594="","",VLOOKUP(D1594,Master,3,FALSE))</f>
        <v/>
      </c>
      <c r="F1594" s="5" t="str">
        <f>IF(D1594="","",VLOOKUP(D1594,Master,4,FALSE))</f>
        <v/>
      </c>
      <c r="G1594" s="5" t="str">
        <f>IF(D1594="","",VLOOKUP(D1594,Master,5,FALSE))</f>
        <v/>
      </c>
      <c r="H1594" s="5" t="str">
        <f>IF(D1594="","",VLOOKUP(D1594,Master,2,FALSE))</f>
        <v/>
      </c>
      <c r="I1594" s="233"/>
      <c r="J1594" s="233"/>
      <c r="K1594" s="233"/>
      <c r="L1594" s="234" t="str">
        <f>IF(K1594="","",IF(I1594="",ROUND(HLOOKUP(J1594,kgList,K1594,FALSE),1),ROUND(HLOOKUP(I1594,kgList,K1594,FALSE),1)))</f>
        <v/>
      </c>
      <c r="M1594" s="234" t="str">
        <f>IF(L1594="","",IF(COUNTA(I1594:J1594)&gt;1,"Edible or Inedible",IF(COUNTA(I1594)=1,L1594*1,IF(COUNTA(J1594)=1,L1594*1,"ERROR"))))</f>
        <v/>
      </c>
    </row>
    <row r="1595" spans="1:13" x14ac:dyDescent="0.25">
      <c r="A1595" s="232" t="str">
        <f>IF(D1595="","",A1594)</f>
        <v/>
      </c>
      <c r="B1595" s="231" t="str">
        <f>IF(D1595="","",B1594)</f>
        <v/>
      </c>
      <c r="C1595" s="232" t="str">
        <f>IF(D1595="","",C1594)</f>
        <v/>
      </c>
      <c r="D1595" s="6"/>
      <c r="E1595" s="5" t="str">
        <f>IF(D1595="","",VLOOKUP(D1595,Master,3,FALSE))</f>
        <v/>
      </c>
      <c r="F1595" s="5" t="str">
        <f>IF(D1595="","",VLOOKUP(D1595,Master,4,FALSE))</f>
        <v/>
      </c>
      <c r="G1595" s="5" t="str">
        <f>IF(D1595="","",VLOOKUP(D1595,Master,5,FALSE))</f>
        <v/>
      </c>
      <c r="H1595" s="5" t="str">
        <f>IF(D1595="","",VLOOKUP(D1595,Master,2,FALSE))</f>
        <v/>
      </c>
      <c r="I1595" s="233"/>
      <c r="J1595" s="233"/>
      <c r="K1595" s="233"/>
      <c r="L1595" s="234" t="str">
        <f>IF(K1595="","",IF(I1595="",ROUND(HLOOKUP(J1595,kgList,K1595,FALSE),1),ROUND(HLOOKUP(I1595,kgList,K1595,FALSE),1)))</f>
        <v/>
      </c>
      <c r="M1595" s="234" t="str">
        <f>IF(L1595="","",IF(COUNTA(I1595:J1595)&gt;1,"Edible or Inedible",IF(COUNTA(I1595)=1,L1595*1,IF(COUNTA(J1595)=1,L1595*1,"ERROR"))))</f>
        <v/>
      </c>
    </row>
    <row r="1596" spans="1:13" x14ac:dyDescent="0.25">
      <c r="A1596" s="232" t="str">
        <f>IF(D1596="","",A1595)</f>
        <v/>
      </c>
      <c r="B1596" s="231" t="str">
        <f>IF(D1596="","",B1595)</f>
        <v/>
      </c>
      <c r="C1596" s="232" t="str">
        <f>IF(D1596="","",C1595)</f>
        <v/>
      </c>
      <c r="D1596" s="6"/>
      <c r="E1596" s="5" t="str">
        <f>IF(D1596="","",VLOOKUP(D1596,Master,3,FALSE))</f>
        <v/>
      </c>
      <c r="F1596" s="5" t="str">
        <f>IF(D1596="","",VLOOKUP(D1596,Master,4,FALSE))</f>
        <v/>
      </c>
      <c r="G1596" s="5" t="str">
        <f>IF(D1596="","",VLOOKUP(D1596,Master,5,FALSE))</f>
        <v/>
      </c>
      <c r="H1596" s="5" t="str">
        <f>IF(D1596="","",VLOOKUP(D1596,Master,2,FALSE))</f>
        <v/>
      </c>
      <c r="I1596" s="233"/>
      <c r="J1596" s="233"/>
      <c r="K1596" s="233"/>
      <c r="L1596" s="234" t="str">
        <f>IF(K1596="","",IF(I1596="",ROUND(HLOOKUP(J1596,kgList,K1596,FALSE),1),ROUND(HLOOKUP(I1596,kgList,K1596,FALSE),1)))</f>
        <v/>
      </c>
      <c r="M1596" s="234" t="str">
        <f>IF(L1596="","",IF(COUNTA(I1596:J1596)&gt;1,"Edible or Inedible",IF(COUNTA(I1596)=1,L1596*1,IF(COUNTA(J1596)=1,L1596*1,"ERROR"))))</f>
        <v/>
      </c>
    </row>
    <row r="1597" spans="1:13" x14ac:dyDescent="0.25">
      <c r="A1597" s="232" t="str">
        <f>IF(D1597="","",A1596)</f>
        <v/>
      </c>
      <c r="B1597" s="231" t="str">
        <f>IF(D1597="","",B1596)</f>
        <v/>
      </c>
      <c r="C1597" s="232" t="str">
        <f>IF(D1597="","",C1596)</f>
        <v/>
      </c>
      <c r="D1597" s="6"/>
      <c r="E1597" s="5" t="str">
        <f>IF(D1597="","",VLOOKUP(D1597,Master,3,FALSE))</f>
        <v/>
      </c>
      <c r="F1597" s="5" t="str">
        <f>IF(D1597="","",VLOOKUP(D1597,Master,4,FALSE))</f>
        <v/>
      </c>
      <c r="G1597" s="5" t="str">
        <f>IF(D1597="","",VLOOKUP(D1597,Master,5,FALSE))</f>
        <v/>
      </c>
      <c r="H1597" s="5" t="str">
        <f>IF(D1597="","",VLOOKUP(D1597,Master,2,FALSE))</f>
        <v/>
      </c>
      <c r="I1597" s="233"/>
      <c r="J1597" s="233"/>
      <c r="K1597" s="233"/>
      <c r="L1597" s="234" t="str">
        <f>IF(K1597="","",IF(I1597="",ROUND(HLOOKUP(J1597,kgList,K1597,FALSE),1),ROUND(HLOOKUP(I1597,kgList,K1597,FALSE),1)))</f>
        <v/>
      </c>
      <c r="M1597" s="234" t="str">
        <f>IF(L1597="","",IF(COUNTA(I1597:J1597)&gt;1,"Edible or Inedible",IF(COUNTA(I1597)=1,L1597*1,IF(COUNTA(J1597)=1,L1597*1,"ERROR"))))</f>
        <v/>
      </c>
    </row>
    <row r="1598" spans="1:13" x14ac:dyDescent="0.25">
      <c r="A1598" s="232" t="str">
        <f>IF(D1598="","",A1597)</f>
        <v/>
      </c>
      <c r="B1598" s="231" t="str">
        <f>IF(D1598="","",B1597)</f>
        <v/>
      </c>
      <c r="C1598" s="232" t="str">
        <f>IF(D1598="","",C1597)</f>
        <v/>
      </c>
      <c r="D1598" s="6"/>
      <c r="E1598" s="5" t="str">
        <f>IF(D1598="","",VLOOKUP(D1598,Master,3,FALSE))</f>
        <v/>
      </c>
      <c r="F1598" s="5" t="str">
        <f>IF(D1598="","",VLOOKUP(D1598,Master,4,FALSE))</f>
        <v/>
      </c>
      <c r="G1598" s="5" t="str">
        <f>IF(D1598="","",VLOOKUP(D1598,Master,5,FALSE))</f>
        <v/>
      </c>
      <c r="H1598" s="5" t="str">
        <f>IF(D1598="","",VLOOKUP(D1598,Master,2,FALSE))</f>
        <v/>
      </c>
      <c r="I1598" s="233"/>
      <c r="J1598" s="233"/>
      <c r="K1598" s="233"/>
      <c r="L1598" s="234" t="str">
        <f>IF(K1598="","",IF(I1598="",ROUND(HLOOKUP(J1598,kgList,K1598,FALSE),1),ROUND(HLOOKUP(I1598,kgList,K1598,FALSE),1)))</f>
        <v/>
      </c>
      <c r="M1598" s="234" t="str">
        <f>IF(L1598="","",IF(COUNTA(I1598:J1598)&gt;1,"Edible or Inedible",IF(COUNTA(I1598)=1,L1598*1,IF(COUNTA(J1598)=1,L1598*1,"ERROR"))))</f>
        <v/>
      </c>
    </row>
    <row r="1599" spans="1:13" x14ac:dyDescent="0.25">
      <c r="A1599" s="232" t="str">
        <f>IF(D1599="","",A1598)</f>
        <v/>
      </c>
      <c r="B1599" s="231" t="str">
        <f>IF(D1599="","",B1598)</f>
        <v/>
      </c>
      <c r="C1599" s="232" t="str">
        <f>IF(D1599="","",C1598)</f>
        <v/>
      </c>
      <c r="D1599" s="6"/>
      <c r="E1599" s="5" t="str">
        <f>IF(D1599="","",VLOOKUP(D1599,Master,3,FALSE))</f>
        <v/>
      </c>
      <c r="F1599" s="5" t="str">
        <f>IF(D1599="","",VLOOKUP(D1599,Master,4,FALSE))</f>
        <v/>
      </c>
      <c r="G1599" s="5" t="str">
        <f>IF(D1599="","",VLOOKUP(D1599,Master,5,FALSE))</f>
        <v/>
      </c>
      <c r="H1599" s="5" t="str">
        <f>IF(D1599="","",VLOOKUP(D1599,Master,2,FALSE))</f>
        <v/>
      </c>
      <c r="I1599" s="233"/>
      <c r="J1599" s="233"/>
      <c r="K1599" s="233"/>
      <c r="L1599" s="234" t="str">
        <f>IF(K1599="","",IF(I1599="",ROUND(HLOOKUP(J1599,kgList,K1599,FALSE),1),ROUND(HLOOKUP(I1599,kgList,K1599,FALSE),1)))</f>
        <v/>
      </c>
      <c r="M1599" s="234" t="str">
        <f>IF(L1599="","",IF(COUNTA(I1599:J1599)&gt;1,"Edible or Inedible",IF(COUNTA(I1599)=1,L1599*1,IF(COUNTA(J1599)=1,L1599*1,"ERROR"))))</f>
        <v/>
      </c>
    </row>
    <row r="1600" spans="1:13" x14ac:dyDescent="0.25">
      <c r="A1600" s="232" t="str">
        <f>IF(D1600="","",A1599)</f>
        <v/>
      </c>
      <c r="B1600" s="231" t="str">
        <f>IF(D1600="","",B1599)</f>
        <v/>
      </c>
      <c r="C1600" s="232" t="str">
        <f>IF(D1600="","",C1599)</f>
        <v/>
      </c>
      <c r="D1600" s="6"/>
      <c r="E1600" s="5" t="str">
        <f>IF(D1600="","",VLOOKUP(D1600,Master,3,FALSE))</f>
        <v/>
      </c>
      <c r="F1600" s="5" t="str">
        <f>IF(D1600="","",VLOOKUP(D1600,Master,4,FALSE))</f>
        <v/>
      </c>
      <c r="G1600" s="5" t="str">
        <f>IF(D1600="","",VLOOKUP(D1600,Master,5,FALSE))</f>
        <v/>
      </c>
      <c r="H1600" s="5" t="str">
        <f>IF(D1600="","",VLOOKUP(D1600,Master,2,FALSE))</f>
        <v/>
      </c>
      <c r="I1600" s="233"/>
      <c r="J1600" s="233"/>
      <c r="K1600" s="233"/>
      <c r="L1600" s="234" t="str">
        <f>IF(K1600="","",IF(I1600="",ROUND(HLOOKUP(J1600,kgList,K1600,FALSE),1),ROUND(HLOOKUP(I1600,kgList,K1600,FALSE),1)))</f>
        <v/>
      </c>
      <c r="M1600" s="234" t="str">
        <f>IF(L1600="","",IF(COUNTA(I1600:J1600)&gt;1,"Edible or Inedible",IF(COUNTA(I1600)=1,L1600*1,IF(COUNTA(J1600)=1,L1600*1,"ERROR"))))</f>
        <v/>
      </c>
    </row>
    <row r="1601" spans="1:13" x14ac:dyDescent="0.25">
      <c r="A1601" s="232" t="str">
        <f>IF(D1601="","",A1600)</f>
        <v/>
      </c>
      <c r="B1601" s="231" t="str">
        <f>IF(D1601="","",B1600)</f>
        <v/>
      </c>
      <c r="C1601" s="232" t="str">
        <f>IF(D1601="","",C1600)</f>
        <v/>
      </c>
      <c r="D1601" s="6"/>
      <c r="E1601" s="5" t="str">
        <f>IF(D1601="","",VLOOKUP(D1601,Master,3,FALSE))</f>
        <v/>
      </c>
      <c r="F1601" s="5" t="str">
        <f>IF(D1601="","",VLOOKUP(D1601,Master,4,FALSE))</f>
        <v/>
      </c>
      <c r="G1601" s="5" t="str">
        <f>IF(D1601="","",VLOOKUP(D1601,Master,5,FALSE))</f>
        <v/>
      </c>
      <c r="H1601" s="5" t="str">
        <f>IF(D1601="","",VLOOKUP(D1601,Master,2,FALSE))</f>
        <v/>
      </c>
      <c r="I1601" s="233"/>
      <c r="J1601" s="233"/>
      <c r="K1601" s="233"/>
      <c r="L1601" s="234" t="str">
        <f>IF(K1601="","",IF(I1601="",ROUND(HLOOKUP(J1601,kgList,K1601,FALSE),1),ROUND(HLOOKUP(I1601,kgList,K1601,FALSE),1)))</f>
        <v/>
      </c>
      <c r="M1601" s="234" t="str">
        <f>IF(L1601="","",IF(COUNTA(I1601:J1601)&gt;1,"Edible or Inedible",IF(COUNTA(I1601)=1,L1601*1,IF(COUNTA(J1601)=1,L1601*1,"ERROR"))))</f>
        <v/>
      </c>
    </row>
    <row r="1602" spans="1:13" x14ac:dyDescent="0.25">
      <c r="A1602" s="232" t="str">
        <f>IF(D1602="","",A1601)</f>
        <v/>
      </c>
      <c r="B1602" s="231" t="str">
        <f>IF(D1602="","",B1601)</f>
        <v/>
      </c>
      <c r="C1602" s="232" t="str">
        <f>IF(D1602="","",C1601)</f>
        <v/>
      </c>
      <c r="D1602" s="6"/>
      <c r="E1602" s="5" t="str">
        <f>IF(D1602="","",VLOOKUP(D1602,Master,3,FALSE))</f>
        <v/>
      </c>
      <c r="F1602" s="5" t="str">
        <f>IF(D1602="","",VLOOKUP(D1602,Master,4,FALSE))</f>
        <v/>
      </c>
      <c r="G1602" s="5" t="str">
        <f>IF(D1602="","",VLOOKUP(D1602,Master,5,FALSE))</f>
        <v/>
      </c>
      <c r="H1602" s="5" t="str">
        <f>IF(D1602="","",VLOOKUP(D1602,Master,2,FALSE))</f>
        <v/>
      </c>
      <c r="I1602" s="233"/>
      <c r="J1602" s="233"/>
      <c r="K1602" s="233"/>
      <c r="L1602" s="234" t="str">
        <f>IF(K1602="","",IF(I1602="",ROUND(HLOOKUP(J1602,kgList,K1602,FALSE),1),ROUND(HLOOKUP(I1602,kgList,K1602,FALSE),1)))</f>
        <v/>
      </c>
      <c r="M1602" s="234" t="str">
        <f>IF(L1602="","",IF(COUNTA(I1602:J1602)&gt;1,"Edible or Inedible",IF(COUNTA(I1602)=1,L1602*1,IF(COUNTA(J1602)=1,L1602*1,"ERROR"))))</f>
        <v/>
      </c>
    </row>
    <row r="1603" spans="1:13" x14ac:dyDescent="0.25">
      <c r="A1603" s="232" t="str">
        <f>IF(D1603="","",A1602)</f>
        <v/>
      </c>
      <c r="B1603" s="231" t="str">
        <f>IF(D1603="","",B1602)</f>
        <v/>
      </c>
      <c r="C1603" s="232" t="str">
        <f>IF(D1603="","",C1602)</f>
        <v/>
      </c>
      <c r="D1603" s="6"/>
      <c r="E1603" s="5" t="str">
        <f>IF(D1603="","",VLOOKUP(D1603,Master,3,FALSE))</f>
        <v/>
      </c>
      <c r="F1603" s="5" t="str">
        <f>IF(D1603="","",VLOOKUP(D1603,Master,4,FALSE))</f>
        <v/>
      </c>
      <c r="G1603" s="5" t="str">
        <f>IF(D1603="","",VLOOKUP(D1603,Master,5,FALSE))</f>
        <v/>
      </c>
      <c r="H1603" s="5" t="str">
        <f>IF(D1603="","",VLOOKUP(D1603,Master,2,FALSE))</f>
        <v/>
      </c>
      <c r="I1603" s="233"/>
      <c r="J1603" s="233"/>
      <c r="K1603" s="233"/>
      <c r="L1603" s="234" t="str">
        <f>IF(K1603="","",IF(I1603="",ROUND(HLOOKUP(J1603,kgList,K1603,FALSE),1),ROUND(HLOOKUP(I1603,kgList,K1603,FALSE),1)))</f>
        <v/>
      </c>
      <c r="M1603" s="234" t="str">
        <f>IF(L1603="","",IF(COUNTA(I1603:J1603)&gt;1,"Edible or Inedible",IF(COUNTA(I1603)=1,L1603*1,IF(COUNTA(J1603)=1,L1603*1,"ERROR"))))</f>
        <v/>
      </c>
    </row>
    <row r="1604" spans="1:13" x14ac:dyDescent="0.25">
      <c r="A1604" s="232" t="str">
        <f>IF(D1604="","",A1603)</f>
        <v/>
      </c>
      <c r="B1604" s="231" t="str">
        <f>IF(D1604="","",B1603)</f>
        <v/>
      </c>
      <c r="C1604" s="232" t="str">
        <f>IF(D1604="","",C1603)</f>
        <v/>
      </c>
      <c r="D1604" s="6"/>
      <c r="E1604" s="5" t="str">
        <f>IF(D1604="","",VLOOKUP(D1604,Master,3,FALSE))</f>
        <v/>
      </c>
      <c r="F1604" s="5" t="str">
        <f>IF(D1604="","",VLOOKUP(D1604,Master,4,FALSE))</f>
        <v/>
      </c>
      <c r="G1604" s="5" t="str">
        <f>IF(D1604="","",VLOOKUP(D1604,Master,5,FALSE))</f>
        <v/>
      </c>
      <c r="H1604" s="5" t="str">
        <f>IF(D1604="","",VLOOKUP(D1604,Master,2,FALSE))</f>
        <v/>
      </c>
      <c r="I1604" s="233"/>
      <c r="J1604" s="233"/>
      <c r="K1604" s="233"/>
      <c r="L1604" s="234" t="str">
        <f>IF(K1604="","",IF(I1604="",ROUND(HLOOKUP(J1604,kgList,K1604,FALSE),1),ROUND(HLOOKUP(I1604,kgList,K1604,FALSE),1)))</f>
        <v/>
      </c>
      <c r="M1604" s="234" t="str">
        <f>IF(L1604="","",IF(COUNTA(I1604:J1604)&gt;1,"Edible or Inedible",IF(COUNTA(I1604)=1,L1604*1,IF(COUNTA(J1604)=1,L1604*1,"ERROR"))))</f>
        <v/>
      </c>
    </row>
    <row r="1605" spans="1:13" x14ac:dyDescent="0.25">
      <c r="A1605" s="232" t="str">
        <f>IF(D1605="","",A1604)</f>
        <v/>
      </c>
      <c r="B1605" s="231" t="str">
        <f>IF(D1605="","",B1604)</f>
        <v/>
      </c>
      <c r="C1605" s="232" t="str">
        <f>IF(D1605="","",C1604)</f>
        <v/>
      </c>
      <c r="D1605" s="6"/>
      <c r="E1605" s="5" t="str">
        <f>IF(D1605="","",VLOOKUP(D1605,Master,3,FALSE))</f>
        <v/>
      </c>
      <c r="F1605" s="5" t="str">
        <f>IF(D1605="","",VLOOKUP(D1605,Master,4,FALSE))</f>
        <v/>
      </c>
      <c r="G1605" s="5" t="str">
        <f>IF(D1605="","",VLOOKUP(D1605,Master,5,FALSE))</f>
        <v/>
      </c>
      <c r="H1605" s="5" t="str">
        <f>IF(D1605="","",VLOOKUP(D1605,Master,2,FALSE))</f>
        <v/>
      </c>
      <c r="I1605" s="233"/>
      <c r="J1605" s="233"/>
      <c r="K1605" s="233"/>
      <c r="L1605" s="234" t="str">
        <f>IF(K1605="","",IF(I1605="",ROUND(HLOOKUP(J1605,kgList,K1605,FALSE),1),ROUND(HLOOKUP(I1605,kgList,K1605,FALSE),1)))</f>
        <v/>
      </c>
      <c r="M1605" s="234" t="str">
        <f>IF(L1605="","",IF(COUNTA(I1605:J1605)&gt;1,"Edible or Inedible",IF(COUNTA(I1605)=1,L1605*1,IF(COUNTA(J1605)=1,L1605*1,"ERROR"))))</f>
        <v/>
      </c>
    </row>
    <row r="1606" spans="1:13" x14ac:dyDescent="0.25">
      <c r="A1606" s="232" t="str">
        <f>IF(D1606="","",A1605)</f>
        <v/>
      </c>
      <c r="B1606" s="231" t="str">
        <f>IF(D1606="","",B1605)</f>
        <v/>
      </c>
      <c r="C1606" s="232" t="str">
        <f>IF(D1606="","",C1605)</f>
        <v/>
      </c>
      <c r="D1606" s="6"/>
      <c r="E1606" s="5" t="str">
        <f>IF(D1606="","",VLOOKUP(D1606,Master,3,FALSE))</f>
        <v/>
      </c>
      <c r="F1606" s="5" t="str">
        <f>IF(D1606="","",VLOOKUP(D1606,Master,4,FALSE))</f>
        <v/>
      </c>
      <c r="G1606" s="5" t="str">
        <f>IF(D1606="","",VLOOKUP(D1606,Master,5,FALSE))</f>
        <v/>
      </c>
      <c r="H1606" s="5" t="str">
        <f>IF(D1606="","",VLOOKUP(D1606,Master,2,FALSE))</f>
        <v/>
      </c>
      <c r="I1606" s="233"/>
      <c r="J1606" s="233"/>
      <c r="K1606" s="233"/>
      <c r="L1606" s="234" t="str">
        <f>IF(K1606="","",IF(I1606="",ROUND(HLOOKUP(J1606,kgList,K1606,FALSE),1),ROUND(HLOOKUP(I1606,kgList,K1606,FALSE),1)))</f>
        <v/>
      </c>
      <c r="M1606" s="234" t="str">
        <f>IF(L1606="","",IF(COUNTA(I1606:J1606)&gt;1,"Edible or Inedible",IF(COUNTA(I1606)=1,L1606*1,IF(COUNTA(J1606)=1,L1606*1,"ERROR"))))</f>
        <v/>
      </c>
    </row>
    <row r="1607" spans="1:13" x14ac:dyDescent="0.25">
      <c r="A1607" s="232" t="str">
        <f>IF(D1607="","",A1606)</f>
        <v/>
      </c>
      <c r="B1607" s="231" t="str">
        <f>IF(D1607="","",B1606)</f>
        <v/>
      </c>
      <c r="C1607" s="232" t="str">
        <f>IF(D1607="","",C1606)</f>
        <v/>
      </c>
      <c r="D1607" s="6"/>
      <c r="E1607" s="5" t="str">
        <f>IF(D1607="","",VLOOKUP(D1607,Master,3,FALSE))</f>
        <v/>
      </c>
      <c r="F1607" s="5" t="str">
        <f>IF(D1607="","",VLOOKUP(D1607,Master,4,FALSE))</f>
        <v/>
      </c>
      <c r="G1607" s="5" t="str">
        <f>IF(D1607="","",VLOOKUP(D1607,Master,5,FALSE))</f>
        <v/>
      </c>
      <c r="H1607" s="5" t="str">
        <f>IF(D1607="","",VLOOKUP(D1607,Master,2,FALSE))</f>
        <v/>
      </c>
      <c r="I1607" s="233"/>
      <c r="J1607" s="233"/>
      <c r="K1607" s="233"/>
      <c r="L1607" s="234" t="str">
        <f>IF(K1607="","",IF(I1607="",ROUND(HLOOKUP(J1607,kgList,K1607,FALSE),1),ROUND(HLOOKUP(I1607,kgList,K1607,FALSE),1)))</f>
        <v/>
      </c>
      <c r="M1607" s="234" t="str">
        <f>IF(L1607="","",IF(COUNTA(I1607:J1607)&gt;1,"Edible or Inedible",IF(COUNTA(I1607)=1,L1607*1,IF(COUNTA(J1607)=1,L1607*1,"ERROR"))))</f>
        <v/>
      </c>
    </row>
    <row r="1608" spans="1:13" x14ac:dyDescent="0.25">
      <c r="A1608" s="232" t="str">
        <f>IF(D1608="","",A1607)</f>
        <v/>
      </c>
      <c r="B1608" s="231" t="str">
        <f>IF(D1608="","",B1607)</f>
        <v/>
      </c>
      <c r="C1608" s="232" t="str">
        <f>IF(D1608="","",C1607)</f>
        <v/>
      </c>
      <c r="D1608" s="6"/>
      <c r="E1608" s="5" t="str">
        <f>IF(D1608="","",VLOOKUP(D1608,Master,3,FALSE))</f>
        <v/>
      </c>
      <c r="F1608" s="5" t="str">
        <f>IF(D1608="","",VLOOKUP(D1608,Master,4,FALSE))</f>
        <v/>
      </c>
      <c r="G1608" s="5" t="str">
        <f>IF(D1608="","",VLOOKUP(D1608,Master,5,FALSE))</f>
        <v/>
      </c>
      <c r="H1608" s="5" t="str">
        <f>IF(D1608="","",VLOOKUP(D1608,Master,2,FALSE))</f>
        <v/>
      </c>
      <c r="I1608" s="233"/>
      <c r="J1608" s="233"/>
      <c r="K1608" s="233"/>
      <c r="L1608" s="234" t="str">
        <f>IF(K1608="","",IF(I1608="",ROUND(HLOOKUP(J1608,kgList,K1608,FALSE),1),ROUND(HLOOKUP(I1608,kgList,K1608,FALSE),1)))</f>
        <v/>
      </c>
      <c r="M1608" s="234" t="str">
        <f>IF(L1608="","",IF(COUNTA(I1608:J1608)&gt;1,"Edible or Inedible",IF(COUNTA(I1608)=1,L1608*1,IF(COUNTA(J1608)=1,L1608*1,"ERROR"))))</f>
        <v/>
      </c>
    </row>
    <row r="1609" spans="1:13" x14ac:dyDescent="0.25">
      <c r="A1609" s="232" t="str">
        <f>IF(D1609="","",A1608)</f>
        <v/>
      </c>
      <c r="B1609" s="231" t="str">
        <f>IF(D1609="","",B1608)</f>
        <v/>
      </c>
      <c r="C1609" s="232" t="str">
        <f>IF(D1609="","",C1608)</f>
        <v/>
      </c>
      <c r="D1609" s="6"/>
      <c r="E1609" s="5" t="str">
        <f>IF(D1609="","",VLOOKUP(D1609,Master,3,FALSE))</f>
        <v/>
      </c>
      <c r="F1609" s="5" t="str">
        <f>IF(D1609="","",VLOOKUP(D1609,Master,4,FALSE))</f>
        <v/>
      </c>
      <c r="G1609" s="5" t="str">
        <f>IF(D1609="","",VLOOKUP(D1609,Master,5,FALSE))</f>
        <v/>
      </c>
      <c r="H1609" s="5" t="str">
        <f>IF(D1609="","",VLOOKUP(D1609,Master,2,FALSE))</f>
        <v/>
      </c>
      <c r="I1609" s="233"/>
      <c r="J1609" s="233"/>
      <c r="K1609" s="233"/>
      <c r="L1609" s="234" t="str">
        <f>IF(K1609="","",IF(I1609="",ROUND(HLOOKUP(J1609,kgList,K1609,FALSE),1),ROUND(HLOOKUP(I1609,kgList,K1609,FALSE),1)))</f>
        <v/>
      </c>
      <c r="M1609" s="234" t="str">
        <f>IF(L1609="","",IF(COUNTA(I1609:J1609)&gt;1,"Edible or Inedible",IF(COUNTA(I1609)=1,L1609*1,IF(COUNTA(J1609)=1,L1609*1,"ERROR"))))</f>
        <v/>
      </c>
    </row>
    <row r="1610" spans="1:13" x14ac:dyDescent="0.25">
      <c r="A1610" s="232" t="str">
        <f>IF(D1610="","",A1609)</f>
        <v/>
      </c>
      <c r="B1610" s="231" t="str">
        <f>IF(D1610="","",B1609)</f>
        <v/>
      </c>
      <c r="C1610" s="232" t="str">
        <f>IF(D1610="","",C1609)</f>
        <v/>
      </c>
      <c r="D1610" s="6"/>
      <c r="E1610" s="5" t="str">
        <f>IF(D1610="","",VLOOKUP(D1610,Master,3,FALSE))</f>
        <v/>
      </c>
      <c r="F1610" s="5" t="str">
        <f>IF(D1610="","",VLOOKUP(D1610,Master,4,FALSE))</f>
        <v/>
      </c>
      <c r="G1610" s="5" t="str">
        <f>IF(D1610="","",VLOOKUP(D1610,Master,5,FALSE))</f>
        <v/>
      </c>
      <c r="H1610" s="5" t="str">
        <f>IF(D1610="","",VLOOKUP(D1610,Master,2,FALSE))</f>
        <v/>
      </c>
      <c r="I1610" s="233"/>
      <c r="J1610" s="233"/>
      <c r="K1610" s="233"/>
      <c r="L1610" s="234" t="str">
        <f>IF(K1610="","",IF(I1610="",ROUND(HLOOKUP(J1610,kgList,K1610,FALSE),1),ROUND(HLOOKUP(I1610,kgList,K1610,FALSE),1)))</f>
        <v/>
      </c>
      <c r="M1610" s="234" t="str">
        <f>IF(L1610="","",IF(COUNTA(I1610:J1610)&gt;1,"Edible or Inedible",IF(COUNTA(I1610)=1,L1610*1,IF(COUNTA(J1610)=1,L1610*1,"ERROR"))))</f>
        <v/>
      </c>
    </row>
    <row r="1611" spans="1:13" x14ac:dyDescent="0.25">
      <c r="A1611" s="232" t="str">
        <f>IF(D1611="","",A1610)</f>
        <v/>
      </c>
      <c r="B1611" s="231" t="str">
        <f>IF(D1611="","",B1610)</f>
        <v/>
      </c>
      <c r="C1611" s="232" t="str">
        <f>IF(D1611="","",C1610)</f>
        <v/>
      </c>
      <c r="D1611" s="6"/>
      <c r="E1611" s="5" t="str">
        <f>IF(D1611="","",VLOOKUP(D1611,Master,3,FALSE))</f>
        <v/>
      </c>
      <c r="F1611" s="5" t="str">
        <f>IF(D1611="","",VLOOKUP(D1611,Master,4,FALSE))</f>
        <v/>
      </c>
      <c r="G1611" s="5" t="str">
        <f>IF(D1611="","",VLOOKUP(D1611,Master,5,FALSE))</f>
        <v/>
      </c>
      <c r="H1611" s="5" t="str">
        <f>IF(D1611="","",VLOOKUP(D1611,Master,2,FALSE))</f>
        <v/>
      </c>
      <c r="I1611" s="233"/>
      <c r="J1611" s="233"/>
      <c r="K1611" s="233"/>
      <c r="L1611" s="234" t="str">
        <f>IF(K1611="","",IF(I1611="",ROUND(HLOOKUP(J1611,kgList,K1611,FALSE),1),ROUND(HLOOKUP(I1611,kgList,K1611,FALSE),1)))</f>
        <v/>
      </c>
      <c r="M1611" s="234" t="str">
        <f>IF(L1611="","",IF(COUNTA(I1611:J1611)&gt;1,"Edible or Inedible",IF(COUNTA(I1611)=1,L1611*1,IF(COUNTA(J1611)=1,L1611*1,"ERROR"))))</f>
        <v/>
      </c>
    </row>
    <row r="1612" spans="1:13" x14ac:dyDescent="0.25">
      <c r="A1612" s="232" t="str">
        <f>IF(D1612="","",A1611)</f>
        <v/>
      </c>
      <c r="B1612" s="231" t="str">
        <f>IF(D1612="","",B1611)</f>
        <v/>
      </c>
      <c r="C1612" s="232" t="str">
        <f>IF(D1612="","",C1611)</f>
        <v/>
      </c>
      <c r="D1612" s="6"/>
      <c r="E1612" s="5" t="str">
        <f>IF(D1612="","",VLOOKUP(D1612,Master,3,FALSE))</f>
        <v/>
      </c>
      <c r="F1612" s="5" t="str">
        <f>IF(D1612="","",VLOOKUP(D1612,Master,4,FALSE))</f>
        <v/>
      </c>
      <c r="G1612" s="5" t="str">
        <f>IF(D1612="","",VLOOKUP(D1612,Master,5,FALSE))</f>
        <v/>
      </c>
      <c r="H1612" s="5" t="str">
        <f>IF(D1612="","",VLOOKUP(D1612,Master,2,FALSE))</f>
        <v/>
      </c>
      <c r="I1612" s="233"/>
      <c r="J1612" s="233"/>
      <c r="K1612" s="233"/>
      <c r="L1612" s="234" t="str">
        <f>IF(K1612="","",IF(I1612="",ROUND(HLOOKUP(J1612,kgList,K1612,FALSE),1),ROUND(HLOOKUP(I1612,kgList,K1612,FALSE),1)))</f>
        <v/>
      </c>
      <c r="M1612" s="234" t="str">
        <f>IF(L1612="","",IF(COUNTA(I1612:J1612)&gt;1,"Edible or Inedible",IF(COUNTA(I1612)=1,L1612*1,IF(COUNTA(J1612)=1,L1612*1,"ERROR"))))</f>
        <v/>
      </c>
    </row>
    <row r="1613" spans="1:13" x14ac:dyDescent="0.25">
      <c r="A1613" s="232" t="str">
        <f>IF(D1613="","",A1612)</f>
        <v/>
      </c>
      <c r="B1613" s="231" t="str">
        <f>IF(D1613="","",B1612)</f>
        <v/>
      </c>
      <c r="C1613" s="232" t="str">
        <f>IF(D1613="","",C1612)</f>
        <v/>
      </c>
      <c r="D1613" s="6"/>
      <c r="E1613" s="5" t="str">
        <f>IF(D1613="","",VLOOKUP(D1613,Master,3,FALSE))</f>
        <v/>
      </c>
      <c r="F1613" s="5" t="str">
        <f>IF(D1613="","",VLOOKUP(D1613,Master,4,FALSE))</f>
        <v/>
      </c>
      <c r="G1613" s="5" t="str">
        <f>IF(D1613="","",VLOOKUP(D1613,Master,5,FALSE))</f>
        <v/>
      </c>
      <c r="H1613" s="5" t="str">
        <f>IF(D1613="","",VLOOKUP(D1613,Master,2,FALSE))</f>
        <v/>
      </c>
      <c r="I1613" s="233"/>
      <c r="J1613" s="233"/>
      <c r="K1613" s="233"/>
      <c r="L1613" s="234" t="str">
        <f>IF(K1613="","",IF(I1613="",ROUND(HLOOKUP(J1613,kgList,K1613,FALSE),1),ROUND(HLOOKUP(I1613,kgList,K1613,FALSE),1)))</f>
        <v/>
      </c>
      <c r="M1613" s="234" t="str">
        <f>IF(L1613="","",IF(COUNTA(I1613:J1613)&gt;1,"Edible or Inedible",IF(COUNTA(I1613)=1,L1613*1,IF(COUNTA(J1613)=1,L1613*1,"ERROR"))))</f>
        <v/>
      </c>
    </row>
    <row r="1614" spans="1:13" x14ac:dyDescent="0.25">
      <c r="A1614" s="232" t="str">
        <f>IF(D1614="","",A1613)</f>
        <v/>
      </c>
      <c r="B1614" s="231" t="str">
        <f>IF(D1614="","",B1613)</f>
        <v/>
      </c>
      <c r="C1614" s="232" t="str">
        <f>IF(D1614="","",C1613)</f>
        <v/>
      </c>
      <c r="D1614" s="6"/>
      <c r="E1614" s="5" t="str">
        <f>IF(D1614="","",VLOOKUP(D1614,Master,3,FALSE))</f>
        <v/>
      </c>
      <c r="F1614" s="5" t="str">
        <f>IF(D1614="","",VLOOKUP(D1614,Master,4,FALSE))</f>
        <v/>
      </c>
      <c r="G1614" s="5" t="str">
        <f>IF(D1614="","",VLOOKUP(D1614,Master,5,FALSE))</f>
        <v/>
      </c>
      <c r="H1614" s="5" t="str">
        <f>IF(D1614="","",VLOOKUP(D1614,Master,2,FALSE))</f>
        <v/>
      </c>
      <c r="I1614" s="233"/>
      <c r="J1614" s="233"/>
      <c r="K1614" s="233"/>
      <c r="L1614" s="234" t="str">
        <f>IF(K1614="","",IF(I1614="",ROUND(HLOOKUP(J1614,kgList,K1614,FALSE),1),ROUND(HLOOKUP(I1614,kgList,K1614,FALSE),1)))</f>
        <v/>
      </c>
      <c r="M1614" s="234" t="str">
        <f>IF(L1614="","",IF(COUNTA(I1614:J1614)&gt;1,"Edible or Inedible",IF(COUNTA(I1614)=1,L1614*1,IF(COUNTA(J1614)=1,L1614*1,"ERROR"))))</f>
        <v/>
      </c>
    </row>
    <row r="1615" spans="1:13" x14ac:dyDescent="0.25">
      <c r="A1615" s="232" t="str">
        <f>IF(D1615="","",A1614)</f>
        <v/>
      </c>
      <c r="B1615" s="231" t="str">
        <f>IF(D1615="","",B1614)</f>
        <v/>
      </c>
      <c r="C1615" s="232" t="str">
        <f>IF(D1615="","",C1614)</f>
        <v/>
      </c>
      <c r="D1615" s="6"/>
      <c r="E1615" s="5" t="str">
        <f>IF(D1615="","",VLOOKUP(D1615,Master,3,FALSE))</f>
        <v/>
      </c>
      <c r="F1615" s="5" t="str">
        <f>IF(D1615="","",VLOOKUP(D1615,Master,4,FALSE))</f>
        <v/>
      </c>
      <c r="G1615" s="5" t="str">
        <f>IF(D1615="","",VLOOKUP(D1615,Master,5,FALSE))</f>
        <v/>
      </c>
      <c r="H1615" s="5" t="str">
        <f>IF(D1615="","",VLOOKUP(D1615,Master,2,FALSE))</f>
        <v/>
      </c>
      <c r="I1615" s="233"/>
      <c r="J1615" s="233"/>
      <c r="K1615" s="233"/>
      <c r="L1615" s="234" t="str">
        <f>IF(K1615="","",IF(I1615="",ROUND(HLOOKUP(J1615,kgList,K1615,FALSE),1),ROUND(HLOOKUP(I1615,kgList,K1615,FALSE),1)))</f>
        <v/>
      </c>
      <c r="M1615" s="234" t="str">
        <f>IF(L1615="","",IF(COUNTA(I1615:J1615)&gt;1,"Edible or Inedible",IF(COUNTA(I1615)=1,L1615*1,IF(COUNTA(J1615)=1,L1615*1,"ERROR"))))</f>
        <v/>
      </c>
    </row>
    <row r="1616" spans="1:13" x14ac:dyDescent="0.25">
      <c r="A1616" s="232" t="str">
        <f>IF(D1616="","",A1615)</f>
        <v/>
      </c>
      <c r="B1616" s="231" t="str">
        <f>IF(D1616="","",B1615)</f>
        <v/>
      </c>
      <c r="C1616" s="232" t="str">
        <f>IF(D1616="","",C1615)</f>
        <v/>
      </c>
      <c r="D1616" s="6"/>
      <c r="E1616" s="5" t="str">
        <f>IF(D1616="","",VLOOKUP(D1616,Master,3,FALSE))</f>
        <v/>
      </c>
      <c r="F1616" s="5" t="str">
        <f>IF(D1616="","",VLOOKUP(D1616,Master,4,FALSE))</f>
        <v/>
      </c>
      <c r="G1616" s="5" t="str">
        <f>IF(D1616="","",VLOOKUP(D1616,Master,5,FALSE))</f>
        <v/>
      </c>
      <c r="H1616" s="5" t="str">
        <f>IF(D1616="","",VLOOKUP(D1616,Master,2,FALSE))</f>
        <v/>
      </c>
      <c r="I1616" s="233"/>
      <c r="J1616" s="233"/>
      <c r="K1616" s="233"/>
      <c r="L1616" s="234" t="str">
        <f>IF(K1616="","",IF(I1616="",ROUND(HLOOKUP(J1616,kgList,K1616,FALSE),1),ROUND(HLOOKUP(I1616,kgList,K1616,FALSE),1)))</f>
        <v/>
      </c>
      <c r="M1616" s="234" t="str">
        <f>IF(L1616="","",IF(COUNTA(I1616:J1616)&gt;1,"Edible or Inedible",IF(COUNTA(I1616)=1,L1616*1,IF(COUNTA(J1616)=1,L1616*1,"ERROR"))))</f>
        <v/>
      </c>
    </row>
    <row r="1617" spans="1:13" x14ac:dyDescent="0.25">
      <c r="A1617" s="232" t="str">
        <f>IF(D1617="","",A1616)</f>
        <v/>
      </c>
      <c r="B1617" s="231" t="str">
        <f>IF(D1617="","",B1616)</f>
        <v/>
      </c>
      <c r="C1617" s="232" t="str">
        <f>IF(D1617="","",C1616)</f>
        <v/>
      </c>
      <c r="D1617" s="6"/>
      <c r="E1617" s="5" t="str">
        <f>IF(D1617="","",VLOOKUP(D1617,Master,3,FALSE))</f>
        <v/>
      </c>
      <c r="F1617" s="5" t="str">
        <f>IF(D1617="","",VLOOKUP(D1617,Master,4,FALSE))</f>
        <v/>
      </c>
      <c r="G1617" s="5" t="str">
        <f>IF(D1617="","",VLOOKUP(D1617,Master,5,FALSE))</f>
        <v/>
      </c>
      <c r="H1617" s="5" t="str">
        <f>IF(D1617="","",VLOOKUP(D1617,Master,2,FALSE))</f>
        <v/>
      </c>
      <c r="I1617" s="233"/>
      <c r="J1617" s="233"/>
      <c r="K1617" s="233"/>
      <c r="L1617" s="234" t="str">
        <f>IF(K1617="","",IF(I1617="",ROUND(HLOOKUP(J1617,kgList,K1617,FALSE),1),ROUND(HLOOKUP(I1617,kgList,K1617,FALSE),1)))</f>
        <v/>
      </c>
      <c r="M1617" s="234" t="str">
        <f>IF(L1617="","",IF(COUNTA(I1617:J1617)&gt;1,"Edible or Inedible",IF(COUNTA(I1617)=1,L1617*1,IF(COUNTA(J1617)=1,L1617*1,"ERROR"))))</f>
        <v/>
      </c>
    </row>
    <row r="1618" spans="1:13" x14ac:dyDescent="0.25">
      <c r="A1618" s="232" t="str">
        <f>IF(D1618="","",A1617)</f>
        <v/>
      </c>
      <c r="B1618" s="231" t="str">
        <f>IF(D1618="","",B1617)</f>
        <v/>
      </c>
      <c r="C1618" s="232" t="str">
        <f>IF(D1618="","",C1617)</f>
        <v/>
      </c>
      <c r="D1618" s="6"/>
      <c r="E1618" s="5" t="str">
        <f>IF(D1618="","",VLOOKUP(D1618,Master,3,FALSE))</f>
        <v/>
      </c>
      <c r="F1618" s="5" t="str">
        <f>IF(D1618="","",VLOOKUP(D1618,Master,4,FALSE))</f>
        <v/>
      </c>
      <c r="G1618" s="5" t="str">
        <f>IF(D1618="","",VLOOKUP(D1618,Master,5,FALSE))</f>
        <v/>
      </c>
      <c r="H1618" s="5" t="str">
        <f>IF(D1618="","",VLOOKUP(D1618,Master,2,FALSE))</f>
        <v/>
      </c>
      <c r="I1618" s="233"/>
      <c r="J1618" s="233"/>
      <c r="K1618" s="233"/>
      <c r="L1618" s="234" t="str">
        <f>IF(K1618="","",IF(I1618="",ROUND(HLOOKUP(J1618,kgList,K1618,FALSE),1),ROUND(HLOOKUP(I1618,kgList,K1618,FALSE),1)))</f>
        <v/>
      </c>
      <c r="M1618" s="234" t="str">
        <f>IF(L1618="","",IF(COUNTA(I1618:J1618)&gt;1,"Edible or Inedible",IF(COUNTA(I1618)=1,L1618*1,IF(COUNTA(J1618)=1,L1618*1,"ERROR"))))</f>
        <v/>
      </c>
    </row>
    <row r="1619" spans="1:13" x14ac:dyDescent="0.25">
      <c r="A1619" s="232" t="str">
        <f>IF(D1619="","",A1618)</f>
        <v/>
      </c>
      <c r="B1619" s="231" t="str">
        <f>IF(D1619="","",B1618)</f>
        <v/>
      </c>
      <c r="C1619" s="232" t="str">
        <f>IF(D1619="","",C1618)</f>
        <v/>
      </c>
      <c r="D1619" s="6"/>
      <c r="E1619" s="5" t="str">
        <f>IF(D1619="","",VLOOKUP(D1619,Master,3,FALSE))</f>
        <v/>
      </c>
      <c r="F1619" s="5" t="str">
        <f>IF(D1619="","",VLOOKUP(D1619,Master,4,FALSE))</f>
        <v/>
      </c>
      <c r="G1619" s="5" t="str">
        <f>IF(D1619="","",VLOOKUP(D1619,Master,5,FALSE))</f>
        <v/>
      </c>
      <c r="H1619" s="5" t="str">
        <f>IF(D1619="","",VLOOKUP(D1619,Master,2,FALSE))</f>
        <v/>
      </c>
      <c r="I1619" s="233"/>
      <c r="J1619" s="233"/>
      <c r="K1619" s="233"/>
      <c r="L1619" s="234" t="str">
        <f>IF(K1619="","",IF(I1619="",ROUND(HLOOKUP(J1619,kgList,K1619,FALSE),1),ROUND(HLOOKUP(I1619,kgList,K1619,FALSE),1)))</f>
        <v/>
      </c>
      <c r="M1619" s="234" t="str">
        <f>IF(L1619="","",IF(COUNTA(I1619:J1619)&gt;1,"Edible or Inedible",IF(COUNTA(I1619)=1,L1619*1,IF(COUNTA(J1619)=1,L1619*1,"ERROR"))))</f>
        <v/>
      </c>
    </row>
    <row r="1620" spans="1:13" x14ac:dyDescent="0.25">
      <c r="A1620" s="232" t="str">
        <f>IF(D1620="","",A1619)</f>
        <v/>
      </c>
      <c r="B1620" s="231" t="str">
        <f>IF(D1620="","",B1619)</f>
        <v/>
      </c>
      <c r="C1620" s="232" t="str">
        <f>IF(D1620="","",C1619)</f>
        <v/>
      </c>
      <c r="D1620" s="6"/>
      <c r="E1620" s="5" t="str">
        <f>IF(D1620="","",VLOOKUP(D1620,Master,3,FALSE))</f>
        <v/>
      </c>
      <c r="F1620" s="5" t="str">
        <f>IF(D1620="","",VLOOKUP(D1620,Master,4,FALSE))</f>
        <v/>
      </c>
      <c r="G1620" s="5" t="str">
        <f>IF(D1620="","",VLOOKUP(D1620,Master,5,FALSE))</f>
        <v/>
      </c>
      <c r="H1620" s="5" t="str">
        <f>IF(D1620="","",VLOOKUP(D1620,Master,2,FALSE))</f>
        <v/>
      </c>
      <c r="I1620" s="233"/>
      <c r="J1620" s="233"/>
      <c r="K1620" s="233"/>
      <c r="L1620" s="234" t="str">
        <f>IF(K1620="","",IF(I1620="",ROUND(HLOOKUP(J1620,kgList,K1620,FALSE),1),ROUND(HLOOKUP(I1620,kgList,K1620,FALSE),1)))</f>
        <v/>
      </c>
      <c r="M1620" s="234" t="str">
        <f>IF(L1620="","",IF(COUNTA(I1620:J1620)&gt;1,"Edible or Inedible",IF(COUNTA(I1620)=1,L1620*1,IF(COUNTA(J1620)=1,L1620*1,"ERROR"))))</f>
        <v/>
      </c>
    </row>
    <row r="1621" spans="1:13" x14ac:dyDescent="0.25">
      <c r="A1621" s="232" t="str">
        <f>IF(D1621="","",A1620)</f>
        <v/>
      </c>
      <c r="B1621" s="231" t="str">
        <f>IF(D1621="","",B1620)</f>
        <v/>
      </c>
      <c r="C1621" s="232" t="str">
        <f>IF(D1621="","",C1620)</f>
        <v/>
      </c>
      <c r="D1621" s="6"/>
      <c r="E1621" s="5" t="str">
        <f>IF(D1621="","",VLOOKUP(D1621,Master,3,FALSE))</f>
        <v/>
      </c>
      <c r="F1621" s="5" t="str">
        <f>IF(D1621="","",VLOOKUP(D1621,Master,4,FALSE))</f>
        <v/>
      </c>
      <c r="G1621" s="5" t="str">
        <f>IF(D1621="","",VLOOKUP(D1621,Master,5,FALSE))</f>
        <v/>
      </c>
      <c r="H1621" s="5" t="str">
        <f>IF(D1621="","",VLOOKUP(D1621,Master,2,FALSE))</f>
        <v/>
      </c>
      <c r="I1621" s="233"/>
      <c r="J1621" s="233"/>
      <c r="K1621" s="233"/>
      <c r="L1621" s="234" t="str">
        <f>IF(K1621="","",IF(I1621="",ROUND(HLOOKUP(J1621,kgList,K1621,FALSE),1),ROUND(HLOOKUP(I1621,kgList,K1621,FALSE),1)))</f>
        <v/>
      </c>
      <c r="M1621" s="234" t="str">
        <f>IF(L1621="","",IF(COUNTA(I1621:J1621)&gt;1,"Edible or Inedible",IF(COUNTA(I1621)=1,L1621*1,IF(COUNTA(J1621)=1,L1621*1,"ERROR"))))</f>
        <v/>
      </c>
    </row>
    <row r="1622" spans="1:13" x14ac:dyDescent="0.25">
      <c r="A1622" s="232" t="str">
        <f>IF(D1622="","",A1621)</f>
        <v/>
      </c>
      <c r="B1622" s="231" t="str">
        <f>IF(D1622="","",B1621)</f>
        <v/>
      </c>
      <c r="C1622" s="232" t="str">
        <f>IF(D1622="","",C1621)</f>
        <v/>
      </c>
      <c r="D1622" s="6"/>
      <c r="E1622" s="5" t="str">
        <f>IF(D1622="","",VLOOKUP(D1622,Master,3,FALSE))</f>
        <v/>
      </c>
      <c r="F1622" s="5" t="str">
        <f>IF(D1622="","",VLOOKUP(D1622,Master,4,FALSE))</f>
        <v/>
      </c>
      <c r="G1622" s="5" t="str">
        <f>IF(D1622="","",VLOOKUP(D1622,Master,5,FALSE))</f>
        <v/>
      </c>
      <c r="H1622" s="5" t="str">
        <f>IF(D1622="","",VLOOKUP(D1622,Master,2,FALSE))</f>
        <v/>
      </c>
      <c r="I1622" s="233"/>
      <c r="J1622" s="233"/>
      <c r="K1622" s="233"/>
      <c r="L1622" s="234" t="str">
        <f>IF(K1622="","",IF(I1622="",ROUND(HLOOKUP(J1622,kgList,K1622,FALSE),1),ROUND(HLOOKUP(I1622,kgList,K1622,FALSE),1)))</f>
        <v/>
      </c>
      <c r="M1622" s="234" t="str">
        <f>IF(L1622="","",IF(COUNTA(I1622:J1622)&gt;1,"Edible or Inedible",IF(COUNTA(I1622)=1,L1622*1,IF(COUNTA(J1622)=1,L1622*1,"ERROR"))))</f>
        <v/>
      </c>
    </row>
    <row r="1623" spans="1:13" x14ac:dyDescent="0.25">
      <c r="A1623" s="232" t="str">
        <f>IF(D1623="","",A1622)</f>
        <v/>
      </c>
      <c r="B1623" s="231" t="str">
        <f>IF(D1623="","",B1622)</f>
        <v/>
      </c>
      <c r="C1623" s="232" t="str">
        <f>IF(D1623="","",C1622)</f>
        <v/>
      </c>
      <c r="D1623" s="6"/>
      <c r="E1623" s="5" t="str">
        <f>IF(D1623="","",VLOOKUP(D1623,Master,3,FALSE))</f>
        <v/>
      </c>
      <c r="F1623" s="5" t="str">
        <f>IF(D1623="","",VLOOKUP(D1623,Master,4,FALSE))</f>
        <v/>
      </c>
      <c r="G1623" s="5" t="str">
        <f>IF(D1623="","",VLOOKUP(D1623,Master,5,FALSE))</f>
        <v/>
      </c>
      <c r="H1623" s="5" t="str">
        <f>IF(D1623="","",VLOOKUP(D1623,Master,2,FALSE))</f>
        <v/>
      </c>
      <c r="I1623" s="233"/>
      <c r="J1623" s="233"/>
      <c r="K1623" s="233"/>
      <c r="L1623" s="234" t="str">
        <f>IF(K1623="","",IF(I1623="",ROUND(HLOOKUP(J1623,kgList,K1623,FALSE),1),ROUND(HLOOKUP(I1623,kgList,K1623,FALSE),1)))</f>
        <v/>
      </c>
      <c r="M1623" s="234" t="str">
        <f>IF(L1623="","",IF(COUNTA(I1623:J1623)&gt;1,"Edible or Inedible",IF(COUNTA(I1623)=1,L1623*1,IF(COUNTA(J1623)=1,L1623*1,"ERROR"))))</f>
        <v/>
      </c>
    </row>
    <row r="1624" spans="1:13" x14ac:dyDescent="0.25">
      <c r="A1624" s="232" t="str">
        <f>IF(D1624="","",A1623)</f>
        <v/>
      </c>
      <c r="B1624" s="231" t="str">
        <f>IF(D1624="","",B1623)</f>
        <v/>
      </c>
      <c r="C1624" s="232" t="str">
        <f>IF(D1624="","",C1623)</f>
        <v/>
      </c>
      <c r="D1624" s="6"/>
      <c r="E1624" s="5" t="str">
        <f>IF(D1624="","",VLOOKUP(D1624,Master,3,FALSE))</f>
        <v/>
      </c>
      <c r="F1624" s="5" t="str">
        <f>IF(D1624="","",VLOOKUP(D1624,Master,4,FALSE))</f>
        <v/>
      </c>
      <c r="G1624" s="5" t="str">
        <f>IF(D1624="","",VLOOKUP(D1624,Master,5,FALSE))</f>
        <v/>
      </c>
      <c r="H1624" s="5" t="str">
        <f>IF(D1624="","",VLOOKUP(D1624,Master,2,FALSE))</f>
        <v/>
      </c>
      <c r="I1624" s="233"/>
      <c r="J1624" s="233"/>
      <c r="K1624" s="233"/>
      <c r="L1624" s="234" t="str">
        <f>IF(K1624="","",IF(I1624="",ROUND(HLOOKUP(J1624,kgList,K1624,FALSE),1),ROUND(HLOOKUP(I1624,kgList,K1624,FALSE),1)))</f>
        <v/>
      </c>
      <c r="M1624" s="234" t="str">
        <f>IF(L1624="","",IF(COUNTA(I1624:J1624)&gt;1,"Edible or Inedible",IF(COUNTA(I1624)=1,L1624*1,IF(COUNTA(J1624)=1,L1624*1,"ERROR"))))</f>
        <v/>
      </c>
    </row>
    <row r="1625" spans="1:13" x14ac:dyDescent="0.25">
      <c r="A1625" s="232" t="str">
        <f>IF(D1625="","",A1624)</f>
        <v/>
      </c>
      <c r="B1625" s="231" t="str">
        <f>IF(D1625="","",B1624)</f>
        <v/>
      </c>
      <c r="C1625" s="232" t="str">
        <f>IF(D1625="","",C1624)</f>
        <v/>
      </c>
      <c r="D1625" s="6"/>
      <c r="E1625" s="5" t="str">
        <f>IF(D1625="","",VLOOKUP(D1625,Master,3,FALSE))</f>
        <v/>
      </c>
      <c r="F1625" s="5" t="str">
        <f>IF(D1625="","",VLOOKUP(D1625,Master,4,FALSE))</f>
        <v/>
      </c>
      <c r="G1625" s="5" t="str">
        <f>IF(D1625="","",VLOOKUP(D1625,Master,5,FALSE))</f>
        <v/>
      </c>
      <c r="H1625" s="5" t="str">
        <f>IF(D1625="","",VLOOKUP(D1625,Master,2,FALSE))</f>
        <v/>
      </c>
      <c r="I1625" s="233"/>
      <c r="J1625" s="233"/>
      <c r="K1625" s="233"/>
      <c r="L1625" s="234" t="str">
        <f>IF(K1625="","",IF(I1625="",ROUND(HLOOKUP(J1625,kgList,K1625,FALSE),1),ROUND(HLOOKUP(I1625,kgList,K1625,FALSE),1)))</f>
        <v/>
      </c>
      <c r="M1625" s="234" t="str">
        <f>IF(L1625="","",IF(COUNTA(I1625:J1625)&gt;1,"Edible or Inedible",IF(COUNTA(I1625)=1,L1625*1,IF(COUNTA(J1625)=1,L1625*1,"ERROR"))))</f>
        <v/>
      </c>
    </row>
    <row r="1626" spans="1:13" x14ac:dyDescent="0.25">
      <c r="A1626" s="232" t="str">
        <f>IF(D1626="","",A1625)</f>
        <v/>
      </c>
      <c r="B1626" s="231" t="str">
        <f>IF(D1626="","",B1625)</f>
        <v/>
      </c>
      <c r="C1626" s="232" t="str">
        <f>IF(D1626="","",C1625)</f>
        <v/>
      </c>
      <c r="D1626" s="6"/>
      <c r="E1626" s="5" t="str">
        <f>IF(D1626="","",VLOOKUP(D1626,Master,3,FALSE))</f>
        <v/>
      </c>
      <c r="F1626" s="5" t="str">
        <f>IF(D1626="","",VLOOKUP(D1626,Master,4,FALSE))</f>
        <v/>
      </c>
      <c r="G1626" s="5" t="str">
        <f>IF(D1626="","",VLOOKUP(D1626,Master,5,FALSE))</f>
        <v/>
      </c>
      <c r="H1626" s="5" t="str">
        <f>IF(D1626="","",VLOOKUP(D1626,Master,2,FALSE))</f>
        <v/>
      </c>
      <c r="I1626" s="233"/>
      <c r="J1626" s="233"/>
      <c r="K1626" s="233"/>
      <c r="L1626" s="234" t="str">
        <f>IF(K1626="","",IF(I1626="",ROUND(HLOOKUP(J1626,kgList,K1626,FALSE),1),ROUND(HLOOKUP(I1626,kgList,K1626,FALSE),1)))</f>
        <v/>
      </c>
      <c r="M1626" s="234" t="str">
        <f>IF(L1626="","",IF(COUNTA(I1626:J1626)&gt;1,"Edible or Inedible",IF(COUNTA(I1626)=1,L1626*1,IF(COUNTA(J1626)=1,L1626*1,"ERROR"))))</f>
        <v/>
      </c>
    </row>
    <row r="1627" spans="1:13" x14ac:dyDescent="0.25">
      <c r="A1627" s="232" t="str">
        <f>IF(D1627="","",A1626)</f>
        <v/>
      </c>
      <c r="B1627" s="231" t="str">
        <f>IF(D1627="","",B1626)</f>
        <v/>
      </c>
      <c r="C1627" s="232" t="str">
        <f>IF(D1627="","",C1626)</f>
        <v/>
      </c>
      <c r="D1627" s="6"/>
      <c r="E1627" s="5" t="str">
        <f>IF(D1627="","",VLOOKUP(D1627,Master,3,FALSE))</f>
        <v/>
      </c>
      <c r="F1627" s="5" t="str">
        <f>IF(D1627="","",VLOOKUP(D1627,Master,4,FALSE))</f>
        <v/>
      </c>
      <c r="G1627" s="5" t="str">
        <f>IF(D1627="","",VLOOKUP(D1627,Master,5,FALSE))</f>
        <v/>
      </c>
      <c r="H1627" s="5" t="str">
        <f>IF(D1627="","",VLOOKUP(D1627,Master,2,FALSE))</f>
        <v/>
      </c>
      <c r="I1627" s="233"/>
      <c r="J1627" s="233"/>
      <c r="K1627" s="233"/>
      <c r="L1627" s="234" t="str">
        <f>IF(K1627="","",IF(I1627="",ROUND(HLOOKUP(J1627,kgList,K1627,FALSE),1),ROUND(HLOOKUP(I1627,kgList,K1627,FALSE),1)))</f>
        <v/>
      </c>
      <c r="M1627" s="234" t="str">
        <f>IF(L1627="","",IF(COUNTA(I1627:J1627)&gt;1,"Edible or Inedible",IF(COUNTA(I1627)=1,L1627*1,IF(COUNTA(J1627)=1,L1627*1,"ERROR"))))</f>
        <v/>
      </c>
    </row>
    <row r="1628" spans="1:13" x14ac:dyDescent="0.25">
      <c r="A1628" s="232" t="str">
        <f>IF(D1628="","",A1627)</f>
        <v/>
      </c>
      <c r="B1628" s="231" t="str">
        <f>IF(D1628="","",B1627)</f>
        <v/>
      </c>
      <c r="C1628" s="232" t="str">
        <f>IF(D1628="","",C1627)</f>
        <v/>
      </c>
      <c r="D1628" s="6"/>
      <c r="E1628" s="5" t="str">
        <f>IF(D1628="","",VLOOKUP(D1628,Master,3,FALSE))</f>
        <v/>
      </c>
      <c r="F1628" s="5" t="str">
        <f>IF(D1628="","",VLOOKUP(D1628,Master,4,FALSE))</f>
        <v/>
      </c>
      <c r="G1628" s="5" t="str">
        <f>IF(D1628="","",VLOOKUP(D1628,Master,5,FALSE))</f>
        <v/>
      </c>
      <c r="H1628" s="5" t="str">
        <f>IF(D1628="","",VLOOKUP(D1628,Master,2,FALSE))</f>
        <v/>
      </c>
      <c r="I1628" s="233"/>
      <c r="J1628" s="233"/>
      <c r="K1628" s="233"/>
      <c r="L1628" s="234" t="str">
        <f>IF(K1628="","",IF(I1628="",ROUND(HLOOKUP(J1628,kgList,K1628,FALSE),1),ROUND(HLOOKUP(I1628,kgList,K1628,FALSE),1)))</f>
        <v/>
      </c>
      <c r="M1628" s="234" t="str">
        <f>IF(L1628="","",IF(COUNTA(I1628:J1628)&gt;1,"Edible or Inedible",IF(COUNTA(I1628)=1,L1628*1,IF(COUNTA(J1628)=1,L1628*1,"ERROR"))))</f>
        <v/>
      </c>
    </row>
    <row r="1629" spans="1:13" x14ac:dyDescent="0.25">
      <c r="A1629" s="232" t="str">
        <f>IF(D1629="","",A1628)</f>
        <v/>
      </c>
      <c r="B1629" s="231" t="str">
        <f>IF(D1629="","",B1628)</f>
        <v/>
      </c>
      <c r="C1629" s="232" t="str">
        <f>IF(D1629="","",C1628)</f>
        <v/>
      </c>
      <c r="D1629" s="6"/>
      <c r="E1629" s="5" t="str">
        <f>IF(D1629="","",VLOOKUP(D1629,Master,3,FALSE))</f>
        <v/>
      </c>
      <c r="F1629" s="5" t="str">
        <f>IF(D1629="","",VLOOKUP(D1629,Master,4,FALSE))</f>
        <v/>
      </c>
      <c r="G1629" s="5" t="str">
        <f>IF(D1629="","",VLOOKUP(D1629,Master,5,FALSE))</f>
        <v/>
      </c>
      <c r="H1629" s="5" t="str">
        <f>IF(D1629="","",VLOOKUP(D1629,Master,2,FALSE))</f>
        <v/>
      </c>
      <c r="I1629" s="233"/>
      <c r="J1629" s="233"/>
      <c r="K1629" s="233"/>
      <c r="L1629" s="234" t="str">
        <f>IF(K1629="","",IF(I1629="",ROUND(HLOOKUP(J1629,kgList,K1629,FALSE),1),ROUND(HLOOKUP(I1629,kgList,K1629,FALSE),1)))</f>
        <v/>
      </c>
      <c r="M1629" s="234" t="str">
        <f>IF(L1629="","",IF(COUNTA(I1629:J1629)&gt;1,"Edible or Inedible",IF(COUNTA(I1629)=1,L1629*1,IF(COUNTA(J1629)=1,L1629*1,"ERROR"))))</f>
        <v/>
      </c>
    </row>
    <row r="1630" spans="1:13" x14ac:dyDescent="0.25">
      <c r="A1630" s="232" t="str">
        <f>IF(D1630="","",A1629)</f>
        <v/>
      </c>
      <c r="B1630" s="231" t="str">
        <f>IF(D1630="","",B1629)</f>
        <v/>
      </c>
      <c r="C1630" s="232" t="str">
        <f>IF(D1630="","",C1629)</f>
        <v/>
      </c>
      <c r="D1630" s="6"/>
      <c r="E1630" s="5" t="str">
        <f>IF(D1630="","",VLOOKUP(D1630,Master,3,FALSE))</f>
        <v/>
      </c>
      <c r="F1630" s="5" t="str">
        <f>IF(D1630="","",VLOOKUP(D1630,Master,4,FALSE))</f>
        <v/>
      </c>
      <c r="G1630" s="5" t="str">
        <f>IF(D1630="","",VLOOKUP(D1630,Master,5,FALSE))</f>
        <v/>
      </c>
      <c r="H1630" s="5" t="str">
        <f>IF(D1630="","",VLOOKUP(D1630,Master,2,FALSE))</f>
        <v/>
      </c>
      <c r="I1630" s="233"/>
      <c r="J1630" s="233"/>
      <c r="K1630" s="233"/>
      <c r="L1630" s="234" t="str">
        <f>IF(K1630="","",IF(I1630="",ROUND(HLOOKUP(J1630,kgList,K1630,FALSE),1),ROUND(HLOOKUP(I1630,kgList,K1630,FALSE),1)))</f>
        <v/>
      </c>
      <c r="M1630" s="234" t="str">
        <f>IF(L1630="","",IF(COUNTA(I1630:J1630)&gt;1,"Edible or Inedible",IF(COUNTA(I1630)=1,L1630*1,IF(COUNTA(J1630)=1,L1630*1,"ERROR"))))</f>
        <v/>
      </c>
    </row>
    <row r="1631" spans="1:13" x14ac:dyDescent="0.25">
      <c r="A1631" s="232" t="str">
        <f>IF(D1631="","",A1630)</f>
        <v/>
      </c>
      <c r="B1631" s="231" t="str">
        <f>IF(D1631="","",B1630)</f>
        <v/>
      </c>
      <c r="C1631" s="232" t="str">
        <f>IF(D1631="","",C1630)</f>
        <v/>
      </c>
      <c r="D1631" s="6"/>
      <c r="E1631" s="5" t="str">
        <f>IF(D1631="","",VLOOKUP(D1631,Master,3,FALSE))</f>
        <v/>
      </c>
      <c r="F1631" s="5" t="str">
        <f>IF(D1631="","",VLOOKUP(D1631,Master,4,FALSE))</f>
        <v/>
      </c>
      <c r="G1631" s="5" t="str">
        <f>IF(D1631="","",VLOOKUP(D1631,Master,5,FALSE))</f>
        <v/>
      </c>
      <c r="H1631" s="5" t="str">
        <f>IF(D1631="","",VLOOKUP(D1631,Master,2,FALSE))</f>
        <v/>
      </c>
      <c r="I1631" s="233"/>
      <c r="J1631" s="233"/>
      <c r="K1631" s="233"/>
      <c r="L1631" s="234" t="str">
        <f>IF(K1631="","",IF(I1631="",ROUND(HLOOKUP(J1631,kgList,K1631,FALSE),1),ROUND(HLOOKUP(I1631,kgList,K1631,FALSE),1)))</f>
        <v/>
      </c>
      <c r="M1631" s="234" t="str">
        <f>IF(L1631="","",IF(COUNTA(I1631:J1631)&gt;1,"Edible or Inedible",IF(COUNTA(I1631)=1,L1631*1,IF(COUNTA(J1631)=1,L1631*1,"ERROR"))))</f>
        <v/>
      </c>
    </row>
    <row r="1632" spans="1:13" x14ac:dyDescent="0.25">
      <c r="A1632" s="232" t="str">
        <f>IF(D1632="","",A1631)</f>
        <v/>
      </c>
      <c r="B1632" s="231" t="str">
        <f>IF(D1632="","",B1631)</f>
        <v/>
      </c>
      <c r="C1632" s="232" t="str">
        <f>IF(D1632="","",C1631)</f>
        <v/>
      </c>
      <c r="D1632" s="6"/>
      <c r="E1632" s="5" t="str">
        <f>IF(D1632="","",VLOOKUP(D1632,Master,3,FALSE))</f>
        <v/>
      </c>
      <c r="F1632" s="5" t="str">
        <f>IF(D1632="","",VLOOKUP(D1632,Master,4,FALSE))</f>
        <v/>
      </c>
      <c r="G1632" s="5" t="str">
        <f>IF(D1632="","",VLOOKUP(D1632,Master,5,FALSE))</f>
        <v/>
      </c>
      <c r="H1632" s="5" t="str">
        <f>IF(D1632="","",VLOOKUP(D1632,Master,2,FALSE))</f>
        <v/>
      </c>
      <c r="I1632" s="233"/>
      <c r="J1632" s="233"/>
      <c r="K1632" s="233"/>
      <c r="L1632" s="234" t="str">
        <f>IF(K1632="","",IF(I1632="",ROUND(HLOOKUP(J1632,kgList,K1632,FALSE),1),ROUND(HLOOKUP(I1632,kgList,K1632,FALSE),1)))</f>
        <v/>
      </c>
      <c r="M1632" s="234" t="str">
        <f>IF(L1632="","",IF(COUNTA(I1632:J1632)&gt;1,"Edible or Inedible",IF(COUNTA(I1632)=1,L1632*1,IF(COUNTA(J1632)=1,L1632*1,"ERROR"))))</f>
        <v/>
      </c>
    </row>
    <row r="1633" spans="1:13" x14ac:dyDescent="0.25">
      <c r="A1633" s="232" t="str">
        <f>IF(D1633="","",A1632)</f>
        <v/>
      </c>
      <c r="B1633" s="231" t="str">
        <f>IF(D1633="","",B1632)</f>
        <v/>
      </c>
      <c r="C1633" s="232" t="str">
        <f>IF(D1633="","",C1632)</f>
        <v/>
      </c>
      <c r="D1633" s="6"/>
      <c r="E1633" s="5" t="str">
        <f>IF(D1633="","",VLOOKUP(D1633,Master,3,FALSE))</f>
        <v/>
      </c>
      <c r="F1633" s="5" t="str">
        <f>IF(D1633="","",VLOOKUP(D1633,Master,4,FALSE))</f>
        <v/>
      </c>
      <c r="G1633" s="5" t="str">
        <f>IF(D1633="","",VLOOKUP(D1633,Master,5,FALSE))</f>
        <v/>
      </c>
      <c r="H1633" s="5" t="str">
        <f>IF(D1633="","",VLOOKUP(D1633,Master,2,FALSE))</f>
        <v/>
      </c>
      <c r="I1633" s="233"/>
      <c r="J1633" s="233"/>
      <c r="K1633" s="233"/>
      <c r="L1633" s="234" t="str">
        <f>IF(K1633="","",IF(I1633="",ROUND(HLOOKUP(J1633,kgList,K1633,FALSE),1),ROUND(HLOOKUP(I1633,kgList,K1633,FALSE),1)))</f>
        <v/>
      </c>
      <c r="M1633" s="234" t="str">
        <f>IF(L1633="","",IF(COUNTA(I1633:J1633)&gt;1,"Edible or Inedible",IF(COUNTA(I1633)=1,L1633*1,IF(COUNTA(J1633)=1,L1633*1,"ERROR"))))</f>
        <v/>
      </c>
    </row>
    <row r="1634" spans="1:13" x14ac:dyDescent="0.25">
      <c r="A1634" s="232" t="str">
        <f>IF(D1634="","",A1633)</f>
        <v/>
      </c>
      <c r="B1634" s="231" t="str">
        <f>IF(D1634="","",B1633)</f>
        <v/>
      </c>
      <c r="C1634" s="232" t="str">
        <f>IF(D1634="","",C1633)</f>
        <v/>
      </c>
      <c r="D1634" s="6"/>
      <c r="E1634" s="5" t="str">
        <f>IF(D1634="","",VLOOKUP(D1634,Master,3,FALSE))</f>
        <v/>
      </c>
      <c r="F1634" s="5" t="str">
        <f>IF(D1634="","",VLOOKUP(D1634,Master,4,FALSE))</f>
        <v/>
      </c>
      <c r="G1634" s="5" t="str">
        <f>IF(D1634="","",VLOOKUP(D1634,Master,5,FALSE))</f>
        <v/>
      </c>
      <c r="H1634" s="5" t="str">
        <f>IF(D1634="","",VLOOKUP(D1634,Master,2,FALSE))</f>
        <v/>
      </c>
      <c r="I1634" s="233"/>
      <c r="J1634" s="233"/>
      <c r="K1634" s="233"/>
      <c r="L1634" s="234" t="str">
        <f>IF(K1634="","",IF(I1634="",ROUND(HLOOKUP(J1634,kgList,K1634,FALSE),1),ROUND(HLOOKUP(I1634,kgList,K1634,FALSE),1)))</f>
        <v/>
      </c>
      <c r="M1634" s="234" t="str">
        <f>IF(L1634="","",IF(COUNTA(I1634:J1634)&gt;1,"Edible or Inedible",IF(COUNTA(I1634)=1,L1634*1,IF(COUNTA(J1634)=1,L1634*1,"ERROR"))))</f>
        <v/>
      </c>
    </row>
    <row r="1635" spans="1:13" x14ac:dyDescent="0.25">
      <c r="A1635" s="232" t="str">
        <f>IF(D1635="","",A1634)</f>
        <v/>
      </c>
      <c r="B1635" s="231" t="str">
        <f>IF(D1635="","",B1634)</f>
        <v/>
      </c>
      <c r="C1635" s="232" t="str">
        <f>IF(D1635="","",C1634)</f>
        <v/>
      </c>
      <c r="D1635" s="6"/>
      <c r="E1635" s="5" t="str">
        <f>IF(D1635="","",VLOOKUP(D1635,Master,3,FALSE))</f>
        <v/>
      </c>
      <c r="F1635" s="5" t="str">
        <f>IF(D1635="","",VLOOKUP(D1635,Master,4,FALSE))</f>
        <v/>
      </c>
      <c r="G1635" s="5" t="str">
        <f>IF(D1635="","",VLOOKUP(D1635,Master,5,FALSE))</f>
        <v/>
      </c>
      <c r="H1635" s="5" t="str">
        <f>IF(D1635="","",VLOOKUP(D1635,Master,2,FALSE))</f>
        <v/>
      </c>
      <c r="I1635" s="233"/>
      <c r="J1635" s="233"/>
      <c r="K1635" s="233"/>
      <c r="L1635" s="234" t="str">
        <f>IF(K1635="","",IF(I1635="",ROUND(HLOOKUP(J1635,kgList,K1635,FALSE),1),ROUND(HLOOKUP(I1635,kgList,K1635,FALSE),1)))</f>
        <v/>
      </c>
      <c r="M1635" s="234" t="str">
        <f>IF(L1635="","",IF(COUNTA(I1635:J1635)&gt;1,"Edible or Inedible",IF(COUNTA(I1635)=1,L1635*1,IF(COUNTA(J1635)=1,L1635*1,"ERROR"))))</f>
        <v/>
      </c>
    </row>
    <row r="1636" spans="1:13" x14ac:dyDescent="0.25">
      <c r="A1636" s="232" t="str">
        <f>IF(D1636="","",A1635)</f>
        <v/>
      </c>
      <c r="B1636" s="231" t="str">
        <f>IF(D1636="","",B1635)</f>
        <v/>
      </c>
      <c r="C1636" s="232" t="str">
        <f>IF(D1636="","",C1635)</f>
        <v/>
      </c>
      <c r="D1636" s="6"/>
      <c r="E1636" s="5" t="str">
        <f>IF(D1636="","",VLOOKUP(D1636,Master,3,FALSE))</f>
        <v/>
      </c>
      <c r="F1636" s="5" t="str">
        <f>IF(D1636="","",VLOOKUP(D1636,Master,4,FALSE))</f>
        <v/>
      </c>
      <c r="G1636" s="5" t="str">
        <f>IF(D1636="","",VLOOKUP(D1636,Master,5,FALSE))</f>
        <v/>
      </c>
      <c r="H1636" s="5" t="str">
        <f>IF(D1636="","",VLOOKUP(D1636,Master,2,FALSE))</f>
        <v/>
      </c>
      <c r="I1636" s="233"/>
      <c r="J1636" s="233"/>
      <c r="K1636" s="233"/>
      <c r="L1636" s="234" t="str">
        <f>IF(K1636="","",IF(I1636="",ROUND(HLOOKUP(J1636,kgList,K1636,FALSE),1),ROUND(HLOOKUP(I1636,kgList,K1636,FALSE),1)))</f>
        <v/>
      </c>
      <c r="M1636" s="234" t="str">
        <f>IF(L1636="","",IF(COUNTA(I1636:J1636)&gt;1,"Edible or Inedible",IF(COUNTA(I1636)=1,L1636*1,IF(COUNTA(J1636)=1,L1636*1,"ERROR"))))</f>
        <v/>
      </c>
    </row>
    <row r="1637" spans="1:13" x14ac:dyDescent="0.25">
      <c r="A1637" s="232" t="str">
        <f>IF(D1637="","",A1636)</f>
        <v/>
      </c>
      <c r="B1637" s="231" t="str">
        <f>IF(D1637="","",B1636)</f>
        <v/>
      </c>
      <c r="C1637" s="232" t="str">
        <f>IF(D1637="","",C1636)</f>
        <v/>
      </c>
      <c r="D1637" s="6"/>
      <c r="E1637" s="5" t="str">
        <f>IF(D1637="","",VLOOKUP(D1637,Master,3,FALSE))</f>
        <v/>
      </c>
      <c r="F1637" s="5" t="str">
        <f>IF(D1637="","",VLOOKUP(D1637,Master,4,FALSE))</f>
        <v/>
      </c>
      <c r="G1637" s="5" t="str">
        <f>IF(D1637="","",VLOOKUP(D1637,Master,5,FALSE))</f>
        <v/>
      </c>
      <c r="H1637" s="5" t="str">
        <f>IF(D1637="","",VLOOKUP(D1637,Master,2,FALSE))</f>
        <v/>
      </c>
      <c r="I1637" s="233"/>
      <c r="J1637" s="233"/>
      <c r="K1637" s="233"/>
      <c r="L1637" s="234" t="str">
        <f>IF(K1637="","",IF(I1637="",ROUND(HLOOKUP(J1637,kgList,K1637,FALSE),1),ROUND(HLOOKUP(I1637,kgList,K1637,FALSE),1)))</f>
        <v/>
      </c>
      <c r="M1637" s="234" t="str">
        <f>IF(L1637="","",IF(COUNTA(I1637:J1637)&gt;1,"Edible or Inedible",IF(COUNTA(I1637)=1,L1637*1,IF(COUNTA(J1637)=1,L1637*1,"ERROR"))))</f>
        <v/>
      </c>
    </row>
    <row r="1638" spans="1:13" x14ac:dyDescent="0.25">
      <c r="A1638" s="232" t="str">
        <f>IF(D1638="","",A1637)</f>
        <v/>
      </c>
      <c r="B1638" s="231" t="str">
        <f>IF(D1638="","",B1637)</f>
        <v/>
      </c>
      <c r="C1638" s="232" t="str">
        <f>IF(D1638="","",C1637)</f>
        <v/>
      </c>
      <c r="D1638" s="6"/>
      <c r="E1638" s="5" t="str">
        <f>IF(D1638="","",VLOOKUP(D1638,Master,3,FALSE))</f>
        <v/>
      </c>
      <c r="F1638" s="5" t="str">
        <f>IF(D1638="","",VLOOKUP(D1638,Master,4,FALSE))</f>
        <v/>
      </c>
      <c r="G1638" s="5" t="str">
        <f>IF(D1638="","",VLOOKUP(D1638,Master,5,FALSE))</f>
        <v/>
      </c>
      <c r="H1638" s="5" t="str">
        <f>IF(D1638="","",VLOOKUP(D1638,Master,2,FALSE))</f>
        <v/>
      </c>
      <c r="I1638" s="233"/>
      <c r="J1638" s="233"/>
      <c r="K1638" s="233"/>
      <c r="L1638" s="234" t="str">
        <f>IF(K1638="","",IF(I1638="",ROUND(HLOOKUP(J1638,kgList,K1638,FALSE),1),ROUND(HLOOKUP(I1638,kgList,K1638,FALSE),1)))</f>
        <v/>
      </c>
      <c r="M1638" s="234" t="str">
        <f>IF(L1638="","",IF(COUNTA(I1638:J1638)&gt;1,"Edible or Inedible",IF(COUNTA(I1638)=1,L1638*1,IF(COUNTA(J1638)=1,L1638*1,"ERROR"))))</f>
        <v/>
      </c>
    </row>
    <row r="1639" spans="1:13" x14ac:dyDescent="0.25">
      <c r="A1639" s="232" t="str">
        <f>IF(D1639="","",A1638)</f>
        <v/>
      </c>
      <c r="B1639" s="231" t="str">
        <f>IF(D1639="","",B1638)</f>
        <v/>
      </c>
      <c r="C1639" s="232" t="str">
        <f>IF(D1639="","",C1638)</f>
        <v/>
      </c>
      <c r="D1639" s="6"/>
      <c r="E1639" s="5" t="str">
        <f>IF(D1639="","",VLOOKUP(D1639,Master,3,FALSE))</f>
        <v/>
      </c>
      <c r="F1639" s="5" t="str">
        <f>IF(D1639="","",VLOOKUP(D1639,Master,4,FALSE))</f>
        <v/>
      </c>
      <c r="G1639" s="5" t="str">
        <f>IF(D1639="","",VLOOKUP(D1639,Master,5,FALSE))</f>
        <v/>
      </c>
      <c r="H1639" s="5" t="str">
        <f>IF(D1639="","",VLOOKUP(D1639,Master,2,FALSE))</f>
        <v/>
      </c>
      <c r="I1639" s="233"/>
      <c r="J1639" s="233"/>
      <c r="K1639" s="233"/>
      <c r="L1639" s="234" t="str">
        <f>IF(K1639="","",IF(I1639="",ROUND(HLOOKUP(J1639,kgList,K1639,FALSE),1),ROUND(HLOOKUP(I1639,kgList,K1639,FALSE),1)))</f>
        <v/>
      </c>
      <c r="M1639" s="234" t="str">
        <f>IF(L1639="","",IF(COUNTA(I1639:J1639)&gt;1,"Edible or Inedible",IF(COUNTA(I1639)=1,L1639*1,IF(COUNTA(J1639)=1,L1639*1,"ERROR"))))</f>
        <v/>
      </c>
    </row>
    <row r="1640" spans="1:13" x14ac:dyDescent="0.25">
      <c r="A1640" s="232" t="str">
        <f>IF(D1640="","",A1639)</f>
        <v/>
      </c>
      <c r="B1640" s="231" t="str">
        <f>IF(D1640="","",B1639)</f>
        <v/>
      </c>
      <c r="C1640" s="232" t="str">
        <f>IF(D1640="","",C1639)</f>
        <v/>
      </c>
      <c r="D1640" s="6"/>
      <c r="E1640" s="5" t="str">
        <f>IF(D1640="","",VLOOKUP(D1640,Master,3,FALSE))</f>
        <v/>
      </c>
      <c r="F1640" s="5" t="str">
        <f>IF(D1640="","",VLOOKUP(D1640,Master,4,FALSE))</f>
        <v/>
      </c>
      <c r="G1640" s="5" t="str">
        <f>IF(D1640="","",VLOOKUP(D1640,Master,5,FALSE))</f>
        <v/>
      </c>
      <c r="H1640" s="5" t="str">
        <f>IF(D1640="","",VLOOKUP(D1640,Master,2,FALSE))</f>
        <v/>
      </c>
      <c r="I1640" s="233"/>
      <c r="J1640" s="233"/>
      <c r="K1640" s="233"/>
      <c r="L1640" s="234" t="str">
        <f>IF(K1640="","",IF(I1640="",ROUND(HLOOKUP(J1640,kgList,K1640,FALSE),1),ROUND(HLOOKUP(I1640,kgList,K1640,FALSE),1)))</f>
        <v/>
      </c>
      <c r="M1640" s="234" t="str">
        <f>IF(L1640="","",IF(COUNTA(I1640:J1640)&gt;1,"Edible or Inedible",IF(COUNTA(I1640)=1,L1640*1,IF(COUNTA(J1640)=1,L1640*1,"ERROR"))))</f>
        <v/>
      </c>
    </row>
    <row r="1641" spans="1:13" x14ac:dyDescent="0.25">
      <c r="A1641" s="232" t="str">
        <f>IF(D1641="","",A1640)</f>
        <v/>
      </c>
      <c r="B1641" s="231" t="str">
        <f>IF(D1641="","",B1640)</f>
        <v/>
      </c>
      <c r="C1641" s="232" t="str">
        <f>IF(D1641="","",C1640)</f>
        <v/>
      </c>
      <c r="D1641" s="6"/>
      <c r="E1641" s="5" t="str">
        <f>IF(D1641="","",VLOOKUP(D1641,Master,3,FALSE))</f>
        <v/>
      </c>
      <c r="F1641" s="5" t="str">
        <f>IF(D1641="","",VLOOKUP(D1641,Master,4,FALSE))</f>
        <v/>
      </c>
      <c r="G1641" s="5" t="str">
        <f>IF(D1641="","",VLOOKUP(D1641,Master,5,FALSE))</f>
        <v/>
      </c>
      <c r="H1641" s="5" t="str">
        <f>IF(D1641="","",VLOOKUP(D1641,Master,2,FALSE))</f>
        <v/>
      </c>
      <c r="I1641" s="233"/>
      <c r="J1641" s="233"/>
      <c r="K1641" s="233"/>
      <c r="L1641" s="234" t="str">
        <f>IF(K1641="","",IF(I1641="",ROUND(HLOOKUP(J1641,kgList,K1641,FALSE),1),ROUND(HLOOKUP(I1641,kgList,K1641,FALSE),1)))</f>
        <v/>
      </c>
      <c r="M1641" s="234" t="str">
        <f>IF(L1641="","",IF(COUNTA(I1641:J1641)&gt;1,"Edible or Inedible",IF(COUNTA(I1641)=1,L1641*1,IF(COUNTA(J1641)=1,L1641*1,"ERROR"))))</f>
        <v/>
      </c>
    </row>
    <row r="1642" spans="1:13" x14ac:dyDescent="0.25">
      <c r="A1642" s="232" t="str">
        <f>IF(D1642="","",A1641)</f>
        <v/>
      </c>
      <c r="B1642" s="231" t="str">
        <f>IF(D1642="","",B1641)</f>
        <v/>
      </c>
      <c r="C1642" s="232" t="str">
        <f>IF(D1642="","",C1641)</f>
        <v/>
      </c>
      <c r="D1642" s="6"/>
      <c r="E1642" s="5" t="str">
        <f>IF(D1642="","",VLOOKUP(D1642,Master,3,FALSE))</f>
        <v/>
      </c>
      <c r="F1642" s="5" t="str">
        <f>IF(D1642="","",VLOOKUP(D1642,Master,4,FALSE))</f>
        <v/>
      </c>
      <c r="G1642" s="5" t="str">
        <f>IF(D1642="","",VLOOKUP(D1642,Master,5,FALSE))</f>
        <v/>
      </c>
      <c r="H1642" s="5" t="str">
        <f>IF(D1642="","",VLOOKUP(D1642,Master,2,FALSE))</f>
        <v/>
      </c>
      <c r="I1642" s="233"/>
      <c r="J1642" s="233"/>
      <c r="K1642" s="233"/>
      <c r="L1642" s="234" t="str">
        <f>IF(K1642="","",IF(I1642="",ROUND(HLOOKUP(J1642,kgList,K1642,FALSE),1),ROUND(HLOOKUP(I1642,kgList,K1642,FALSE),1)))</f>
        <v/>
      </c>
      <c r="M1642" s="234" t="str">
        <f>IF(L1642="","",IF(COUNTA(I1642:J1642)&gt;1,"Edible or Inedible",IF(COUNTA(I1642)=1,L1642*1,IF(COUNTA(J1642)=1,L1642*1,"ERROR"))))</f>
        <v/>
      </c>
    </row>
    <row r="1643" spans="1:13" x14ac:dyDescent="0.25">
      <c r="A1643" s="232" t="str">
        <f>IF(D1643="","",A1642)</f>
        <v/>
      </c>
      <c r="B1643" s="231" t="str">
        <f>IF(D1643="","",B1642)</f>
        <v/>
      </c>
      <c r="C1643" s="232" t="str">
        <f>IF(D1643="","",C1642)</f>
        <v/>
      </c>
      <c r="D1643" s="6"/>
      <c r="E1643" s="5" t="str">
        <f>IF(D1643="","",VLOOKUP(D1643,Master,3,FALSE))</f>
        <v/>
      </c>
      <c r="F1643" s="5" t="str">
        <f>IF(D1643="","",VLOOKUP(D1643,Master,4,FALSE))</f>
        <v/>
      </c>
      <c r="G1643" s="5" t="str">
        <f>IF(D1643="","",VLOOKUP(D1643,Master,5,FALSE))</f>
        <v/>
      </c>
      <c r="H1643" s="5" t="str">
        <f>IF(D1643="","",VLOOKUP(D1643,Master,2,FALSE))</f>
        <v/>
      </c>
      <c r="I1643" s="233"/>
      <c r="J1643" s="233"/>
      <c r="K1643" s="233"/>
      <c r="L1643" s="234" t="str">
        <f>IF(K1643="","",IF(I1643="",ROUND(HLOOKUP(J1643,kgList,K1643,FALSE),1),ROUND(HLOOKUP(I1643,kgList,K1643,FALSE),1)))</f>
        <v/>
      </c>
      <c r="M1643" s="234" t="str">
        <f>IF(L1643="","",IF(COUNTA(I1643:J1643)&gt;1,"Edible or Inedible",IF(COUNTA(I1643)=1,L1643*1,IF(COUNTA(J1643)=1,L1643*1,"ERROR"))))</f>
        <v/>
      </c>
    </row>
    <row r="1644" spans="1:13" x14ac:dyDescent="0.25">
      <c r="A1644" s="232" t="str">
        <f>IF(D1644="","",A1643)</f>
        <v/>
      </c>
      <c r="B1644" s="231" t="str">
        <f>IF(D1644="","",B1643)</f>
        <v/>
      </c>
      <c r="C1644" s="232" t="str">
        <f>IF(D1644="","",C1643)</f>
        <v/>
      </c>
      <c r="D1644" s="6"/>
      <c r="E1644" s="5" t="str">
        <f>IF(D1644="","",VLOOKUP(D1644,Master,3,FALSE))</f>
        <v/>
      </c>
      <c r="F1644" s="5" t="str">
        <f>IF(D1644="","",VLOOKUP(D1644,Master,4,FALSE))</f>
        <v/>
      </c>
      <c r="G1644" s="5" t="str">
        <f>IF(D1644="","",VLOOKUP(D1644,Master,5,FALSE))</f>
        <v/>
      </c>
      <c r="H1644" s="5" t="str">
        <f>IF(D1644="","",VLOOKUP(D1644,Master,2,FALSE))</f>
        <v/>
      </c>
      <c r="I1644" s="233"/>
      <c r="J1644" s="233"/>
      <c r="K1644" s="233"/>
      <c r="L1644" s="234" t="str">
        <f>IF(K1644="","",IF(I1644="",ROUND(HLOOKUP(J1644,kgList,K1644,FALSE),1),ROUND(HLOOKUP(I1644,kgList,K1644,FALSE),1)))</f>
        <v/>
      </c>
      <c r="M1644" s="234" t="str">
        <f>IF(L1644="","",IF(COUNTA(I1644:J1644)&gt;1,"Edible or Inedible",IF(COUNTA(I1644)=1,L1644*1,IF(COUNTA(J1644)=1,L1644*1,"ERROR"))))</f>
        <v/>
      </c>
    </row>
    <row r="1645" spans="1:13" x14ac:dyDescent="0.25">
      <c r="A1645" s="232" t="str">
        <f>IF(D1645="","",A1644)</f>
        <v/>
      </c>
      <c r="B1645" s="231" t="str">
        <f>IF(D1645="","",B1644)</f>
        <v/>
      </c>
      <c r="C1645" s="232" t="str">
        <f>IF(D1645="","",C1644)</f>
        <v/>
      </c>
      <c r="D1645" s="6"/>
      <c r="E1645" s="5" t="str">
        <f>IF(D1645="","",VLOOKUP(D1645,Master,3,FALSE))</f>
        <v/>
      </c>
      <c r="F1645" s="5" t="str">
        <f>IF(D1645="","",VLOOKUP(D1645,Master,4,FALSE))</f>
        <v/>
      </c>
      <c r="G1645" s="5" t="str">
        <f>IF(D1645="","",VLOOKUP(D1645,Master,5,FALSE))</f>
        <v/>
      </c>
      <c r="H1645" s="5" t="str">
        <f>IF(D1645="","",VLOOKUP(D1645,Master,2,FALSE))</f>
        <v/>
      </c>
      <c r="I1645" s="233"/>
      <c r="J1645" s="233"/>
      <c r="K1645" s="233"/>
      <c r="L1645" s="234" t="str">
        <f>IF(K1645="","",IF(I1645="",ROUND(HLOOKUP(J1645,kgList,K1645,FALSE),1),ROUND(HLOOKUP(I1645,kgList,K1645,FALSE),1)))</f>
        <v/>
      </c>
      <c r="M1645" s="234" t="str">
        <f>IF(L1645="","",IF(COUNTA(I1645:J1645)&gt;1,"Edible or Inedible",IF(COUNTA(I1645)=1,L1645*1,IF(COUNTA(J1645)=1,L1645*1,"ERROR"))))</f>
        <v/>
      </c>
    </row>
    <row r="1646" spans="1:13" x14ac:dyDescent="0.25">
      <c r="A1646" s="232" t="str">
        <f>IF(D1646="","",A1645)</f>
        <v/>
      </c>
      <c r="B1646" s="231" t="str">
        <f>IF(D1646="","",B1645)</f>
        <v/>
      </c>
      <c r="C1646" s="232" t="str">
        <f>IF(D1646="","",C1645)</f>
        <v/>
      </c>
      <c r="D1646" s="6"/>
      <c r="E1646" s="5" t="str">
        <f>IF(D1646="","",VLOOKUP(D1646,Master,3,FALSE))</f>
        <v/>
      </c>
      <c r="F1646" s="5" t="str">
        <f>IF(D1646="","",VLOOKUP(D1646,Master,4,FALSE))</f>
        <v/>
      </c>
      <c r="G1646" s="5" t="str">
        <f>IF(D1646="","",VLOOKUP(D1646,Master,5,FALSE))</f>
        <v/>
      </c>
      <c r="H1646" s="5" t="str">
        <f>IF(D1646="","",VLOOKUP(D1646,Master,2,FALSE))</f>
        <v/>
      </c>
      <c r="I1646" s="233"/>
      <c r="J1646" s="233"/>
      <c r="K1646" s="233"/>
      <c r="L1646" s="234" t="str">
        <f>IF(K1646="","",IF(I1646="",ROUND(HLOOKUP(J1646,kgList,K1646,FALSE),1),ROUND(HLOOKUP(I1646,kgList,K1646,FALSE),1)))</f>
        <v/>
      </c>
      <c r="M1646" s="234" t="str">
        <f>IF(L1646="","",IF(COUNTA(I1646:J1646)&gt;1,"Edible or Inedible",IF(COUNTA(I1646)=1,L1646*1,IF(COUNTA(J1646)=1,L1646*1,"ERROR"))))</f>
        <v/>
      </c>
    </row>
    <row r="1647" spans="1:13" x14ac:dyDescent="0.25">
      <c r="A1647" s="232" t="str">
        <f>IF(D1647="","",A1646)</f>
        <v/>
      </c>
      <c r="B1647" s="231" t="str">
        <f>IF(D1647="","",B1646)</f>
        <v/>
      </c>
      <c r="C1647" s="232" t="str">
        <f>IF(D1647="","",C1646)</f>
        <v/>
      </c>
      <c r="D1647" s="6"/>
      <c r="E1647" s="5" t="str">
        <f>IF(D1647="","",VLOOKUP(D1647,Master,3,FALSE))</f>
        <v/>
      </c>
      <c r="F1647" s="5" t="str">
        <f>IF(D1647="","",VLOOKUP(D1647,Master,4,FALSE))</f>
        <v/>
      </c>
      <c r="G1647" s="5" t="str">
        <f>IF(D1647="","",VLOOKUP(D1647,Master,5,FALSE))</f>
        <v/>
      </c>
      <c r="H1647" s="5" t="str">
        <f>IF(D1647="","",VLOOKUP(D1647,Master,2,FALSE))</f>
        <v/>
      </c>
      <c r="I1647" s="233"/>
      <c r="J1647" s="233"/>
      <c r="K1647" s="233"/>
      <c r="L1647" s="234" t="str">
        <f>IF(K1647="","",IF(I1647="",ROUND(HLOOKUP(J1647,kgList,K1647,FALSE),1),ROUND(HLOOKUP(I1647,kgList,K1647,FALSE),1)))</f>
        <v/>
      </c>
      <c r="M1647" s="234" t="str">
        <f>IF(L1647="","",IF(COUNTA(I1647:J1647)&gt;1,"Edible or Inedible",IF(COUNTA(I1647)=1,L1647*1,IF(COUNTA(J1647)=1,L1647*1,"ERROR"))))</f>
        <v/>
      </c>
    </row>
    <row r="1648" spans="1:13" x14ac:dyDescent="0.25">
      <c r="A1648" s="232" t="str">
        <f>IF(D1648="","",A1647)</f>
        <v/>
      </c>
      <c r="B1648" s="231" t="str">
        <f>IF(D1648="","",B1647)</f>
        <v/>
      </c>
      <c r="C1648" s="232" t="str">
        <f>IF(D1648="","",C1647)</f>
        <v/>
      </c>
      <c r="D1648" s="6"/>
      <c r="E1648" s="5" t="str">
        <f>IF(D1648="","",VLOOKUP(D1648,Master,3,FALSE))</f>
        <v/>
      </c>
      <c r="F1648" s="5" t="str">
        <f>IF(D1648="","",VLOOKUP(D1648,Master,4,FALSE))</f>
        <v/>
      </c>
      <c r="G1648" s="5" t="str">
        <f>IF(D1648="","",VLOOKUP(D1648,Master,5,FALSE))</f>
        <v/>
      </c>
      <c r="H1648" s="5" t="str">
        <f>IF(D1648="","",VLOOKUP(D1648,Master,2,FALSE))</f>
        <v/>
      </c>
      <c r="I1648" s="233"/>
      <c r="J1648" s="233"/>
      <c r="K1648" s="233"/>
      <c r="L1648" s="234" t="str">
        <f>IF(K1648="","",IF(I1648="",ROUND(HLOOKUP(J1648,kgList,K1648,FALSE),1),ROUND(HLOOKUP(I1648,kgList,K1648,FALSE),1)))</f>
        <v/>
      </c>
      <c r="M1648" s="234" t="str">
        <f>IF(L1648="","",IF(COUNTA(I1648:J1648)&gt;1,"Edible or Inedible",IF(COUNTA(I1648)=1,L1648*1,IF(COUNTA(J1648)=1,L1648*1,"ERROR"))))</f>
        <v/>
      </c>
    </row>
    <row r="1649" spans="1:13" x14ac:dyDescent="0.25">
      <c r="A1649" s="232" t="str">
        <f>IF(D1649="","",A1648)</f>
        <v/>
      </c>
      <c r="B1649" s="231" t="str">
        <f>IF(D1649="","",B1648)</f>
        <v/>
      </c>
      <c r="C1649" s="232" t="str">
        <f>IF(D1649="","",C1648)</f>
        <v/>
      </c>
      <c r="D1649" s="6"/>
      <c r="E1649" s="5" t="str">
        <f>IF(D1649="","",VLOOKUP(D1649,Master,3,FALSE))</f>
        <v/>
      </c>
      <c r="F1649" s="5" t="str">
        <f>IF(D1649="","",VLOOKUP(D1649,Master,4,FALSE))</f>
        <v/>
      </c>
      <c r="G1649" s="5" t="str">
        <f>IF(D1649="","",VLOOKUP(D1649,Master,5,FALSE))</f>
        <v/>
      </c>
      <c r="H1649" s="5" t="str">
        <f>IF(D1649="","",VLOOKUP(D1649,Master,2,FALSE))</f>
        <v/>
      </c>
      <c r="I1649" s="233"/>
      <c r="J1649" s="233"/>
      <c r="K1649" s="233"/>
      <c r="L1649" s="234" t="str">
        <f>IF(K1649="","",IF(I1649="",ROUND(HLOOKUP(J1649,kgList,K1649,FALSE),1),ROUND(HLOOKUP(I1649,kgList,K1649,FALSE),1)))</f>
        <v/>
      </c>
      <c r="M1649" s="234" t="str">
        <f>IF(L1649="","",IF(COUNTA(I1649:J1649)&gt;1,"Edible or Inedible",IF(COUNTA(I1649)=1,L1649*1,IF(COUNTA(J1649)=1,L1649*1,"ERROR"))))</f>
        <v/>
      </c>
    </row>
    <row r="1650" spans="1:13" x14ac:dyDescent="0.25">
      <c r="A1650" s="232" t="str">
        <f>IF(D1650="","",A1649)</f>
        <v/>
      </c>
      <c r="B1650" s="231" t="str">
        <f>IF(D1650="","",B1649)</f>
        <v/>
      </c>
      <c r="C1650" s="232" t="str">
        <f>IF(D1650="","",C1649)</f>
        <v/>
      </c>
      <c r="D1650" s="6"/>
      <c r="E1650" s="5" t="str">
        <f>IF(D1650="","",VLOOKUP(D1650,Master,3,FALSE))</f>
        <v/>
      </c>
      <c r="F1650" s="5" t="str">
        <f>IF(D1650="","",VLOOKUP(D1650,Master,4,FALSE))</f>
        <v/>
      </c>
      <c r="G1650" s="5" t="str">
        <f>IF(D1650="","",VLOOKUP(D1650,Master,5,FALSE))</f>
        <v/>
      </c>
      <c r="H1650" s="5" t="str">
        <f>IF(D1650="","",VLOOKUP(D1650,Master,2,FALSE))</f>
        <v/>
      </c>
      <c r="I1650" s="233"/>
      <c r="J1650" s="233"/>
      <c r="K1650" s="233"/>
      <c r="L1650" s="234" t="str">
        <f>IF(K1650="","",IF(I1650="",ROUND(HLOOKUP(J1650,kgList,K1650,FALSE),1),ROUND(HLOOKUP(I1650,kgList,K1650,FALSE),1)))</f>
        <v/>
      </c>
      <c r="M1650" s="234" t="str">
        <f>IF(L1650="","",IF(COUNTA(I1650:J1650)&gt;1,"Edible or Inedible",IF(COUNTA(I1650)=1,L1650*1,IF(COUNTA(J1650)=1,L1650*1,"ERROR"))))</f>
        <v/>
      </c>
    </row>
    <row r="1651" spans="1:13" x14ac:dyDescent="0.25">
      <c r="A1651" s="232" t="str">
        <f>IF(D1651="","",A1650)</f>
        <v/>
      </c>
      <c r="B1651" s="231" t="str">
        <f>IF(D1651="","",B1650)</f>
        <v/>
      </c>
      <c r="C1651" s="232" t="str">
        <f>IF(D1651="","",C1650)</f>
        <v/>
      </c>
      <c r="D1651" s="6"/>
      <c r="E1651" s="5" t="str">
        <f>IF(D1651="","",VLOOKUP(D1651,Master,3,FALSE))</f>
        <v/>
      </c>
      <c r="F1651" s="5" t="str">
        <f>IF(D1651="","",VLOOKUP(D1651,Master,4,FALSE))</f>
        <v/>
      </c>
      <c r="G1651" s="5" t="str">
        <f>IF(D1651="","",VLOOKUP(D1651,Master,5,FALSE))</f>
        <v/>
      </c>
      <c r="H1651" s="5" t="str">
        <f>IF(D1651="","",VLOOKUP(D1651,Master,2,FALSE))</f>
        <v/>
      </c>
      <c r="I1651" s="233"/>
      <c r="J1651" s="233"/>
      <c r="K1651" s="233"/>
      <c r="L1651" s="234" t="str">
        <f>IF(K1651="","",IF(I1651="",ROUND(HLOOKUP(J1651,kgList,K1651,FALSE),1),ROUND(HLOOKUP(I1651,kgList,K1651,FALSE),1)))</f>
        <v/>
      </c>
      <c r="M1651" s="234" t="str">
        <f>IF(L1651="","",IF(COUNTA(I1651:J1651)&gt;1,"Edible or Inedible",IF(COUNTA(I1651)=1,L1651*1,IF(COUNTA(J1651)=1,L1651*1,"ERROR"))))</f>
        <v/>
      </c>
    </row>
    <row r="1652" spans="1:13" x14ac:dyDescent="0.25">
      <c r="A1652" s="232" t="str">
        <f>IF(D1652="","",A1651)</f>
        <v/>
      </c>
      <c r="B1652" s="231" t="str">
        <f>IF(D1652="","",B1651)</f>
        <v/>
      </c>
      <c r="C1652" s="232" t="str">
        <f>IF(D1652="","",C1651)</f>
        <v/>
      </c>
      <c r="D1652" s="6"/>
      <c r="E1652" s="5" t="str">
        <f>IF(D1652="","",VLOOKUP(D1652,Master,3,FALSE))</f>
        <v/>
      </c>
      <c r="F1652" s="5" t="str">
        <f>IF(D1652="","",VLOOKUP(D1652,Master,4,FALSE))</f>
        <v/>
      </c>
      <c r="G1652" s="5" t="str">
        <f>IF(D1652="","",VLOOKUP(D1652,Master,5,FALSE))</f>
        <v/>
      </c>
      <c r="H1652" s="5" t="str">
        <f>IF(D1652="","",VLOOKUP(D1652,Master,2,FALSE))</f>
        <v/>
      </c>
      <c r="I1652" s="233"/>
      <c r="J1652" s="233"/>
      <c r="K1652" s="233"/>
      <c r="L1652" s="234" t="str">
        <f>IF(K1652="","",IF(I1652="",ROUND(HLOOKUP(J1652,kgList,K1652,FALSE),1),ROUND(HLOOKUP(I1652,kgList,K1652,FALSE),1)))</f>
        <v/>
      </c>
      <c r="M1652" s="234" t="str">
        <f>IF(L1652="","",IF(COUNTA(I1652:J1652)&gt;1,"Edible or Inedible",IF(COUNTA(I1652)=1,L1652*1,IF(COUNTA(J1652)=1,L1652*1,"ERROR"))))</f>
        <v/>
      </c>
    </row>
    <row r="1653" spans="1:13" x14ac:dyDescent="0.25">
      <c r="A1653" s="232" t="str">
        <f>IF(D1653="","",A1652)</f>
        <v/>
      </c>
      <c r="B1653" s="231" t="str">
        <f>IF(D1653="","",B1652)</f>
        <v/>
      </c>
      <c r="C1653" s="232" t="str">
        <f>IF(D1653="","",C1652)</f>
        <v/>
      </c>
      <c r="D1653" s="6"/>
      <c r="E1653" s="5" t="str">
        <f>IF(D1653="","",VLOOKUP(D1653,Master,3,FALSE))</f>
        <v/>
      </c>
      <c r="F1653" s="5" t="str">
        <f>IF(D1653="","",VLOOKUP(D1653,Master,4,FALSE))</f>
        <v/>
      </c>
      <c r="G1653" s="5" t="str">
        <f>IF(D1653="","",VLOOKUP(D1653,Master,5,FALSE))</f>
        <v/>
      </c>
      <c r="H1653" s="5" t="str">
        <f>IF(D1653="","",VLOOKUP(D1653,Master,2,FALSE))</f>
        <v/>
      </c>
      <c r="I1653" s="233"/>
      <c r="J1653" s="233"/>
      <c r="K1653" s="233"/>
      <c r="L1653" s="234" t="str">
        <f>IF(K1653="","",IF(I1653="",ROUND(HLOOKUP(J1653,kgList,K1653,FALSE),1),ROUND(HLOOKUP(I1653,kgList,K1653,FALSE),1)))</f>
        <v/>
      </c>
      <c r="M1653" s="234" t="str">
        <f>IF(L1653="","",IF(COUNTA(I1653:J1653)&gt;1,"Edible or Inedible",IF(COUNTA(I1653)=1,L1653*1,IF(COUNTA(J1653)=1,L1653*1,"ERROR"))))</f>
        <v/>
      </c>
    </row>
    <row r="1654" spans="1:13" x14ac:dyDescent="0.25">
      <c r="A1654" s="232" t="str">
        <f>IF(D1654="","",A1653)</f>
        <v/>
      </c>
      <c r="B1654" s="231" t="str">
        <f>IF(D1654="","",B1653)</f>
        <v/>
      </c>
      <c r="C1654" s="232" t="str">
        <f>IF(D1654="","",C1653)</f>
        <v/>
      </c>
      <c r="D1654" s="6"/>
      <c r="E1654" s="5" t="str">
        <f>IF(D1654="","",VLOOKUP(D1654,Master,3,FALSE))</f>
        <v/>
      </c>
      <c r="F1654" s="5" t="str">
        <f>IF(D1654="","",VLOOKUP(D1654,Master,4,FALSE))</f>
        <v/>
      </c>
      <c r="G1654" s="5" t="str">
        <f>IF(D1654="","",VLOOKUP(D1654,Master,5,FALSE))</f>
        <v/>
      </c>
      <c r="H1654" s="5" t="str">
        <f>IF(D1654="","",VLOOKUP(D1654,Master,2,FALSE))</f>
        <v/>
      </c>
      <c r="I1654" s="233"/>
      <c r="J1654" s="233"/>
      <c r="K1654" s="233"/>
      <c r="L1654" s="234" t="str">
        <f>IF(K1654="","",IF(I1654="",ROUND(HLOOKUP(J1654,kgList,K1654,FALSE),1),ROUND(HLOOKUP(I1654,kgList,K1654,FALSE),1)))</f>
        <v/>
      </c>
      <c r="M1654" s="234" t="str">
        <f>IF(L1654="","",IF(COUNTA(I1654:J1654)&gt;1,"Edible or Inedible",IF(COUNTA(I1654)=1,L1654*1,IF(COUNTA(J1654)=1,L1654*1,"ERROR"))))</f>
        <v/>
      </c>
    </row>
    <row r="1655" spans="1:13" x14ac:dyDescent="0.25">
      <c r="A1655" s="232" t="str">
        <f>IF(D1655="","",A1654)</f>
        <v/>
      </c>
      <c r="B1655" s="231" t="str">
        <f>IF(D1655="","",B1654)</f>
        <v/>
      </c>
      <c r="C1655" s="232" t="str">
        <f>IF(D1655="","",C1654)</f>
        <v/>
      </c>
      <c r="D1655" s="6"/>
      <c r="E1655" s="5" t="str">
        <f>IF(D1655="","",VLOOKUP(D1655,Master,3,FALSE))</f>
        <v/>
      </c>
      <c r="F1655" s="5" t="str">
        <f>IF(D1655="","",VLOOKUP(D1655,Master,4,FALSE))</f>
        <v/>
      </c>
      <c r="G1655" s="5" t="str">
        <f>IF(D1655="","",VLOOKUP(D1655,Master,5,FALSE))</f>
        <v/>
      </c>
      <c r="H1655" s="5" t="str">
        <f>IF(D1655="","",VLOOKUP(D1655,Master,2,FALSE))</f>
        <v/>
      </c>
      <c r="I1655" s="233"/>
      <c r="J1655" s="233"/>
      <c r="K1655" s="233"/>
      <c r="L1655" s="234" t="str">
        <f>IF(K1655="","",IF(I1655="",ROUND(HLOOKUP(J1655,kgList,K1655,FALSE),1),ROUND(HLOOKUP(I1655,kgList,K1655,FALSE),1)))</f>
        <v/>
      </c>
      <c r="M1655" s="234" t="str">
        <f>IF(L1655="","",IF(COUNTA(I1655:J1655)&gt;1,"Edible or Inedible",IF(COUNTA(I1655)=1,L1655*1,IF(COUNTA(J1655)=1,L1655*1,"ERROR"))))</f>
        <v/>
      </c>
    </row>
    <row r="1656" spans="1:13" x14ac:dyDescent="0.25">
      <c r="A1656" s="232" t="str">
        <f>IF(D1656="","",A1655)</f>
        <v/>
      </c>
      <c r="B1656" s="231" t="str">
        <f>IF(D1656="","",B1655)</f>
        <v/>
      </c>
      <c r="C1656" s="232" t="str">
        <f>IF(D1656="","",C1655)</f>
        <v/>
      </c>
      <c r="D1656" s="6"/>
      <c r="E1656" s="5" t="str">
        <f>IF(D1656="","",VLOOKUP(D1656,Master,3,FALSE))</f>
        <v/>
      </c>
      <c r="F1656" s="5" t="str">
        <f>IF(D1656="","",VLOOKUP(D1656,Master,4,FALSE))</f>
        <v/>
      </c>
      <c r="G1656" s="5" t="str">
        <f>IF(D1656="","",VLOOKUP(D1656,Master,5,FALSE))</f>
        <v/>
      </c>
      <c r="H1656" s="5" t="str">
        <f>IF(D1656="","",VLOOKUP(D1656,Master,2,FALSE))</f>
        <v/>
      </c>
      <c r="I1656" s="233"/>
      <c r="J1656" s="233"/>
      <c r="K1656" s="233"/>
      <c r="L1656" s="234" t="str">
        <f>IF(K1656="","",IF(I1656="",ROUND(HLOOKUP(J1656,kgList,K1656,FALSE),1),ROUND(HLOOKUP(I1656,kgList,K1656,FALSE),1)))</f>
        <v/>
      </c>
      <c r="M1656" s="234" t="str">
        <f>IF(L1656="","",IF(COUNTA(I1656:J1656)&gt;1,"Edible or Inedible",IF(COUNTA(I1656)=1,L1656*1,IF(COUNTA(J1656)=1,L1656*1,"ERROR"))))</f>
        <v/>
      </c>
    </row>
    <row r="1657" spans="1:13" x14ac:dyDescent="0.25">
      <c r="A1657" s="232" t="str">
        <f>IF(D1657="","",A1656)</f>
        <v/>
      </c>
      <c r="B1657" s="231" t="str">
        <f>IF(D1657="","",B1656)</f>
        <v/>
      </c>
      <c r="C1657" s="232" t="str">
        <f>IF(D1657="","",C1656)</f>
        <v/>
      </c>
      <c r="D1657" s="6"/>
      <c r="E1657" s="5" t="str">
        <f>IF(D1657="","",VLOOKUP(D1657,Master,3,FALSE))</f>
        <v/>
      </c>
      <c r="F1657" s="5" t="str">
        <f>IF(D1657="","",VLOOKUP(D1657,Master,4,FALSE))</f>
        <v/>
      </c>
      <c r="G1657" s="5" t="str">
        <f>IF(D1657="","",VLOOKUP(D1657,Master,5,FALSE))</f>
        <v/>
      </c>
      <c r="H1657" s="5" t="str">
        <f>IF(D1657="","",VLOOKUP(D1657,Master,2,FALSE))</f>
        <v/>
      </c>
      <c r="I1657" s="233"/>
      <c r="J1657" s="233"/>
      <c r="K1657" s="233"/>
      <c r="L1657" s="234" t="str">
        <f>IF(K1657="","",IF(I1657="",ROUND(HLOOKUP(J1657,kgList,K1657,FALSE),1),ROUND(HLOOKUP(I1657,kgList,K1657,FALSE),1)))</f>
        <v/>
      </c>
      <c r="M1657" s="234" t="str">
        <f>IF(L1657="","",IF(COUNTA(I1657:J1657)&gt;1,"Edible or Inedible",IF(COUNTA(I1657)=1,L1657*1,IF(COUNTA(J1657)=1,L1657*1,"ERROR"))))</f>
        <v/>
      </c>
    </row>
    <row r="1658" spans="1:13" x14ac:dyDescent="0.25">
      <c r="A1658" s="232" t="str">
        <f>IF(D1658="","",A1657)</f>
        <v/>
      </c>
      <c r="B1658" s="231" t="str">
        <f>IF(D1658="","",B1657)</f>
        <v/>
      </c>
      <c r="C1658" s="232" t="str">
        <f>IF(D1658="","",C1657)</f>
        <v/>
      </c>
      <c r="D1658" s="6"/>
      <c r="E1658" s="5" t="str">
        <f>IF(D1658="","",VLOOKUP(D1658,Master,3,FALSE))</f>
        <v/>
      </c>
      <c r="F1658" s="5" t="str">
        <f>IF(D1658="","",VLOOKUP(D1658,Master,4,FALSE))</f>
        <v/>
      </c>
      <c r="G1658" s="5" t="str">
        <f>IF(D1658="","",VLOOKUP(D1658,Master,5,FALSE))</f>
        <v/>
      </c>
      <c r="H1658" s="5" t="str">
        <f>IF(D1658="","",VLOOKUP(D1658,Master,2,FALSE))</f>
        <v/>
      </c>
      <c r="I1658" s="233"/>
      <c r="J1658" s="233"/>
      <c r="K1658" s="233"/>
      <c r="L1658" s="234" t="str">
        <f>IF(K1658="","",IF(I1658="",ROUND(HLOOKUP(J1658,kgList,K1658,FALSE),1),ROUND(HLOOKUP(I1658,kgList,K1658,FALSE),1)))</f>
        <v/>
      </c>
      <c r="M1658" s="234" t="str">
        <f>IF(L1658="","",IF(COUNTA(I1658:J1658)&gt;1,"Edible or Inedible",IF(COUNTA(I1658)=1,L1658*1,IF(COUNTA(J1658)=1,L1658*1,"ERROR"))))</f>
        <v/>
      </c>
    </row>
    <row r="1659" spans="1:13" x14ac:dyDescent="0.25">
      <c r="A1659" s="232" t="str">
        <f>IF(D1659="","",A1658)</f>
        <v/>
      </c>
      <c r="B1659" s="231" t="str">
        <f>IF(D1659="","",B1658)</f>
        <v/>
      </c>
      <c r="C1659" s="232" t="str">
        <f>IF(D1659="","",C1658)</f>
        <v/>
      </c>
      <c r="D1659" s="6"/>
      <c r="E1659" s="5" t="str">
        <f>IF(D1659="","",VLOOKUP(D1659,Master,3,FALSE))</f>
        <v/>
      </c>
      <c r="F1659" s="5" t="str">
        <f>IF(D1659="","",VLOOKUP(D1659,Master,4,FALSE))</f>
        <v/>
      </c>
      <c r="G1659" s="5" t="str">
        <f>IF(D1659="","",VLOOKUP(D1659,Master,5,FALSE))</f>
        <v/>
      </c>
      <c r="H1659" s="5" t="str">
        <f>IF(D1659="","",VLOOKUP(D1659,Master,2,FALSE))</f>
        <v/>
      </c>
      <c r="I1659" s="233"/>
      <c r="J1659" s="233"/>
      <c r="K1659" s="233"/>
      <c r="L1659" s="234" t="str">
        <f>IF(K1659="","",IF(I1659="",ROUND(HLOOKUP(J1659,kgList,K1659,FALSE),1),ROUND(HLOOKUP(I1659,kgList,K1659,FALSE),1)))</f>
        <v/>
      </c>
      <c r="M1659" s="234" t="str">
        <f>IF(L1659="","",IF(COUNTA(I1659:J1659)&gt;1,"Edible or Inedible",IF(COUNTA(I1659)=1,L1659*1,IF(COUNTA(J1659)=1,L1659*1,"ERROR"))))</f>
        <v/>
      </c>
    </row>
    <row r="1660" spans="1:13" x14ac:dyDescent="0.25">
      <c r="A1660" s="232" t="str">
        <f>IF(D1660="","",A1659)</f>
        <v/>
      </c>
      <c r="B1660" s="231" t="str">
        <f>IF(D1660="","",B1659)</f>
        <v/>
      </c>
      <c r="C1660" s="232" t="str">
        <f>IF(D1660="","",C1659)</f>
        <v/>
      </c>
      <c r="D1660" s="6"/>
      <c r="E1660" s="5" t="str">
        <f>IF(D1660="","",VLOOKUP(D1660,Master,3,FALSE))</f>
        <v/>
      </c>
      <c r="F1660" s="5" t="str">
        <f>IF(D1660="","",VLOOKUP(D1660,Master,4,FALSE))</f>
        <v/>
      </c>
      <c r="G1660" s="5" t="str">
        <f>IF(D1660="","",VLOOKUP(D1660,Master,5,FALSE))</f>
        <v/>
      </c>
      <c r="H1660" s="5" t="str">
        <f>IF(D1660="","",VLOOKUP(D1660,Master,2,FALSE))</f>
        <v/>
      </c>
      <c r="I1660" s="233"/>
      <c r="J1660" s="233"/>
      <c r="K1660" s="233"/>
      <c r="L1660" s="234" t="str">
        <f>IF(K1660="","",IF(I1660="",ROUND(HLOOKUP(J1660,kgList,K1660,FALSE),1),ROUND(HLOOKUP(I1660,kgList,K1660,FALSE),1)))</f>
        <v/>
      </c>
      <c r="M1660" s="234" t="str">
        <f>IF(L1660="","",IF(COUNTA(I1660:J1660)&gt;1,"Edible or Inedible",IF(COUNTA(I1660)=1,L1660*1,IF(COUNTA(J1660)=1,L1660*1,"ERROR"))))</f>
        <v/>
      </c>
    </row>
    <row r="1661" spans="1:13" x14ac:dyDescent="0.25">
      <c r="A1661" s="232" t="str">
        <f>IF(D1661="","",A1660)</f>
        <v/>
      </c>
      <c r="B1661" s="231" t="str">
        <f>IF(D1661="","",B1660)</f>
        <v/>
      </c>
      <c r="C1661" s="232" t="str">
        <f>IF(D1661="","",C1660)</f>
        <v/>
      </c>
      <c r="D1661" s="6"/>
      <c r="E1661" s="5" t="str">
        <f>IF(D1661="","",VLOOKUP(D1661,Master,3,FALSE))</f>
        <v/>
      </c>
      <c r="F1661" s="5" t="str">
        <f>IF(D1661="","",VLOOKUP(D1661,Master,4,FALSE))</f>
        <v/>
      </c>
      <c r="G1661" s="5" t="str">
        <f>IF(D1661="","",VLOOKUP(D1661,Master,5,FALSE))</f>
        <v/>
      </c>
      <c r="H1661" s="5" t="str">
        <f>IF(D1661="","",VLOOKUP(D1661,Master,2,FALSE))</f>
        <v/>
      </c>
      <c r="I1661" s="233"/>
      <c r="J1661" s="233"/>
      <c r="K1661" s="233"/>
      <c r="L1661" s="234" t="str">
        <f>IF(K1661="","",IF(I1661="",ROUND(HLOOKUP(J1661,kgList,K1661,FALSE),1),ROUND(HLOOKUP(I1661,kgList,K1661,FALSE),1)))</f>
        <v/>
      </c>
      <c r="M1661" s="234" t="str">
        <f>IF(L1661="","",IF(COUNTA(I1661:J1661)&gt;1,"Edible or Inedible",IF(COUNTA(I1661)=1,L1661*1,IF(COUNTA(J1661)=1,L1661*1,"ERROR"))))</f>
        <v/>
      </c>
    </row>
    <row r="1662" spans="1:13" x14ac:dyDescent="0.25">
      <c r="A1662" s="232" t="str">
        <f>IF(D1662="","",A1661)</f>
        <v/>
      </c>
      <c r="B1662" s="231" t="str">
        <f>IF(D1662="","",B1661)</f>
        <v/>
      </c>
      <c r="C1662" s="232" t="str">
        <f>IF(D1662="","",C1661)</f>
        <v/>
      </c>
      <c r="D1662" s="6"/>
      <c r="E1662" s="5" t="str">
        <f>IF(D1662="","",VLOOKUP(D1662,Master,3,FALSE))</f>
        <v/>
      </c>
      <c r="F1662" s="5" t="str">
        <f>IF(D1662="","",VLOOKUP(D1662,Master,4,FALSE))</f>
        <v/>
      </c>
      <c r="G1662" s="5" t="str">
        <f>IF(D1662="","",VLOOKUP(D1662,Master,5,FALSE))</f>
        <v/>
      </c>
      <c r="H1662" s="5" t="str">
        <f>IF(D1662="","",VLOOKUP(D1662,Master,2,FALSE))</f>
        <v/>
      </c>
      <c r="I1662" s="233"/>
      <c r="J1662" s="233"/>
      <c r="K1662" s="233"/>
      <c r="L1662" s="234" t="str">
        <f>IF(K1662="","",IF(I1662="",ROUND(HLOOKUP(J1662,kgList,K1662,FALSE),1),ROUND(HLOOKUP(I1662,kgList,K1662,FALSE),1)))</f>
        <v/>
      </c>
      <c r="M1662" s="234" t="str">
        <f>IF(L1662="","",IF(COUNTA(I1662:J1662)&gt;1,"Edible or Inedible",IF(COUNTA(I1662)=1,L1662*1,IF(COUNTA(J1662)=1,L1662*1,"ERROR"))))</f>
        <v/>
      </c>
    </row>
    <row r="1663" spans="1:13" x14ac:dyDescent="0.25">
      <c r="A1663" s="232" t="str">
        <f>IF(D1663="","",A1662)</f>
        <v/>
      </c>
      <c r="B1663" s="231" t="str">
        <f>IF(D1663="","",B1662)</f>
        <v/>
      </c>
      <c r="C1663" s="232" t="str">
        <f>IF(D1663="","",C1662)</f>
        <v/>
      </c>
      <c r="D1663" s="6"/>
      <c r="E1663" s="5" t="str">
        <f>IF(D1663="","",VLOOKUP(D1663,Master,3,FALSE))</f>
        <v/>
      </c>
      <c r="F1663" s="5" t="str">
        <f>IF(D1663="","",VLOOKUP(D1663,Master,4,FALSE))</f>
        <v/>
      </c>
      <c r="G1663" s="5" t="str">
        <f>IF(D1663="","",VLOOKUP(D1663,Master,5,FALSE))</f>
        <v/>
      </c>
      <c r="H1663" s="5" t="str">
        <f>IF(D1663="","",VLOOKUP(D1663,Master,2,FALSE))</f>
        <v/>
      </c>
      <c r="I1663" s="233"/>
      <c r="J1663" s="233"/>
      <c r="K1663" s="233"/>
      <c r="L1663" s="234" t="str">
        <f>IF(K1663="","",IF(I1663="",ROUND(HLOOKUP(J1663,kgList,K1663,FALSE),1),ROUND(HLOOKUP(I1663,kgList,K1663,FALSE),1)))</f>
        <v/>
      </c>
      <c r="M1663" s="234" t="str">
        <f>IF(L1663="","",IF(COUNTA(I1663:J1663)&gt;1,"Edible or Inedible",IF(COUNTA(I1663)=1,L1663*1,IF(COUNTA(J1663)=1,L1663*1,"ERROR"))))</f>
        <v/>
      </c>
    </row>
    <row r="1664" spans="1:13" x14ac:dyDescent="0.25">
      <c r="A1664" s="232" t="str">
        <f>IF(D1664="","",A1663)</f>
        <v/>
      </c>
      <c r="B1664" s="231" t="str">
        <f>IF(D1664="","",B1663)</f>
        <v/>
      </c>
      <c r="C1664" s="232" t="str">
        <f>IF(D1664="","",C1663)</f>
        <v/>
      </c>
      <c r="D1664" s="6"/>
      <c r="E1664" s="5" t="str">
        <f>IF(D1664="","",VLOOKUP(D1664,Master,3,FALSE))</f>
        <v/>
      </c>
      <c r="F1664" s="5" t="str">
        <f>IF(D1664="","",VLOOKUP(D1664,Master,4,FALSE))</f>
        <v/>
      </c>
      <c r="G1664" s="5" t="str">
        <f>IF(D1664="","",VLOOKUP(D1664,Master,5,FALSE))</f>
        <v/>
      </c>
      <c r="H1664" s="5" t="str">
        <f>IF(D1664="","",VLOOKUP(D1664,Master,2,FALSE))</f>
        <v/>
      </c>
      <c r="I1664" s="233"/>
      <c r="J1664" s="233"/>
      <c r="K1664" s="233"/>
      <c r="L1664" s="234" t="str">
        <f>IF(K1664="","",IF(I1664="",ROUND(HLOOKUP(J1664,kgList,K1664,FALSE),1),ROUND(HLOOKUP(I1664,kgList,K1664,FALSE),1)))</f>
        <v/>
      </c>
      <c r="M1664" s="234" t="str">
        <f>IF(L1664="","",IF(COUNTA(I1664:J1664)&gt;1,"Edible or Inedible",IF(COUNTA(I1664)=1,L1664*1,IF(COUNTA(J1664)=1,L1664*1,"ERROR"))))</f>
        <v/>
      </c>
    </row>
    <row r="1665" spans="1:13" x14ac:dyDescent="0.25">
      <c r="A1665" s="232" t="str">
        <f>IF(D1665="","",A1664)</f>
        <v/>
      </c>
      <c r="B1665" s="231" t="str">
        <f>IF(D1665="","",B1664)</f>
        <v/>
      </c>
      <c r="C1665" s="232" t="str">
        <f>IF(D1665="","",C1664)</f>
        <v/>
      </c>
      <c r="D1665" s="6"/>
      <c r="E1665" s="5" t="str">
        <f>IF(D1665="","",VLOOKUP(D1665,Master,3,FALSE))</f>
        <v/>
      </c>
      <c r="F1665" s="5" t="str">
        <f>IF(D1665="","",VLOOKUP(D1665,Master,4,FALSE))</f>
        <v/>
      </c>
      <c r="G1665" s="5" t="str">
        <f>IF(D1665="","",VLOOKUP(D1665,Master,5,FALSE))</f>
        <v/>
      </c>
      <c r="H1665" s="5" t="str">
        <f>IF(D1665="","",VLOOKUP(D1665,Master,2,FALSE))</f>
        <v/>
      </c>
      <c r="I1665" s="233"/>
      <c r="J1665" s="233"/>
      <c r="K1665" s="233"/>
      <c r="L1665" s="234" t="str">
        <f>IF(K1665="","",IF(I1665="",ROUND(HLOOKUP(J1665,kgList,K1665,FALSE),1),ROUND(HLOOKUP(I1665,kgList,K1665,FALSE),1)))</f>
        <v/>
      </c>
      <c r="M1665" s="234" t="str">
        <f>IF(L1665="","",IF(COUNTA(I1665:J1665)&gt;1,"Edible or Inedible",IF(COUNTA(I1665)=1,L1665*1,IF(COUNTA(J1665)=1,L1665*1,"ERROR"))))</f>
        <v/>
      </c>
    </row>
    <row r="1666" spans="1:13" x14ac:dyDescent="0.25">
      <c r="A1666" s="232" t="str">
        <f>IF(D1666="","",A1665)</f>
        <v/>
      </c>
      <c r="B1666" s="231" t="str">
        <f>IF(D1666="","",B1665)</f>
        <v/>
      </c>
      <c r="C1666" s="232" t="str">
        <f>IF(D1666="","",C1665)</f>
        <v/>
      </c>
      <c r="D1666" s="6"/>
      <c r="E1666" s="5" t="str">
        <f>IF(D1666="","",VLOOKUP(D1666,Master,3,FALSE))</f>
        <v/>
      </c>
      <c r="F1666" s="5" t="str">
        <f>IF(D1666="","",VLOOKUP(D1666,Master,4,FALSE))</f>
        <v/>
      </c>
      <c r="G1666" s="5" t="str">
        <f>IF(D1666="","",VLOOKUP(D1666,Master,5,FALSE))</f>
        <v/>
      </c>
      <c r="H1666" s="5" t="str">
        <f>IF(D1666="","",VLOOKUP(D1666,Master,2,FALSE))</f>
        <v/>
      </c>
      <c r="I1666" s="233"/>
      <c r="J1666" s="233"/>
      <c r="K1666" s="233"/>
      <c r="L1666" s="234" t="str">
        <f>IF(K1666="","",IF(I1666="",ROUND(HLOOKUP(J1666,kgList,K1666,FALSE),1),ROUND(HLOOKUP(I1666,kgList,K1666,FALSE),1)))</f>
        <v/>
      </c>
      <c r="M1666" s="234" t="str">
        <f>IF(L1666="","",IF(COUNTA(I1666:J1666)&gt;1,"Edible or Inedible",IF(COUNTA(I1666)=1,L1666*1,IF(COUNTA(J1666)=1,L1666*1,"ERROR"))))</f>
        <v/>
      </c>
    </row>
    <row r="1667" spans="1:13" x14ac:dyDescent="0.25">
      <c r="A1667" s="232" t="str">
        <f>IF(D1667="","",A1666)</f>
        <v/>
      </c>
      <c r="B1667" s="231" t="str">
        <f>IF(D1667="","",B1666)</f>
        <v/>
      </c>
      <c r="C1667" s="232" t="str">
        <f>IF(D1667="","",C1666)</f>
        <v/>
      </c>
      <c r="D1667" s="6"/>
      <c r="E1667" s="5" t="str">
        <f>IF(D1667="","",VLOOKUP(D1667,Master,3,FALSE))</f>
        <v/>
      </c>
      <c r="F1667" s="5" t="str">
        <f>IF(D1667="","",VLOOKUP(D1667,Master,4,FALSE))</f>
        <v/>
      </c>
      <c r="G1667" s="5" t="str">
        <f>IF(D1667="","",VLOOKUP(D1667,Master,5,FALSE))</f>
        <v/>
      </c>
      <c r="H1667" s="5" t="str">
        <f>IF(D1667="","",VLOOKUP(D1667,Master,2,FALSE))</f>
        <v/>
      </c>
      <c r="I1667" s="233"/>
      <c r="J1667" s="233"/>
      <c r="K1667" s="233"/>
      <c r="L1667" s="234" t="str">
        <f>IF(K1667="","",IF(I1667="",ROUND(HLOOKUP(J1667,kgList,K1667,FALSE),1),ROUND(HLOOKUP(I1667,kgList,K1667,FALSE),1)))</f>
        <v/>
      </c>
      <c r="M1667" s="234" t="str">
        <f>IF(L1667="","",IF(COUNTA(I1667:J1667)&gt;1,"Edible or Inedible",IF(COUNTA(I1667)=1,L1667*1,IF(COUNTA(J1667)=1,L1667*1,"ERROR"))))</f>
        <v/>
      </c>
    </row>
    <row r="1668" spans="1:13" x14ac:dyDescent="0.25">
      <c r="A1668" s="232" t="str">
        <f>IF(D1668="","",A1667)</f>
        <v/>
      </c>
      <c r="B1668" s="231" t="str">
        <f>IF(D1668="","",B1667)</f>
        <v/>
      </c>
      <c r="C1668" s="232" t="str">
        <f>IF(D1668="","",C1667)</f>
        <v/>
      </c>
      <c r="D1668" s="6"/>
      <c r="E1668" s="5" t="str">
        <f>IF(D1668="","",VLOOKUP(D1668,Master,3,FALSE))</f>
        <v/>
      </c>
      <c r="F1668" s="5" t="str">
        <f>IF(D1668="","",VLOOKUP(D1668,Master,4,FALSE))</f>
        <v/>
      </c>
      <c r="G1668" s="5" t="str">
        <f>IF(D1668="","",VLOOKUP(D1668,Master,5,FALSE))</f>
        <v/>
      </c>
      <c r="H1668" s="5" t="str">
        <f>IF(D1668="","",VLOOKUP(D1668,Master,2,FALSE))</f>
        <v/>
      </c>
      <c r="I1668" s="233"/>
      <c r="J1668" s="233"/>
      <c r="K1668" s="233"/>
      <c r="L1668" s="234" t="str">
        <f>IF(K1668="","",IF(I1668="",ROUND(HLOOKUP(J1668,kgList,K1668,FALSE),1),ROUND(HLOOKUP(I1668,kgList,K1668,FALSE),1)))</f>
        <v/>
      </c>
      <c r="M1668" s="234" t="str">
        <f>IF(L1668="","",IF(COUNTA(I1668:J1668)&gt;1,"Edible or Inedible",IF(COUNTA(I1668)=1,L1668*1,IF(COUNTA(J1668)=1,L1668*1,"ERROR"))))</f>
        <v/>
      </c>
    </row>
    <row r="1669" spans="1:13" x14ac:dyDescent="0.25">
      <c r="A1669" s="232" t="str">
        <f>IF(D1669="","",A1668)</f>
        <v/>
      </c>
      <c r="B1669" s="231" t="str">
        <f>IF(D1669="","",B1668)</f>
        <v/>
      </c>
      <c r="C1669" s="232" t="str">
        <f>IF(D1669="","",C1668)</f>
        <v/>
      </c>
      <c r="D1669" s="6"/>
      <c r="E1669" s="5" t="str">
        <f>IF(D1669="","",VLOOKUP(D1669,Master,3,FALSE))</f>
        <v/>
      </c>
      <c r="F1669" s="5" t="str">
        <f>IF(D1669="","",VLOOKUP(D1669,Master,4,FALSE))</f>
        <v/>
      </c>
      <c r="G1669" s="5" t="str">
        <f>IF(D1669="","",VLOOKUP(D1669,Master,5,FALSE))</f>
        <v/>
      </c>
      <c r="H1669" s="5" t="str">
        <f>IF(D1669="","",VLOOKUP(D1669,Master,2,FALSE))</f>
        <v/>
      </c>
      <c r="I1669" s="233"/>
      <c r="J1669" s="233"/>
      <c r="K1669" s="233"/>
      <c r="L1669" s="234" t="str">
        <f>IF(K1669="","",IF(I1669="",ROUND(HLOOKUP(J1669,kgList,K1669,FALSE),1),ROUND(HLOOKUP(I1669,kgList,K1669,FALSE),1)))</f>
        <v/>
      </c>
      <c r="M1669" s="234" t="str">
        <f>IF(L1669="","",IF(COUNTA(I1669:J1669)&gt;1,"Edible or Inedible",IF(COUNTA(I1669)=1,L1669*1,IF(COUNTA(J1669)=1,L1669*1,"ERROR"))))</f>
        <v/>
      </c>
    </row>
    <row r="1670" spans="1:13" x14ac:dyDescent="0.25">
      <c r="A1670" s="232" t="str">
        <f>IF(D1670="","",A1669)</f>
        <v/>
      </c>
      <c r="B1670" s="231" t="str">
        <f>IF(D1670="","",B1669)</f>
        <v/>
      </c>
      <c r="C1670" s="232" t="str">
        <f>IF(D1670="","",C1669)</f>
        <v/>
      </c>
      <c r="D1670" s="6"/>
      <c r="E1670" s="5" t="str">
        <f>IF(D1670="","",VLOOKUP(D1670,Master,3,FALSE))</f>
        <v/>
      </c>
      <c r="F1670" s="5" t="str">
        <f>IF(D1670="","",VLOOKUP(D1670,Master,4,FALSE))</f>
        <v/>
      </c>
      <c r="G1670" s="5" t="str">
        <f>IF(D1670="","",VLOOKUP(D1670,Master,5,FALSE))</f>
        <v/>
      </c>
      <c r="H1670" s="5" t="str">
        <f>IF(D1670="","",VLOOKUP(D1670,Master,2,FALSE))</f>
        <v/>
      </c>
      <c r="I1670" s="233"/>
      <c r="J1670" s="233"/>
      <c r="K1670" s="233"/>
      <c r="L1670" s="234" t="str">
        <f>IF(K1670="","",IF(I1670="",ROUND(HLOOKUP(J1670,kgList,K1670,FALSE),1),ROUND(HLOOKUP(I1670,kgList,K1670,FALSE),1)))</f>
        <v/>
      </c>
      <c r="M1670" s="234" t="str">
        <f>IF(L1670="","",IF(COUNTA(I1670:J1670)&gt;1,"Edible or Inedible",IF(COUNTA(I1670)=1,L1670*1,IF(COUNTA(J1670)=1,L1670*1,"ERROR"))))</f>
        <v/>
      </c>
    </row>
    <row r="1671" spans="1:13" x14ac:dyDescent="0.25">
      <c r="A1671" s="232" t="str">
        <f>IF(D1671="","",A1670)</f>
        <v/>
      </c>
      <c r="B1671" s="231" t="str">
        <f>IF(D1671="","",B1670)</f>
        <v/>
      </c>
      <c r="C1671" s="232" t="str">
        <f>IF(D1671="","",C1670)</f>
        <v/>
      </c>
      <c r="D1671" s="6"/>
      <c r="E1671" s="5" t="str">
        <f>IF(D1671="","",VLOOKUP(D1671,Master,3,FALSE))</f>
        <v/>
      </c>
      <c r="F1671" s="5" t="str">
        <f>IF(D1671="","",VLOOKUP(D1671,Master,4,FALSE))</f>
        <v/>
      </c>
      <c r="G1671" s="5" t="str">
        <f>IF(D1671="","",VLOOKUP(D1671,Master,5,FALSE))</f>
        <v/>
      </c>
      <c r="H1671" s="5" t="str">
        <f>IF(D1671="","",VLOOKUP(D1671,Master,2,FALSE))</f>
        <v/>
      </c>
      <c r="I1671" s="233"/>
      <c r="J1671" s="233"/>
      <c r="K1671" s="233"/>
      <c r="L1671" s="234" t="str">
        <f>IF(K1671="","",IF(I1671="",ROUND(HLOOKUP(J1671,kgList,K1671,FALSE),1),ROUND(HLOOKUP(I1671,kgList,K1671,FALSE),1)))</f>
        <v/>
      </c>
      <c r="M1671" s="234" t="str">
        <f>IF(L1671="","",IF(COUNTA(I1671:J1671)&gt;1,"Edible or Inedible",IF(COUNTA(I1671)=1,L1671*1,IF(COUNTA(J1671)=1,L1671*1,"ERROR"))))</f>
        <v/>
      </c>
    </row>
    <row r="1672" spans="1:13" x14ac:dyDescent="0.25">
      <c r="A1672" s="232" t="str">
        <f>IF(D1672="","",A1671)</f>
        <v/>
      </c>
      <c r="B1672" s="231" t="str">
        <f>IF(D1672="","",B1671)</f>
        <v/>
      </c>
      <c r="C1672" s="232" t="str">
        <f>IF(D1672="","",C1671)</f>
        <v/>
      </c>
      <c r="D1672" s="6"/>
      <c r="E1672" s="5" t="str">
        <f>IF(D1672="","",VLOOKUP(D1672,Master,3,FALSE))</f>
        <v/>
      </c>
      <c r="F1672" s="5" t="str">
        <f>IF(D1672="","",VLOOKUP(D1672,Master,4,FALSE))</f>
        <v/>
      </c>
      <c r="G1672" s="5" t="str">
        <f>IF(D1672="","",VLOOKUP(D1672,Master,5,FALSE))</f>
        <v/>
      </c>
      <c r="H1672" s="5" t="str">
        <f>IF(D1672="","",VLOOKUP(D1672,Master,2,FALSE))</f>
        <v/>
      </c>
      <c r="I1672" s="233"/>
      <c r="J1672" s="233"/>
      <c r="K1672" s="233"/>
      <c r="L1672" s="234" t="str">
        <f>IF(K1672="","",IF(I1672="",ROUND(HLOOKUP(J1672,kgList,K1672,FALSE),1),ROUND(HLOOKUP(I1672,kgList,K1672,FALSE),1)))</f>
        <v/>
      </c>
      <c r="M1672" s="234" t="str">
        <f>IF(L1672="","",IF(COUNTA(I1672:J1672)&gt;1,"Edible or Inedible",IF(COUNTA(I1672)=1,L1672*1,IF(COUNTA(J1672)=1,L1672*1,"ERROR"))))</f>
        <v/>
      </c>
    </row>
    <row r="1673" spans="1:13" x14ac:dyDescent="0.25">
      <c r="A1673" s="232" t="str">
        <f>IF(D1673="","",A1672)</f>
        <v/>
      </c>
      <c r="B1673" s="231" t="str">
        <f>IF(D1673="","",B1672)</f>
        <v/>
      </c>
      <c r="C1673" s="232" t="str">
        <f>IF(D1673="","",C1672)</f>
        <v/>
      </c>
      <c r="D1673" s="6"/>
      <c r="E1673" s="5" t="str">
        <f>IF(D1673="","",VLOOKUP(D1673,Master,3,FALSE))</f>
        <v/>
      </c>
      <c r="F1673" s="5" t="str">
        <f>IF(D1673="","",VLOOKUP(D1673,Master,4,FALSE))</f>
        <v/>
      </c>
      <c r="G1673" s="5" t="str">
        <f>IF(D1673="","",VLOOKUP(D1673,Master,5,FALSE))</f>
        <v/>
      </c>
      <c r="H1673" s="5" t="str">
        <f>IF(D1673="","",VLOOKUP(D1673,Master,2,FALSE))</f>
        <v/>
      </c>
      <c r="I1673" s="233"/>
      <c r="J1673" s="233"/>
      <c r="K1673" s="233"/>
      <c r="L1673" s="234" t="str">
        <f>IF(K1673="","",IF(I1673="",ROUND(HLOOKUP(J1673,kgList,K1673,FALSE),1),ROUND(HLOOKUP(I1673,kgList,K1673,FALSE),1)))</f>
        <v/>
      </c>
      <c r="M1673" s="234" t="str">
        <f>IF(L1673="","",IF(COUNTA(I1673:J1673)&gt;1,"Edible or Inedible",IF(COUNTA(I1673)=1,L1673*1,IF(COUNTA(J1673)=1,L1673*1,"ERROR"))))</f>
        <v/>
      </c>
    </row>
    <row r="1674" spans="1:13" x14ac:dyDescent="0.25">
      <c r="A1674" s="232" t="str">
        <f>IF(D1674="","",A1673)</f>
        <v/>
      </c>
      <c r="B1674" s="231" t="str">
        <f>IF(D1674="","",B1673)</f>
        <v/>
      </c>
      <c r="C1674" s="232" t="str">
        <f>IF(D1674="","",C1673)</f>
        <v/>
      </c>
      <c r="D1674" s="6"/>
      <c r="E1674" s="5" t="str">
        <f>IF(D1674="","",VLOOKUP(D1674,Master,3,FALSE))</f>
        <v/>
      </c>
      <c r="F1674" s="5" t="str">
        <f>IF(D1674="","",VLOOKUP(D1674,Master,4,FALSE))</f>
        <v/>
      </c>
      <c r="G1674" s="5" t="str">
        <f>IF(D1674="","",VLOOKUP(D1674,Master,5,FALSE))</f>
        <v/>
      </c>
      <c r="H1674" s="5" t="str">
        <f>IF(D1674="","",VLOOKUP(D1674,Master,2,FALSE))</f>
        <v/>
      </c>
      <c r="I1674" s="233"/>
      <c r="J1674" s="233"/>
      <c r="K1674" s="233"/>
      <c r="L1674" s="234" t="str">
        <f>IF(K1674="","",IF(I1674="",ROUND(HLOOKUP(J1674,kgList,K1674,FALSE),1),ROUND(HLOOKUP(I1674,kgList,K1674,FALSE),1)))</f>
        <v/>
      </c>
      <c r="M1674" s="234" t="str">
        <f>IF(L1674="","",IF(COUNTA(I1674:J1674)&gt;1,"Edible or Inedible",IF(COUNTA(I1674)=1,L1674*1,IF(COUNTA(J1674)=1,L1674*1,"ERROR"))))</f>
        <v/>
      </c>
    </row>
    <row r="1675" spans="1:13" x14ac:dyDescent="0.25">
      <c r="A1675" s="232" t="str">
        <f>IF(D1675="","",A1674)</f>
        <v/>
      </c>
      <c r="B1675" s="231" t="str">
        <f>IF(D1675="","",B1674)</f>
        <v/>
      </c>
      <c r="C1675" s="232" t="str">
        <f>IF(D1675="","",C1674)</f>
        <v/>
      </c>
      <c r="D1675" s="6"/>
      <c r="E1675" s="5" t="str">
        <f>IF(D1675="","",VLOOKUP(D1675,Master,3,FALSE))</f>
        <v/>
      </c>
      <c r="F1675" s="5" t="str">
        <f>IF(D1675="","",VLOOKUP(D1675,Master,4,FALSE))</f>
        <v/>
      </c>
      <c r="G1675" s="5" t="str">
        <f>IF(D1675="","",VLOOKUP(D1675,Master,5,FALSE))</f>
        <v/>
      </c>
      <c r="H1675" s="5" t="str">
        <f>IF(D1675="","",VLOOKUP(D1675,Master,2,FALSE))</f>
        <v/>
      </c>
      <c r="I1675" s="233"/>
      <c r="J1675" s="233"/>
      <c r="K1675" s="233"/>
      <c r="L1675" s="234" t="str">
        <f>IF(K1675="","",IF(I1675="",ROUND(HLOOKUP(J1675,kgList,K1675,FALSE),1),ROUND(HLOOKUP(I1675,kgList,K1675,FALSE),1)))</f>
        <v/>
      </c>
      <c r="M1675" s="234" t="str">
        <f>IF(L1675="","",IF(COUNTA(I1675:J1675)&gt;1,"Edible or Inedible",IF(COUNTA(I1675)=1,L1675*1,IF(COUNTA(J1675)=1,L1675*1,"ERROR"))))</f>
        <v/>
      </c>
    </row>
    <row r="1676" spans="1:13" x14ac:dyDescent="0.25">
      <c r="A1676" s="232" t="str">
        <f>IF(D1676="","",A1675)</f>
        <v/>
      </c>
      <c r="B1676" s="231" t="str">
        <f>IF(D1676="","",B1675)</f>
        <v/>
      </c>
      <c r="C1676" s="232" t="str">
        <f>IF(D1676="","",C1675)</f>
        <v/>
      </c>
      <c r="D1676" s="6"/>
      <c r="E1676" s="5" t="str">
        <f>IF(D1676="","",VLOOKUP(D1676,Master,3,FALSE))</f>
        <v/>
      </c>
      <c r="F1676" s="5" t="str">
        <f>IF(D1676="","",VLOOKUP(D1676,Master,4,FALSE))</f>
        <v/>
      </c>
      <c r="G1676" s="5" t="str">
        <f>IF(D1676="","",VLOOKUP(D1676,Master,5,FALSE))</f>
        <v/>
      </c>
      <c r="H1676" s="5" t="str">
        <f>IF(D1676="","",VLOOKUP(D1676,Master,2,FALSE))</f>
        <v/>
      </c>
      <c r="I1676" s="233"/>
      <c r="J1676" s="233"/>
      <c r="K1676" s="233"/>
      <c r="L1676" s="234" t="str">
        <f>IF(K1676="","",IF(I1676="",ROUND(HLOOKUP(J1676,kgList,K1676,FALSE),1),ROUND(HLOOKUP(I1676,kgList,K1676,FALSE),1)))</f>
        <v/>
      </c>
      <c r="M1676" s="234" t="str">
        <f>IF(L1676="","",IF(COUNTA(I1676:J1676)&gt;1,"Edible or Inedible",IF(COUNTA(I1676)=1,L1676*1,IF(COUNTA(J1676)=1,L1676*1,"ERROR"))))</f>
        <v/>
      </c>
    </row>
    <row r="1677" spans="1:13" x14ac:dyDescent="0.25">
      <c r="A1677" s="232" t="str">
        <f>IF(D1677="","",A1676)</f>
        <v/>
      </c>
      <c r="B1677" s="231" t="str">
        <f>IF(D1677="","",B1676)</f>
        <v/>
      </c>
      <c r="C1677" s="232" t="str">
        <f>IF(D1677="","",C1676)</f>
        <v/>
      </c>
      <c r="D1677" s="6"/>
      <c r="E1677" s="5" t="str">
        <f>IF(D1677="","",VLOOKUP(D1677,Master,3,FALSE))</f>
        <v/>
      </c>
      <c r="F1677" s="5" t="str">
        <f>IF(D1677="","",VLOOKUP(D1677,Master,4,FALSE))</f>
        <v/>
      </c>
      <c r="G1677" s="5" t="str">
        <f>IF(D1677="","",VLOOKUP(D1677,Master,5,FALSE))</f>
        <v/>
      </c>
      <c r="H1677" s="5" t="str">
        <f>IF(D1677="","",VLOOKUP(D1677,Master,2,FALSE))</f>
        <v/>
      </c>
      <c r="I1677" s="233"/>
      <c r="J1677" s="233"/>
      <c r="K1677" s="233"/>
      <c r="L1677" s="234" t="str">
        <f>IF(K1677="","",IF(I1677="",ROUND(HLOOKUP(J1677,kgList,K1677,FALSE),1),ROUND(HLOOKUP(I1677,kgList,K1677,FALSE),1)))</f>
        <v/>
      </c>
      <c r="M1677" s="234" t="str">
        <f>IF(L1677="","",IF(COUNTA(I1677:J1677)&gt;1,"Edible or Inedible",IF(COUNTA(I1677)=1,L1677*1,IF(COUNTA(J1677)=1,L1677*1,"ERROR"))))</f>
        <v/>
      </c>
    </row>
    <row r="1678" spans="1:13" x14ac:dyDescent="0.25">
      <c r="A1678" s="232" t="str">
        <f>IF(D1678="","",A1677)</f>
        <v/>
      </c>
      <c r="B1678" s="231" t="str">
        <f>IF(D1678="","",B1677)</f>
        <v/>
      </c>
      <c r="C1678" s="232" t="str">
        <f>IF(D1678="","",C1677)</f>
        <v/>
      </c>
      <c r="D1678" s="6"/>
      <c r="E1678" s="5" t="str">
        <f>IF(D1678="","",VLOOKUP(D1678,Master,3,FALSE))</f>
        <v/>
      </c>
      <c r="F1678" s="5" t="str">
        <f>IF(D1678="","",VLOOKUP(D1678,Master,4,FALSE))</f>
        <v/>
      </c>
      <c r="G1678" s="5" t="str">
        <f>IF(D1678="","",VLOOKUP(D1678,Master,5,FALSE))</f>
        <v/>
      </c>
      <c r="H1678" s="5" t="str">
        <f>IF(D1678="","",VLOOKUP(D1678,Master,2,FALSE))</f>
        <v/>
      </c>
      <c r="I1678" s="233"/>
      <c r="J1678" s="233"/>
      <c r="K1678" s="233"/>
      <c r="L1678" s="234" t="str">
        <f>IF(K1678="","",IF(I1678="",ROUND(HLOOKUP(J1678,kgList,K1678,FALSE),1),ROUND(HLOOKUP(I1678,kgList,K1678,FALSE),1)))</f>
        <v/>
      </c>
      <c r="M1678" s="234" t="str">
        <f>IF(L1678="","",IF(COUNTA(I1678:J1678)&gt;1,"Edible or Inedible",IF(COUNTA(I1678)=1,L1678*1,IF(COUNTA(J1678)=1,L1678*1,"ERROR"))))</f>
        <v/>
      </c>
    </row>
    <row r="1679" spans="1:13" x14ac:dyDescent="0.25">
      <c r="A1679" s="232" t="str">
        <f>IF(D1679="","",A1678)</f>
        <v/>
      </c>
      <c r="B1679" s="231" t="str">
        <f>IF(D1679="","",B1678)</f>
        <v/>
      </c>
      <c r="C1679" s="232" t="str">
        <f>IF(D1679="","",C1678)</f>
        <v/>
      </c>
      <c r="D1679" s="6"/>
      <c r="E1679" s="5" t="str">
        <f>IF(D1679="","",VLOOKUP(D1679,Master,3,FALSE))</f>
        <v/>
      </c>
      <c r="F1679" s="5" t="str">
        <f>IF(D1679="","",VLOOKUP(D1679,Master,4,FALSE))</f>
        <v/>
      </c>
      <c r="G1679" s="5" t="str">
        <f>IF(D1679="","",VLOOKUP(D1679,Master,5,FALSE))</f>
        <v/>
      </c>
      <c r="H1679" s="5" t="str">
        <f>IF(D1679="","",VLOOKUP(D1679,Master,2,FALSE))</f>
        <v/>
      </c>
      <c r="I1679" s="233"/>
      <c r="J1679" s="233"/>
      <c r="K1679" s="233"/>
      <c r="L1679" s="234" t="str">
        <f>IF(K1679="","",IF(I1679="",ROUND(HLOOKUP(J1679,kgList,K1679,FALSE),1),ROUND(HLOOKUP(I1679,kgList,K1679,FALSE),1)))</f>
        <v/>
      </c>
      <c r="M1679" s="234" t="str">
        <f>IF(L1679="","",IF(COUNTA(I1679:J1679)&gt;1,"Edible or Inedible",IF(COUNTA(I1679)=1,L1679*1,IF(COUNTA(J1679)=1,L1679*1,"ERROR"))))</f>
        <v/>
      </c>
    </row>
    <row r="1680" spans="1:13" x14ac:dyDescent="0.25">
      <c r="A1680" s="232" t="str">
        <f>IF(D1680="","",A1679)</f>
        <v/>
      </c>
      <c r="B1680" s="231" t="str">
        <f>IF(D1680="","",B1679)</f>
        <v/>
      </c>
      <c r="C1680" s="232" t="str">
        <f>IF(D1680="","",C1679)</f>
        <v/>
      </c>
      <c r="D1680" s="6"/>
      <c r="E1680" s="5" t="str">
        <f>IF(D1680="","",VLOOKUP(D1680,Master,3,FALSE))</f>
        <v/>
      </c>
      <c r="F1680" s="5" t="str">
        <f>IF(D1680="","",VLOOKUP(D1680,Master,4,FALSE))</f>
        <v/>
      </c>
      <c r="G1680" s="5" t="str">
        <f>IF(D1680="","",VLOOKUP(D1680,Master,5,FALSE))</f>
        <v/>
      </c>
      <c r="H1680" s="5" t="str">
        <f>IF(D1680="","",VLOOKUP(D1680,Master,2,FALSE))</f>
        <v/>
      </c>
      <c r="I1680" s="233"/>
      <c r="J1680" s="233"/>
      <c r="K1680" s="233"/>
      <c r="L1680" s="234" t="str">
        <f>IF(K1680="","",IF(I1680="",ROUND(HLOOKUP(J1680,kgList,K1680,FALSE),1),ROUND(HLOOKUP(I1680,kgList,K1680,FALSE),1)))</f>
        <v/>
      </c>
      <c r="M1680" s="234" t="str">
        <f>IF(L1680="","",IF(COUNTA(I1680:J1680)&gt;1,"Edible or Inedible",IF(COUNTA(I1680)=1,L1680*1,IF(COUNTA(J1680)=1,L1680*1,"ERROR"))))</f>
        <v/>
      </c>
    </row>
    <row r="1681" spans="1:13" x14ac:dyDescent="0.25">
      <c r="A1681" s="232" t="str">
        <f>IF(D1681="","",A1680)</f>
        <v/>
      </c>
      <c r="B1681" s="231" t="str">
        <f>IF(D1681="","",B1680)</f>
        <v/>
      </c>
      <c r="C1681" s="232" t="str">
        <f>IF(D1681="","",C1680)</f>
        <v/>
      </c>
      <c r="D1681" s="6"/>
      <c r="E1681" s="5" t="str">
        <f>IF(D1681="","",VLOOKUP(D1681,Master,3,FALSE))</f>
        <v/>
      </c>
      <c r="F1681" s="5" t="str">
        <f>IF(D1681="","",VLOOKUP(D1681,Master,4,FALSE))</f>
        <v/>
      </c>
      <c r="G1681" s="5" t="str">
        <f>IF(D1681="","",VLOOKUP(D1681,Master,5,FALSE))</f>
        <v/>
      </c>
      <c r="H1681" s="5" t="str">
        <f>IF(D1681="","",VLOOKUP(D1681,Master,2,FALSE))</f>
        <v/>
      </c>
      <c r="I1681" s="233"/>
      <c r="J1681" s="233"/>
      <c r="K1681" s="233"/>
      <c r="L1681" s="234" t="str">
        <f>IF(K1681="","",IF(I1681="",ROUND(HLOOKUP(J1681,kgList,K1681,FALSE),1),ROUND(HLOOKUP(I1681,kgList,K1681,FALSE),1)))</f>
        <v/>
      </c>
      <c r="M1681" s="234" t="str">
        <f>IF(L1681="","",IF(COUNTA(I1681:J1681)&gt;1,"Edible or Inedible",IF(COUNTA(I1681)=1,L1681*1,IF(COUNTA(J1681)=1,L1681*1,"ERROR"))))</f>
        <v/>
      </c>
    </row>
    <row r="1682" spans="1:13" x14ac:dyDescent="0.25">
      <c r="A1682" s="232" t="str">
        <f>IF(D1682="","",A1681)</f>
        <v/>
      </c>
      <c r="B1682" s="231" t="str">
        <f>IF(D1682="","",B1681)</f>
        <v/>
      </c>
      <c r="C1682" s="232" t="str">
        <f>IF(D1682="","",C1681)</f>
        <v/>
      </c>
      <c r="D1682" s="6"/>
      <c r="E1682" s="5" t="str">
        <f>IF(D1682="","",VLOOKUP(D1682,Master,3,FALSE))</f>
        <v/>
      </c>
      <c r="F1682" s="5" t="str">
        <f>IF(D1682="","",VLOOKUP(D1682,Master,4,FALSE))</f>
        <v/>
      </c>
      <c r="G1682" s="5" t="str">
        <f>IF(D1682="","",VLOOKUP(D1682,Master,5,FALSE))</f>
        <v/>
      </c>
      <c r="H1682" s="5" t="str">
        <f>IF(D1682="","",VLOOKUP(D1682,Master,2,FALSE))</f>
        <v/>
      </c>
      <c r="I1682" s="233"/>
      <c r="J1682" s="233"/>
      <c r="K1682" s="233"/>
      <c r="L1682" s="234" t="str">
        <f>IF(K1682="","",IF(I1682="",ROUND(HLOOKUP(J1682,kgList,K1682,FALSE),1),ROUND(HLOOKUP(I1682,kgList,K1682,FALSE),1)))</f>
        <v/>
      </c>
      <c r="M1682" s="234" t="str">
        <f>IF(L1682="","",IF(COUNTA(I1682:J1682)&gt;1,"Edible or Inedible",IF(COUNTA(I1682)=1,L1682*1,IF(COUNTA(J1682)=1,L1682*1,"ERROR"))))</f>
        <v/>
      </c>
    </row>
    <row r="1683" spans="1:13" x14ac:dyDescent="0.25">
      <c r="A1683" s="232" t="str">
        <f>IF(D1683="","",A1682)</f>
        <v/>
      </c>
      <c r="B1683" s="231" t="str">
        <f>IF(D1683="","",B1682)</f>
        <v/>
      </c>
      <c r="C1683" s="232" t="str">
        <f>IF(D1683="","",C1682)</f>
        <v/>
      </c>
      <c r="D1683" s="6"/>
      <c r="E1683" s="5" t="str">
        <f>IF(D1683="","",VLOOKUP(D1683,Master,3,FALSE))</f>
        <v/>
      </c>
      <c r="F1683" s="5" t="str">
        <f>IF(D1683="","",VLOOKUP(D1683,Master,4,FALSE))</f>
        <v/>
      </c>
      <c r="G1683" s="5" t="str">
        <f>IF(D1683="","",VLOOKUP(D1683,Master,5,FALSE))</f>
        <v/>
      </c>
      <c r="H1683" s="5" t="str">
        <f>IF(D1683="","",VLOOKUP(D1683,Master,2,FALSE))</f>
        <v/>
      </c>
      <c r="I1683" s="233"/>
      <c r="J1683" s="233"/>
      <c r="K1683" s="233"/>
      <c r="L1683" s="234" t="str">
        <f>IF(K1683="","",IF(I1683="",ROUND(HLOOKUP(J1683,kgList,K1683,FALSE),1),ROUND(HLOOKUP(I1683,kgList,K1683,FALSE),1)))</f>
        <v/>
      </c>
      <c r="M1683" s="234" t="str">
        <f>IF(L1683="","",IF(COUNTA(I1683:J1683)&gt;1,"Edible or Inedible",IF(COUNTA(I1683)=1,L1683*1,IF(COUNTA(J1683)=1,L1683*1,"ERROR"))))</f>
        <v/>
      </c>
    </row>
    <row r="1684" spans="1:13" x14ac:dyDescent="0.25">
      <c r="A1684" s="232" t="str">
        <f>IF(D1684="","",A1683)</f>
        <v/>
      </c>
      <c r="B1684" s="231" t="str">
        <f>IF(D1684="","",B1683)</f>
        <v/>
      </c>
      <c r="C1684" s="232" t="str">
        <f>IF(D1684="","",C1683)</f>
        <v/>
      </c>
      <c r="D1684" s="6"/>
      <c r="E1684" s="5" t="str">
        <f>IF(D1684="","",VLOOKUP(D1684,Master,3,FALSE))</f>
        <v/>
      </c>
      <c r="F1684" s="5" t="str">
        <f>IF(D1684="","",VLOOKUP(D1684,Master,4,FALSE))</f>
        <v/>
      </c>
      <c r="G1684" s="5" t="str">
        <f>IF(D1684="","",VLOOKUP(D1684,Master,5,FALSE))</f>
        <v/>
      </c>
      <c r="H1684" s="5" t="str">
        <f>IF(D1684="","",VLOOKUP(D1684,Master,2,FALSE))</f>
        <v/>
      </c>
      <c r="I1684" s="233"/>
      <c r="J1684" s="233"/>
      <c r="K1684" s="233"/>
      <c r="L1684" s="234" t="str">
        <f>IF(K1684="","",IF(I1684="",ROUND(HLOOKUP(J1684,kgList,K1684,FALSE),1),ROUND(HLOOKUP(I1684,kgList,K1684,FALSE),1)))</f>
        <v/>
      </c>
      <c r="M1684" s="234" t="str">
        <f>IF(L1684="","",IF(COUNTA(I1684:J1684)&gt;1,"Edible or Inedible",IF(COUNTA(I1684)=1,L1684*1,IF(COUNTA(J1684)=1,L1684*1,"ERROR"))))</f>
        <v/>
      </c>
    </row>
    <row r="1685" spans="1:13" x14ac:dyDescent="0.25">
      <c r="A1685" s="232" t="str">
        <f>IF(D1685="","",A1684)</f>
        <v/>
      </c>
      <c r="B1685" s="231" t="str">
        <f>IF(D1685="","",B1684)</f>
        <v/>
      </c>
      <c r="C1685" s="232" t="str">
        <f>IF(D1685="","",C1684)</f>
        <v/>
      </c>
      <c r="D1685" s="6"/>
      <c r="E1685" s="5" t="str">
        <f>IF(D1685="","",VLOOKUP(D1685,Master,3,FALSE))</f>
        <v/>
      </c>
      <c r="F1685" s="5" t="str">
        <f>IF(D1685="","",VLOOKUP(D1685,Master,4,FALSE))</f>
        <v/>
      </c>
      <c r="G1685" s="5" t="str">
        <f>IF(D1685="","",VLOOKUP(D1685,Master,5,FALSE))</f>
        <v/>
      </c>
      <c r="H1685" s="5" t="str">
        <f>IF(D1685="","",VLOOKUP(D1685,Master,2,FALSE))</f>
        <v/>
      </c>
      <c r="I1685" s="233"/>
      <c r="J1685" s="233"/>
      <c r="K1685" s="233"/>
      <c r="L1685" s="234" t="str">
        <f>IF(K1685="","",IF(I1685="",ROUND(HLOOKUP(J1685,kgList,K1685,FALSE),1),ROUND(HLOOKUP(I1685,kgList,K1685,FALSE),1)))</f>
        <v/>
      </c>
      <c r="M1685" s="234" t="str">
        <f>IF(L1685="","",IF(COUNTA(I1685:J1685)&gt;1,"Edible or Inedible",IF(COUNTA(I1685)=1,L1685*1,IF(COUNTA(J1685)=1,L1685*1,"ERROR"))))</f>
        <v/>
      </c>
    </row>
    <row r="1686" spans="1:13" x14ac:dyDescent="0.25">
      <c r="A1686" s="232" t="str">
        <f>IF(D1686="","",A1685)</f>
        <v/>
      </c>
      <c r="B1686" s="231" t="str">
        <f>IF(D1686="","",B1685)</f>
        <v/>
      </c>
      <c r="C1686" s="232" t="str">
        <f>IF(D1686="","",C1685)</f>
        <v/>
      </c>
      <c r="D1686" s="6"/>
      <c r="E1686" s="5" t="str">
        <f>IF(D1686="","",VLOOKUP(D1686,Master,3,FALSE))</f>
        <v/>
      </c>
      <c r="F1686" s="5" t="str">
        <f>IF(D1686="","",VLOOKUP(D1686,Master,4,FALSE))</f>
        <v/>
      </c>
      <c r="G1686" s="5" t="str">
        <f>IF(D1686="","",VLOOKUP(D1686,Master,5,FALSE))</f>
        <v/>
      </c>
      <c r="H1686" s="5" t="str">
        <f>IF(D1686="","",VLOOKUP(D1686,Master,2,FALSE))</f>
        <v/>
      </c>
      <c r="I1686" s="233"/>
      <c r="J1686" s="233"/>
      <c r="K1686" s="233"/>
      <c r="L1686" s="234" t="str">
        <f>IF(K1686="","",IF(I1686="",ROUND(HLOOKUP(J1686,kgList,K1686,FALSE),1),ROUND(HLOOKUP(I1686,kgList,K1686,FALSE),1)))</f>
        <v/>
      </c>
      <c r="M1686" s="234" t="str">
        <f>IF(L1686="","",IF(COUNTA(I1686:J1686)&gt;1,"Edible or Inedible",IF(COUNTA(I1686)=1,L1686*1,IF(COUNTA(J1686)=1,L1686*1,"ERROR"))))</f>
        <v/>
      </c>
    </row>
    <row r="1687" spans="1:13" x14ac:dyDescent="0.25">
      <c r="A1687" s="232" t="str">
        <f>IF(D1687="","",A1686)</f>
        <v/>
      </c>
      <c r="B1687" s="231" t="str">
        <f>IF(D1687="","",B1686)</f>
        <v/>
      </c>
      <c r="C1687" s="232" t="str">
        <f>IF(D1687="","",C1686)</f>
        <v/>
      </c>
      <c r="D1687" s="6"/>
      <c r="E1687" s="5" t="str">
        <f>IF(D1687="","",VLOOKUP(D1687,Master,3,FALSE))</f>
        <v/>
      </c>
      <c r="F1687" s="5" t="str">
        <f>IF(D1687="","",VLOOKUP(D1687,Master,4,FALSE))</f>
        <v/>
      </c>
      <c r="G1687" s="5" t="str">
        <f>IF(D1687="","",VLOOKUP(D1687,Master,5,FALSE))</f>
        <v/>
      </c>
      <c r="H1687" s="5" t="str">
        <f>IF(D1687="","",VLOOKUP(D1687,Master,2,FALSE))</f>
        <v/>
      </c>
      <c r="I1687" s="233"/>
      <c r="J1687" s="233"/>
      <c r="K1687" s="233"/>
      <c r="L1687" s="234" t="str">
        <f>IF(K1687="","",IF(I1687="",ROUND(HLOOKUP(J1687,kgList,K1687,FALSE),1),ROUND(HLOOKUP(I1687,kgList,K1687,FALSE),1)))</f>
        <v/>
      </c>
      <c r="M1687" s="234" t="str">
        <f>IF(L1687="","",IF(COUNTA(I1687:J1687)&gt;1,"Edible or Inedible",IF(COUNTA(I1687)=1,L1687*1,IF(COUNTA(J1687)=1,L1687*1,"ERROR"))))</f>
        <v/>
      </c>
    </row>
    <row r="1688" spans="1:13" x14ac:dyDescent="0.25">
      <c r="A1688" s="232" t="str">
        <f>IF(D1688="","",A1687)</f>
        <v/>
      </c>
      <c r="B1688" s="231" t="str">
        <f>IF(D1688="","",B1687)</f>
        <v/>
      </c>
      <c r="C1688" s="232" t="str">
        <f>IF(D1688="","",C1687)</f>
        <v/>
      </c>
      <c r="D1688" s="6"/>
      <c r="E1688" s="5" t="str">
        <f>IF(D1688="","",VLOOKUP(D1688,Master,3,FALSE))</f>
        <v/>
      </c>
      <c r="F1688" s="5" t="str">
        <f>IF(D1688="","",VLOOKUP(D1688,Master,4,FALSE))</f>
        <v/>
      </c>
      <c r="G1688" s="5" t="str">
        <f>IF(D1688="","",VLOOKUP(D1688,Master,5,FALSE))</f>
        <v/>
      </c>
      <c r="H1688" s="5" t="str">
        <f>IF(D1688="","",VLOOKUP(D1688,Master,2,FALSE))</f>
        <v/>
      </c>
      <c r="I1688" s="233"/>
      <c r="J1688" s="233"/>
      <c r="K1688" s="233"/>
      <c r="L1688" s="234" t="str">
        <f>IF(K1688="","",IF(I1688="",ROUND(HLOOKUP(J1688,kgList,K1688,FALSE),1),ROUND(HLOOKUP(I1688,kgList,K1688,FALSE),1)))</f>
        <v/>
      </c>
      <c r="M1688" s="234" t="str">
        <f>IF(L1688="","",IF(COUNTA(I1688:J1688)&gt;1,"Edible or Inedible",IF(COUNTA(I1688)=1,L1688*1,IF(COUNTA(J1688)=1,L1688*1,"ERROR"))))</f>
        <v/>
      </c>
    </row>
    <row r="1689" spans="1:13" x14ac:dyDescent="0.25">
      <c r="A1689" s="232" t="str">
        <f>IF(D1689="","",A1688)</f>
        <v/>
      </c>
      <c r="B1689" s="231" t="str">
        <f>IF(D1689="","",B1688)</f>
        <v/>
      </c>
      <c r="C1689" s="232" t="str">
        <f>IF(D1689="","",C1688)</f>
        <v/>
      </c>
      <c r="D1689" s="6"/>
      <c r="E1689" s="5" t="str">
        <f>IF(D1689="","",VLOOKUP(D1689,Master,3,FALSE))</f>
        <v/>
      </c>
      <c r="F1689" s="5" t="str">
        <f>IF(D1689="","",VLOOKUP(D1689,Master,4,FALSE))</f>
        <v/>
      </c>
      <c r="G1689" s="5" t="str">
        <f>IF(D1689="","",VLOOKUP(D1689,Master,5,FALSE))</f>
        <v/>
      </c>
      <c r="H1689" s="5" t="str">
        <f>IF(D1689="","",VLOOKUP(D1689,Master,2,FALSE))</f>
        <v/>
      </c>
      <c r="I1689" s="233"/>
      <c r="J1689" s="233"/>
      <c r="K1689" s="233"/>
      <c r="L1689" s="234" t="str">
        <f>IF(K1689="","",IF(I1689="",ROUND(HLOOKUP(J1689,kgList,K1689,FALSE),1),ROUND(HLOOKUP(I1689,kgList,K1689,FALSE),1)))</f>
        <v/>
      </c>
      <c r="M1689" s="234" t="str">
        <f>IF(L1689="","",IF(COUNTA(I1689:J1689)&gt;1,"Edible or Inedible",IF(COUNTA(I1689)=1,L1689*1,IF(COUNTA(J1689)=1,L1689*1,"ERROR"))))</f>
        <v/>
      </c>
    </row>
    <row r="1690" spans="1:13" x14ac:dyDescent="0.25">
      <c r="A1690" s="232" t="str">
        <f>IF(D1690="","",A1689)</f>
        <v/>
      </c>
      <c r="B1690" s="231" t="str">
        <f>IF(D1690="","",B1689)</f>
        <v/>
      </c>
      <c r="C1690" s="232" t="str">
        <f>IF(D1690="","",C1689)</f>
        <v/>
      </c>
      <c r="D1690" s="6"/>
      <c r="E1690" s="5" t="str">
        <f>IF(D1690="","",VLOOKUP(D1690,Master,3,FALSE))</f>
        <v/>
      </c>
      <c r="F1690" s="5" t="str">
        <f>IF(D1690="","",VLOOKUP(D1690,Master,4,FALSE))</f>
        <v/>
      </c>
      <c r="G1690" s="5" t="str">
        <f>IF(D1690="","",VLOOKUP(D1690,Master,5,FALSE))</f>
        <v/>
      </c>
      <c r="H1690" s="5" t="str">
        <f>IF(D1690="","",VLOOKUP(D1690,Master,2,FALSE))</f>
        <v/>
      </c>
      <c r="I1690" s="233"/>
      <c r="J1690" s="233"/>
      <c r="K1690" s="233"/>
      <c r="L1690" s="234" t="str">
        <f>IF(K1690="","",IF(I1690="",ROUND(HLOOKUP(J1690,kgList,K1690,FALSE),1),ROUND(HLOOKUP(I1690,kgList,K1690,FALSE),1)))</f>
        <v/>
      </c>
      <c r="M1690" s="234" t="str">
        <f>IF(L1690="","",IF(COUNTA(I1690:J1690)&gt;1,"Edible or Inedible",IF(COUNTA(I1690)=1,L1690*1,IF(COUNTA(J1690)=1,L1690*1,"ERROR"))))</f>
        <v/>
      </c>
    </row>
    <row r="1691" spans="1:13" x14ac:dyDescent="0.25">
      <c r="A1691" s="232" t="str">
        <f>IF(D1691="","",A1690)</f>
        <v/>
      </c>
      <c r="B1691" s="231" t="str">
        <f>IF(D1691="","",B1690)</f>
        <v/>
      </c>
      <c r="C1691" s="232" t="str">
        <f>IF(D1691="","",C1690)</f>
        <v/>
      </c>
      <c r="D1691" s="6"/>
      <c r="E1691" s="5" t="str">
        <f>IF(D1691="","",VLOOKUP(D1691,Master,3,FALSE))</f>
        <v/>
      </c>
      <c r="F1691" s="5" t="str">
        <f>IF(D1691="","",VLOOKUP(D1691,Master,4,FALSE))</f>
        <v/>
      </c>
      <c r="G1691" s="5" t="str">
        <f>IF(D1691="","",VLOOKUP(D1691,Master,5,FALSE))</f>
        <v/>
      </c>
      <c r="H1691" s="5" t="str">
        <f>IF(D1691="","",VLOOKUP(D1691,Master,2,FALSE))</f>
        <v/>
      </c>
      <c r="I1691" s="233"/>
      <c r="J1691" s="233"/>
      <c r="K1691" s="233"/>
      <c r="L1691" s="234" t="str">
        <f>IF(K1691="","",IF(I1691="",ROUND(HLOOKUP(J1691,kgList,K1691,FALSE),1),ROUND(HLOOKUP(I1691,kgList,K1691,FALSE),1)))</f>
        <v/>
      </c>
      <c r="M1691" s="234" t="str">
        <f>IF(L1691="","",IF(COUNTA(I1691:J1691)&gt;1,"Edible or Inedible",IF(COUNTA(I1691)=1,L1691*1,IF(COUNTA(J1691)=1,L1691*1,"ERROR"))))</f>
        <v/>
      </c>
    </row>
    <row r="1692" spans="1:13" x14ac:dyDescent="0.25">
      <c r="A1692" s="232" t="str">
        <f>IF(D1692="","",A1691)</f>
        <v/>
      </c>
      <c r="B1692" s="231" t="str">
        <f>IF(D1692="","",B1691)</f>
        <v/>
      </c>
      <c r="C1692" s="232" t="str">
        <f>IF(D1692="","",C1691)</f>
        <v/>
      </c>
      <c r="D1692" s="6"/>
      <c r="E1692" s="5" t="str">
        <f>IF(D1692="","",VLOOKUP(D1692,Master,3,FALSE))</f>
        <v/>
      </c>
      <c r="F1692" s="5" t="str">
        <f>IF(D1692="","",VLOOKUP(D1692,Master,4,FALSE))</f>
        <v/>
      </c>
      <c r="G1692" s="5" t="str">
        <f>IF(D1692="","",VLOOKUP(D1692,Master,5,FALSE))</f>
        <v/>
      </c>
      <c r="H1692" s="5" t="str">
        <f>IF(D1692="","",VLOOKUP(D1692,Master,2,FALSE))</f>
        <v/>
      </c>
      <c r="I1692" s="233"/>
      <c r="J1692" s="233"/>
      <c r="K1692" s="233"/>
      <c r="L1692" s="234" t="str">
        <f>IF(K1692="","",IF(I1692="",ROUND(HLOOKUP(J1692,kgList,K1692,FALSE),1),ROUND(HLOOKUP(I1692,kgList,K1692,FALSE),1)))</f>
        <v/>
      </c>
      <c r="M1692" s="234" t="str">
        <f>IF(L1692="","",IF(COUNTA(I1692:J1692)&gt;1,"Edible or Inedible",IF(COUNTA(I1692)=1,L1692*1,IF(COUNTA(J1692)=1,L1692*1,"ERROR"))))</f>
        <v/>
      </c>
    </row>
    <row r="1693" spans="1:13" x14ac:dyDescent="0.25">
      <c r="A1693" s="232" t="str">
        <f>IF(D1693="","",A1692)</f>
        <v/>
      </c>
      <c r="B1693" s="231" t="str">
        <f>IF(D1693="","",B1692)</f>
        <v/>
      </c>
      <c r="C1693" s="232" t="str">
        <f>IF(D1693="","",C1692)</f>
        <v/>
      </c>
      <c r="D1693" s="6"/>
      <c r="E1693" s="5" t="str">
        <f>IF(D1693="","",VLOOKUP(D1693,Master,3,FALSE))</f>
        <v/>
      </c>
      <c r="F1693" s="5" t="str">
        <f>IF(D1693="","",VLOOKUP(D1693,Master,4,FALSE))</f>
        <v/>
      </c>
      <c r="G1693" s="5" t="str">
        <f>IF(D1693="","",VLOOKUP(D1693,Master,5,FALSE))</f>
        <v/>
      </c>
      <c r="H1693" s="5" t="str">
        <f>IF(D1693="","",VLOOKUP(D1693,Master,2,FALSE))</f>
        <v/>
      </c>
      <c r="I1693" s="233"/>
      <c r="J1693" s="233"/>
      <c r="K1693" s="233"/>
      <c r="L1693" s="234" t="str">
        <f>IF(K1693="","",IF(I1693="",ROUND(HLOOKUP(J1693,kgList,K1693,FALSE),1),ROUND(HLOOKUP(I1693,kgList,K1693,FALSE),1)))</f>
        <v/>
      </c>
      <c r="M1693" s="234" t="str">
        <f>IF(L1693="","",IF(COUNTA(I1693:J1693)&gt;1,"Edible or Inedible",IF(COUNTA(I1693)=1,L1693*1,IF(COUNTA(J1693)=1,L1693*1,"ERROR"))))</f>
        <v/>
      </c>
    </row>
    <row r="1694" spans="1:13" x14ac:dyDescent="0.25">
      <c r="A1694" s="232" t="str">
        <f>IF(D1694="","",A1693)</f>
        <v/>
      </c>
      <c r="B1694" s="231" t="str">
        <f>IF(D1694="","",B1693)</f>
        <v/>
      </c>
      <c r="C1694" s="232" t="str">
        <f>IF(D1694="","",C1693)</f>
        <v/>
      </c>
      <c r="D1694" s="6"/>
      <c r="E1694" s="5" t="str">
        <f>IF(D1694="","",VLOOKUP(D1694,Master,3,FALSE))</f>
        <v/>
      </c>
      <c r="F1694" s="5" t="str">
        <f>IF(D1694="","",VLOOKUP(D1694,Master,4,FALSE))</f>
        <v/>
      </c>
      <c r="G1694" s="5" t="str">
        <f>IF(D1694="","",VLOOKUP(D1694,Master,5,FALSE))</f>
        <v/>
      </c>
      <c r="H1694" s="5" t="str">
        <f>IF(D1694="","",VLOOKUP(D1694,Master,2,FALSE))</f>
        <v/>
      </c>
      <c r="I1694" s="233"/>
      <c r="J1694" s="233"/>
      <c r="K1694" s="233"/>
      <c r="L1694" s="234" t="str">
        <f>IF(K1694="","",IF(I1694="",ROUND(HLOOKUP(J1694,kgList,K1694,FALSE),1),ROUND(HLOOKUP(I1694,kgList,K1694,FALSE),1)))</f>
        <v/>
      </c>
      <c r="M1694" s="234" t="str">
        <f>IF(L1694="","",IF(COUNTA(I1694:J1694)&gt;1,"Edible or Inedible",IF(COUNTA(I1694)=1,L1694*1,IF(COUNTA(J1694)=1,L1694*1,"ERROR"))))</f>
        <v/>
      </c>
    </row>
    <row r="1695" spans="1:13" x14ac:dyDescent="0.25">
      <c r="A1695" s="232" t="str">
        <f>IF(D1695="","",A1694)</f>
        <v/>
      </c>
      <c r="B1695" s="231" t="str">
        <f>IF(D1695="","",B1694)</f>
        <v/>
      </c>
      <c r="C1695" s="232" t="str">
        <f>IF(D1695="","",C1694)</f>
        <v/>
      </c>
      <c r="D1695" s="6"/>
      <c r="E1695" s="5" t="str">
        <f>IF(D1695="","",VLOOKUP(D1695,Master,3,FALSE))</f>
        <v/>
      </c>
      <c r="F1695" s="5" t="str">
        <f>IF(D1695="","",VLOOKUP(D1695,Master,4,FALSE))</f>
        <v/>
      </c>
      <c r="G1695" s="5" t="str">
        <f>IF(D1695="","",VLOOKUP(D1695,Master,5,FALSE))</f>
        <v/>
      </c>
      <c r="H1695" s="5" t="str">
        <f>IF(D1695="","",VLOOKUP(D1695,Master,2,FALSE))</f>
        <v/>
      </c>
      <c r="I1695" s="233"/>
      <c r="J1695" s="233"/>
      <c r="K1695" s="233"/>
      <c r="L1695" s="234" t="str">
        <f>IF(K1695="","",IF(I1695="",ROUND(HLOOKUP(J1695,kgList,K1695,FALSE),1),ROUND(HLOOKUP(I1695,kgList,K1695,FALSE),1)))</f>
        <v/>
      </c>
      <c r="M1695" s="234" t="str">
        <f>IF(L1695="","",IF(COUNTA(I1695:J1695)&gt;1,"Edible or Inedible",IF(COUNTA(I1695)=1,L1695*1,IF(COUNTA(J1695)=1,L1695*1,"ERROR"))))</f>
        <v/>
      </c>
    </row>
    <row r="1696" spans="1:13" x14ac:dyDescent="0.25">
      <c r="A1696" s="232" t="str">
        <f>IF(D1696="","",A1695)</f>
        <v/>
      </c>
      <c r="B1696" s="231" t="str">
        <f>IF(D1696="","",B1695)</f>
        <v/>
      </c>
      <c r="C1696" s="232" t="str">
        <f>IF(D1696="","",C1695)</f>
        <v/>
      </c>
      <c r="D1696" s="6"/>
      <c r="E1696" s="5" t="str">
        <f>IF(D1696="","",VLOOKUP(D1696,Master,3,FALSE))</f>
        <v/>
      </c>
      <c r="F1696" s="5" t="str">
        <f>IF(D1696="","",VLOOKUP(D1696,Master,4,FALSE))</f>
        <v/>
      </c>
      <c r="G1696" s="5" t="str">
        <f>IF(D1696="","",VLOOKUP(D1696,Master,5,FALSE))</f>
        <v/>
      </c>
      <c r="H1696" s="5" t="str">
        <f>IF(D1696="","",VLOOKUP(D1696,Master,2,FALSE))</f>
        <v/>
      </c>
      <c r="I1696" s="233"/>
      <c r="J1696" s="233"/>
      <c r="K1696" s="233"/>
      <c r="L1696" s="234" t="str">
        <f>IF(K1696="","",IF(I1696="",ROUND(HLOOKUP(J1696,kgList,K1696,FALSE),1),ROUND(HLOOKUP(I1696,kgList,K1696,FALSE),1)))</f>
        <v/>
      </c>
      <c r="M1696" s="234" t="str">
        <f>IF(L1696="","",IF(COUNTA(I1696:J1696)&gt;1,"Edible or Inedible",IF(COUNTA(I1696)=1,L1696*1,IF(COUNTA(J1696)=1,L1696*1,"ERROR"))))</f>
        <v/>
      </c>
    </row>
    <row r="1697" spans="1:13" x14ac:dyDescent="0.25">
      <c r="A1697" s="232" t="str">
        <f>IF(D1697="","",A1696)</f>
        <v/>
      </c>
      <c r="B1697" s="231" t="str">
        <f>IF(D1697="","",B1696)</f>
        <v/>
      </c>
      <c r="C1697" s="232" t="str">
        <f>IF(D1697="","",C1696)</f>
        <v/>
      </c>
      <c r="D1697" s="6"/>
      <c r="E1697" s="5" t="str">
        <f>IF(D1697="","",VLOOKUP(D1697,Master,3,FALSE))</f>
        <v/>
      </c>
      <c r="F1697" s="5" t="str">
        <f>IF(D1697="","",VLOOKUP(D1697,Master,4,FALSE))</f>
        <v/>
      </c>
      <c r="G1697" s="5" t="str">
        <f>IF(D1697="","",VLOOKUP(D1697,Master,5,FALSE))</f>
        <v/>
      </c>
      <c r="H1697" s="5" t="str">
        <f>IF(D1697="","",VLOOKUP(D1697,Master,2,FALSE))</f>
        <v/>
      </c>
      <c r="I1697" s="233"/>
      <c r="J1697" s="233"/>
      <c r="K1697" s="233"/>
      <c r="L1697" s="234" t="str">
        <f>IF(K1697="","",IF(I1697="",ROUND(HLOOKUP(J1697,kgList,K1697,FALSE),1),ROUND(HLOOKUP(I1697,kgList,K1697,FALSE),1)))</f>
        <v/>
      </c>
      <c r="M1697" s="234" t="str">
        <f>IF(L1697="","",IF(COUNTA(I1697:J1697)&gt;1,"Edible or Inedible",IF(COUNTA(I1697)=1,L1697*1,IF(COUNTA(J1697)=1,L1697*1,"ERROR"))))</f>
        <v/>
      </c>
    </row>
    <row r="1698" spans="1:13" x14ac:dyDescent="0.25">
      <c r="A1698" s="232" t="str">
        <f>IF(D1698="","",A1697)</f>
        <v/>
      </c>
      <c r="B1698" s="231" t="str">
        <f>IF(D1698="","",B1697)</f>
        <v/>
      </c>
      <c r="C1698" s="232" t="str">
        <f>IF(D1698="","",C1697)</f>
        <v/>
      </c>
      <c r="D1698" s="6"/>
      <c r="E1698" s="5" t="str">
        <f>IF(D1698="","",VLOOKUP(D1698,Master,3,FALSE))</f>
        <v/>
      </c>
      <c r="F1698" s="5" t="str">
        <f>IF(D1698="","",VLOOKUP(D1698,Master,4,FALSE))</f>
        <v/>
      </c>
      <c r="G1698" s="5" t="str">
        <f>IF(D1698="","",VLOOKUP(D1698,Master,5,FALSE))</f>
        <v/>
      </c>
      <c r="H1698" s="5" t="str">
        <f>IF(D1698="","",VLOOKUP(D1698,Master,2,FALSE))</f>
        <v/>
      </c>
      <c r="I1698" s="233"/>
      <c r="J1698" s="233"/>
      <c r="K1698" s="233"/>
      <c r="L1698" s="234" t="str">
        <f>IF(K1698="","",IF(I1698="",ROUND(HLOOKUP(J1698,kgList,K1698,FALSE),1),ROUND(HLOOKUP(I1698,kgList,K1698,FALSE),1)))</f>
        <v/>
      </c>
      <c r="M1698" s="234" t="str">
        <f>IF(L1698="","",IF(COUNTA(I1698:J1698)&gt;1,"Edible or Inedible",IF(COUNTA(I1698)=1,L1698*1,IF(COUNTA(J1698)=1,L1698*1,"ERROR"))))</f>
        <v/>
      </c>
    </row>
    <row r="1699" spans="1:13" x14ac:dyDescent="0.25">
      <c r="A1699" s="232" t="str">
        <f>IF(D1699="","",A1698)</f>
        <v/>
      </c>
      <c r="B1699" s="231" t="str">
        <f>IF(D1699="","",B1698)</f>
        <v/>
      </c>
      <c r="C1699" s="232" t="str">
        <f>IF(D1699="","",C1698)</f>
        <v/>
      </c>
      <c r="D1699" s="6"/>
      <c r="E1699" s="5" t="str">
        <f>IF(D1699="","",VLOOKUP(D1699,Master,3,FALSE))</f>
        <v/>
      </c>
      <c r="F1699" s="5" t="str">
        <f>IF(D1699="","",VLOOKUP(D1699,Master,4,FALSE))</f>
        <v/>
      </c>
      <c r="G1699" s="5" t="str">
        <f>IF(D1699="","",VLOOKUP(D1699,Master,5,FALSE))</f>
        <v/>
      </c>
      <c r="H1699" s="5" t="str">
        <f>IF(D1699="","",VLOOKUP(D1699,Master,2,FALSE))</f>
        <v/>
      </c>
      <c r="I1699" s="233"/>
      <c r="J1699" s="233"/>
      <c r="K1699" s="233"/>
      <c r="L1699" s="234" t="str">
        <f>IF(K1699="","",IF(I1699="",ROUND(HLOOKUP(J1699,kgList,K1699,FALSE),1),ROUND(HLOOKUP(I1699,kgList,K1699,FALSE),1)))</f>
        <v/>
      </c>
      <c r="M1699" s="234" t="str">
        <f>IF(L1699="","",IF(COUNTA(I1699:J1699)&gt;1,"Edible or Inedible",IF(COUNTA(I1699)=1,L1699*1,IF(COUNTA(J1699)=1,L1699*1,"ERROR"))))</f>
        <v/>
      </c>
    </row>
    <row r="1700" spans="1:13" x14ac:dyDescent="0.25">
      <c r="A1700" s="232" t="str">
        <f>IF(D1700="","",A1699)</f>
        <v/>
      </c>
      <c r="B1700" s="231" t="str">
        <f>IF(D1700="","",B1699)</f>
        <v/>
      </c>
      <c r="C1700" s="232" t="str">
        <f>IF(D1700="","",C1699)</f>
        <v/>
      </c>
      <c r="D1700" s="6"/>
      <c r="E1700" s="5" t="str">
        <f>IF(D1700="","",VLOOKUP(D1700,Master,3,FALSE))</f>
        <v/>
      </c>
      <c r="F1700" s="5" t="str">
        <f>IF(D1700="","",VLOOKUP(D1700,Master,4,FALSE))</f>
        <v/>
      </c>
      <c r="G1700" s="5" t="str">
        <f>IF(D1700="","",VLOOKUP(D1700,Master,5,FALSE))</f>
        <v/>
      </c>
      <c r="H1700" s="5" t="str">
        <f>IF(D1700="","",VLOOKUP(D1700,Master,2,FALSE))</f>
        <v/>
      </c>
      <c r="I1700" s="233"/>
      <c r="J1700" s="233"/>
      <c r="K1700" s="233"/>
      <c r="L1700" s="234" t="str">
        <f>IF(K1700="","",IF(I1700="",ROUND(HLOOKUP(J1700,kgList,K1700,FALSE),1),ROUND(HLOOKUP(I1700,kgList,K1700,FALSE),1)))</f>
        <v/>
      </c>
      <c r="M1700" s="234" t="str">
        <f>IF(L1700="","",IF(COUNTA(I1700:J1700)&gt;1,"Edible or Inedible",IF(COUNTA(I1700)=1,L1700*1,IF(COUNTA(J1700)=1,L1700*1,"ERROR"))))</f>
        <v/>
      </c>
    </row>
    <row r="1701" spans="1:13" x14ac:dyDescent="0.25">
      <c r="A1701" s="232" t="str">
        <f>IF(D1701="","",A1700)</f>
        <v/>
      </c>
      <c r="B1701" s="231" t="str">
        <f>IF(D1701="","",B1700)</f>
        <v/>
      </c>
      <c r="C1701" s="232" t="str">
        <f>IF(D1701="","",C1700)</f>
        <v/>
      </c>
      <c r="D1701" s="6"/>
      <c r="E1701" s="5" t="str">
        <f>IF(D1701="","",VLOOKUP(D1701,Master,3,FALSE))</f>
        <v/>
      </c>
      <c r="F1701" s="5" t="str">
        <f>IF(D1701="","",VLOOKUP(D1701,Master,4,FALSE))</f>
        <v/>
      </c>
      <c r="G1701" s="5" t="str">
        <f>IF(D1701="","",VLOOKUP(D1701,Master,5,FALSE))</f>
        <v/>
      </c>
      <c r="H1701" s="5" t="str">
        <f>IF(D1701="","",VLOOKUP(D1701,Master,2,FALSE))</f>
        <v/>
      </c>
      <c r="I1701" s="233"/>
      <c r="J1701" s="233"/>
      <c r="K1701" s="233"/>
      <c r="L1701" s="234" t="str">
        <f>IF(K1701="","",IF(I1701="",ROUND(HLOOKUP(J1701,kgList,K1701,FALSE),1),ROUND(HLOOKUP(I1701,kgList,K1701,FALSE),1)))</f>
        <v/>
      </c>
      <c r="M1701" s="234" t="str">
        <f>IF(L1701="","",IF(COUNTA(I1701:J1701)&gt;1,"Edible or Inedible",IF(COUNTA(I1701)=1,L1701*1,IF(COUNTA(J1701)=1,L1701*1,"ERROR"))))</f>
        <v/>
      </c>
    </row>
    <row r="1702" spans="1:13" x14ac:dyDescent="0.25">
      <c r="A1702" s="232" t="str">
        <f>IF(D1702="","",A1701)</f>
        <v/>
      </c>
      <c r="B1702" s="231" t="str">
        <f>IF(D1702="","",B1701)</f>
        <v/>
      </c>
      <c r="C1702" s="232" t="str">
        <f>IF(D1702="","",C1701)</f>
        <v/>
      </c>
      <c r="D1702" s="6"/>
      <c r="E1702" s="5" t="str">
        <f>IF(D1702="","",VLOOKUP(D1702,Master,3,FALSE))</f>
        <v/>
      </c>
      <c r="F1702" s="5" t="str">
        <f>IF(D1702="","",VLOOKUP(D1702,Master,4,FALSE))</f>
        <v/>
      </c>
      <c r="G1702" s="5" t="str">
        <f>IF(D1702="","",VLOOKUP(D1702,Master,5,FALSE))</f>
        <v/>
      </c>
      <c r="H1702" s="5" t="str">
        <f>IF(D1702="","",VLOOKUP(D1702,Master,2,FALSE))</f>
        <v/>
      </c>
      <c r="I1702" s="233"/>
      <c r="J1702" s="233"/>
      <c r="K1702" s="233"/>
      <c r="L1702" s="234" t="str">
        <f>IF(K1702="","",IF(I1702="",ROUND(HLOOKUP(J1702,kgList,K1702,FALSE),1),ROUND(HLOOKUP(I1702,kgList,K1702,FALSE),1)))</f>
        <v/>
      </c>
      <c r="M1702" s="234" t="str">
        <f>IF(L1702="","",IF(COUNTA(I1702:J1702)&gt;1,"Edible or Inedible",IF(COUNTA(I1702)=1,L1702*1,IF(COUNTA(J1702)=1,L1702*1,"ERROR"))))</f>
        <v/>
      </c>
    </row>
    <row r="1703" spans="1:13" x14ac:dyDescent="0.25">
      <c r="A1703" s="232" t="str">
        <f>IF(D1703="","",A1702)</f>
        <v/>
      </c>
      <c r="B1703" s="231" t="str">
        <f>IF(D1703="","",B1702)</f>
        <v/>
      </c>
      <c r="C1703" s="232" t="str">
        <f>IF(D1703="","",C1702)</f>
        <v/>
      </c>
      <c r="D1703" s="6"/>
      <c r="E1703" s="5" t="str">
        <f>IF(D1703="","",VLOOKUP(D1703,Master,3,FALSE))</f>
        <v/>
      </c>
      <c r="F1703" s="5" t="str">
        <f>IF(D1703="","",VLOOKUP(D1703,Master,4,FALSE))</f>
        <v/>
      </c>
      <c r="G1703" s="5" t="str">
        <f>IF(D1703="","",VLOOKUP(D1703,Master,5,FALSE))</f>
        <v/>
      </c>
      <c r="H1703" s="5" t="str">
        <f>IF(D1703="","",VLOOKUP(D1703,Master,2,FALSE))</f>
        <v/>
      </c>
      <c r="I1703" s="233"/>
      <c r="J1703" s="233"/>
      <c r="K1703" s="233"/>
      <c r="L1703" s="234" t="str">
        <f>IF(K1703="","",IF(I1703="",ROUND(HLOOKUP(J1703,kgList,K1703,FALSE),1),ROUND(HLOOKUP(I1703,kgList,K1703,FALSE),1)))</f>
        <v/>
      </c>
      <c r="M1703" s="234" t="str">
        <f>IF(L1703="","",IF(COUNTA(I1703:J1703)&gt;1,"Edible or Inedible",IF(COUNTA(I1703)=1,L1703*1,IF(COUNTA(J1703)=1,L1703*1,"ERROR"))))</f>
        <v/>
      </c>
    </row>
    <row r="1704" spans="1:13" x14ac:dyDescent="0.25">
      <c r="A1704" s="232" t="str">
        <f>IF(D1704="","",A1703)</f>
        <v/>
      </c>
      <c r="B1704" s="231" t="str">
        <f>IF(D1704="","",B1703)</f>
        <v/>
      </c>
      <c r="C1704" s="232" t="str">
        <f>IF(D1704="","",C1703)</f>
        <v/>
      </c>
      <c r="D1704" s="6"/>
      <c r="E1704" s="5" t="str">
        <f>IF(D1704="","",VLOOKUP(D1704,Master,3,FALSE))</f>
        <v/>
      </c>
      <c r="F1704" s="5" t="str">
        <f>IF(D1704="","",VLOOKUP(D1704,Master,4,FALSE))</f>
        <v/>
      </c>
      <c r="G1704" s="5" t="str">
        <f>IF(D1704="","",VLOOKUP(D1704,Master,5,FALSE))</f>
        <v/>
      </c>
      <c r="H1704" s="5" t="str">
        <f>IF(D1704="","",VLOOKUP(D1704,Master,2,FALSE))</f>
        <v/>
      </c>
      <c r="I1704" s="233"/>
      <c r="J1704" s="233"/>
      <c r="K1704" s="233"/>
      <c r="L1704" s="234" t="str">
        <f>IF(K1704="","",IF(I1704="",ROUND(HLOOKUP(J1704,kgList,K1704,FALSE),1),ROUND(HLOOKUP(I1704,kgList,K1704,FALSE),1)))</f>
        <v/>
      </c>
      <c r="M1704" s="234" t="str">
        <f>IF(L1704="","",IF(COUNTA(I1704:J1704)&gt;1,"Edible or Inedible",IF(COUNTA(I1704)=1,L1704*1,IF(COUNTA(J1704)=1,L1704*1,"ERROR"))))</f>
        <v/>
      </c>
    </row>
    <row r="1705" spans="1:13" x14ac:dyDescent="0.25">
      <c r="A1705" s="232" t="str">
        <f>IF(D1705="","",A1704)</f>
        <v/>
      </c>
      <c r="B1705" s="231" t="str">
        <f>IF(D1705="","",B1704)</f>
        <v/>
      </c>
      <c r="C1705" s="232" t="str">
        <f>IF(D1705="","",C1704)</f>
        <v/>
      </c>
      <c r="D1705" s="6"/>
      <c r="E1705" s="5" t="str">
        <f>IF(D1705="","",VLOOKUP(D1705,Master,3,FALSE))</f>
        <v/>
      </c>
      <c r="F1705" s="5" t="str">
        <f>IF(D1705="","",VLOOKUP(D1705,Master,4,FALSE))</f>
        <v/>
      </c>
      <c r="G1705" s="5" t="str">
        <f>IF(D1705="","",VLOOKUP(D1705,Master,5,FALSE))</f>
        <v/>
      </c>
      <c r="H1705" s="5" t="str">
        <f>IF(D1705="","",VLOOKUP(D1705,Master,2,FALSE))</f>
        <v/>
      </c>
      <c r="I1705" s="233"/>
      <c r="J1705" s="233"/>
      <c r="K1705" s="233"/>
      <c r="L1705" s="234" t="str">
        <f>IF(K1705="","",IF(I1705="",ROUND(HLOOKUP(J1705,kgList,K1705,FALSE),1),ROUND(HLOOKUP(I1705,kgList,K1705,FALSE),1)))</f>
        <v/>
      </c>
      <c r="M1705" s="234" t="str">
        <f>IF(L1705="","",IF(COUNTA(I1705:J1705)&gt;1,"Edible or Inedible",IF(COUNTA(I1705)=1,L1705*1,IF(COUNTA(J1705)=1,L1705*1,"ERROR"))))</f>
        <v/>
      </c>
    </row>
    <row r="1706" spans="1:13" x14ac:dyDescent="0.25">
      <c r="A1706" s="232" t="str">
        <f>IF(D1706="","",A1705)</f>
        <v/>
      </c>
      <c r="B1706" s="231" t="str">
        <f>IF(D1706="","",B1705)</f>
        <v/>
      </c>
      <c r="C1706" s="232" t="str">
        <f>IF(D1706="","",C1705)</f>
        <v/>
      </c>
      <c r="D1706" s="6"/>
      <c r="E1706" s="5" t="str">
        <f>IF(D1706="","",VLOOKUP(D1706,Master,3,FALSE))</f>
        <v/>
      </c>
      <c r="F1706" s="5" t="str">
        <f>IF(D1706="","",VLOOKUP(D1706,Master,4,FALSE))</f>
        <v/>
      </c>
      <c r="G1706" s="5" t="str">
        <f>IF(D1706="","",VLOOKUP(D1706,Master,5,FALSE))</f>
        <v/>
      </c>
      <c r="H1706" s="5" t="str">
        <f>IF(D1706="","",VLOOKUP(D1706,Master,2,FALSE))</f>
        <v/>
      </c>
      <c r="I1706" s="233"/>
      <c r="J1706" s="233"/>
      <c r="K1706" s="233"/>
      <c r="L1706" s="234" t="str">
        <f>IF(K1706="","",IF(I1706="",ROUND(HLOOKUP(J1706,kgList,K1706,FALSE),1),ROUND(HLOOKUP(I1706,kgList,K1706,FALSE),1)))</f>
        <v/>
      </c>
      <c r="M1706" s="234" t="str">
        <f>IF(L1706="","",IF(COUNTA(I1706:J1706)&gt;1,"Edible or Inedible",IF(COUNTA(I1706)=1,L1706*1,IF(COUNTA(J1706)=1,L1706*1,"ERROR"))))</f>
        <v/>
      </c>
    </row>
    <row r="1707" spans="1:13" x14ac:dyDescent="0.25">
      <c r="A1707" s="232" t="str">
        <f>IF(D1707="","",A1706)</f>
        <v/>
      </c>
      <c r="B1707" s="231" t="str">
        <f>IF(D1707="","",B1706)</f>
        <v/>
      </c>
      <c r="C1707" s="232" t="str">
        <f>IF(D1707="","",C1706)</f>
        <v/>
      </c>
      <c r="D1707" s="6"/>
      <c r="E1707" s="5" t="str">
        <f>IF(D1707="","",VLOOKUP(D1707,Master,3,FALSE))</f>
        <v/>
      </c>
      <c r="F1707" s="5" t="str">
        <f>IF(D1707="","",VLOOKUP(D1707,Master,4,FALSE))</f>
        <v/>
      </c>
      <c r="G1707" s="5" t="str">
        <f>IF(D1707="","",VLOOKUP(D1707,Master,5,FALSE))</f>
        <v/>
      </c>
      <c r="H1707" s="5" t="str">
        <f>IF(D1707="","",VLOOKUP(D1707,Master,2,FALSE))</f>
        <v/>
      </c>
      <c r="I1707" s="233"/>
      <c r="J1707" s="233"/>
      <c r="K1707" s="233"/>
      <c r="L1707" s="234" t="str">
        <f>IF(K1707="","",IF(I1707="",ROUND(HLOOKUP(J1707,kgList,K1707,FALSE),1),ROUND(HLOOKUP(I1707,kgList,K1707,FALSE),1)))</f>
        <v/>
      </c>
      <c r="M1707" s="234" t="str">
        <f>IF(L1707="","",IF(COUNTA(I1707:J1707)&gt;1,"Edible or Inedible",IF(COUNTA(I1707)=1,L1707*1,IF(COUNTA(J1707)=1,L1707*1,"ERROR"))))</f>
        <v/>
      </c>
    </row>
    <row r="1708" spans="1:13" x14ac:dyDescent="0.25">
      <c r="A1708" s="232" t="str">
        <f>IF(D1708="","",A1707)</f>
        <v/>
      </c>
      <c r="B1708" s="231" t="str">
        <f>IF(D1708="","",B1707)</f>
        <v/>
      </c>
      <c r="C1708" s="232" t="str">
        <f>IF(D1708="","",C1707)</f>
        <v/>
      </c>
      <c r="D1708" s="6"/>
      <c r="E1708" s="5" t="str">
        <f>IF(D1708="","",VLOOKUP(D1708,Master,3,FALSE))</f>
        <v/>
      </c>
      <c r="F1708" s="5" t="str">
        <f>IF(D1708="","",VLOOKUP(D1708,Master,4,FALSE))</f>
        <v/>
      </c>
      <c r="G1708" s="5" t="str">
        <f>IF(D1708="","",VLOOKUP(D1708,Master,5,FALSE))</f>
        <v/>
      </c>
      <c r="H1708" s="5" t="str">
        <f>IF(D1708="","",VLOOKUP(D1708,Master,2,FALSE))</f>
        <v/>
      </c>
      <c r="I1708" s="233"/>
      <c r="J1708" s="233"/>
      <c r="K1708" s="233"/>
      <c r="L1708" s="234" t="str">
        <f>IF(K1708="","",IF(I1708="",ROUND(HLOOKUP(J1708,kgList,K1708,FALSE),1),ROUND(HLOOKUP(I1708,kgList,K1708,FALSE),1)))</f>
        <v/>
      </c>
      <c r="M1708" s="234" t="str">
        <f>IF(L1708="","",IF(COUNTA(I1708:J1708)&gt;1,"Edible or Inedible",IF(COUNTA(I1708)=1,L1708*1,IF(COUNTA(J1708)=1,L1708*1,"ERROR"))))</f>
        <v/>
      </c>
    </row>
    <row r="1709" spans="1:13" x14ac:dyDescent="0.25">
      <c r="A1709" s="232" t="str">
        <f>IF(D1709="","",A1708)</f>
        <v/>
      </c>
      <c r="B1709" s="231" t="str">
        <f>IF(D1709="","",B1708)</f>
        <v/>
      </c>
      <c r="C1709" s="232" t="str">
        <f>IF(D1709="","",C1708)</f>
        <v/>
      </c>
      <c r="D1709" s="6"/>
      <c r="E1709" s="5" t="str">
        <f>IF(D1709="","",VLOOKUP(D1709,Master,3,FALSE))</f>
        <v/>
      </c>
      <c r="F1709" s="5" t="str">
        <f>IF(D1709="","",VLOOKUP(D1709,Master,4,FALSE))</f>
        <v/>
      </c>
      <c r="G1709" s="5" t="str">
        <f>IF(D1709="","",VLOOKUP(D1709,Master,5,FALSE))</f>
        <v/>
      </c>
      <c r="H1709" s="5" t="str">
        <f>IF(D1709="","",VLOOKUP(D1709,Master,2,FALSE))</f>
        <v/>
      </c>
      <c r="I1709" s="233"/>
      <c r="J1709" s="233"/>
      <c r="K1709" s="233"/>
      <c r="L1709" s="234" t="str">
        <f>IF(K1709="","",IF(I1709="",ROUND(HLOOKUP(J1709,kgList,K1709,FALSE),1),ROUND(HLOOKUP(I1709,kgList,K1709,FALSE),1)))</f>
        <v/>
      </c>
      <c r="M1709" s="234" t="str">
        <f>IF(L1709="","",IF(COUNTA(I1709:J1709)&gt;1,"Edible or Inedible",IF(COUNTA(I1709)=1,L1709*1,IF(COUNTA(J1709)=1,L1709*1,"ERROR"))))</f>
        <v/>
      </c>
    </row>
    <row r="1710" spans="1:13" x14ac:dyDescent="0.25">
      <c r="A1710" s="232" t="str">
        <f>IF(D1710="","",A1709)</f>
        <v/>
      </c>
      <c r="B1710" s="231" t="str">
        <f>IF(D1710="","",B1709)</f>
        <v/>
      </c>
      <c r="C1710" s="232" t="str">
        <f>IF(D1710="","",C1709)</f>
        <v/>
      </c>
      <c r="D1710" s="6"/>
      <c r="E1710" s="5" t="str">
        <f>IF(D1710="","",VLOOKUP(D1710,Master,3,FALSE))</f>
        <v/>
      </c>
      <c r="F1710" s="5" t="str">
        <f>IF(D1710="","",VLOOKUP(D1710,Master,4,FALSE))</f>
        <v/>
      </c>
      <c r="G1710" s="5" t="str">
        <f>IF(D1710="","",VLOOKUP(D1710,Master,5,FALSE))</f>
        <v/>
      </c>
      <c r="H1710" s="5" t="str">
        <f>IF(D1710="","",VLOOKUP(D1710,Master,2,FALSE))</f>
        <v/>
      </c>
      <c r="I1710" s="233"/>
      <c r="J1710" s="233"/>
      <c r="K1710" s="233"/>
      <c r="L1710" s="234" t="str">
        <f>IF(K1710="","",IF(I1710="",ROUND(HLOOKUP(J1710,kgList,K1710,FALSE),1),ROUND(HLOOKUP(I1710,kgList,K1710,FALSE),1)))</f>
        <v/>
      </c>
      <c r="M1710" s="234" t="str">
        <f>IF(L1710="","",IF(COUNTA(I1710:J1710)&gt;1,"Edible or Inedible",IF(COUNTA(I1710)=1,L1710*1,IF(COUNTA(J1710)=1,L1710*1,"ERROR"))))</f>
        <v/>
      </c>
    </row>
    <row r="1711" spans="1:13" x14ac:dyDescent="0.25">
      <c r="A1711" s="232" t="str">
        <f>IF(D1711="","",A1710)</f>
        <v/>
      </c>
      <c r="B1711" s="231" t="str">
        <f>IF(D1711="","",B1710)</f>
        <v/>
      </c>
      <c r="C1711" s="232" t="str">
        <f>IF(D1711="","",C1710)</f>
        <v/>
      </c>
      <c r="D1711" s="6"/>
      <c r="E1711" s="5" t="str">
        <f>IF(D1711="","",VLOOKUP(D1711,Master,3,FALSE))</f>
        <v/>
      </c>
      <c r="F1711" s="5" t="str">
        <f>IF(D1711="","",VLOOKUP(D1711,Master,4,FALSE))</f>
        <v/>
      </c>
      <c r="G1711" s="5" t="str">
        <f>IF(D1711="","",VLOOKUP(D1711,Master,5,FALSE))</f>
        <v/>
      </c>
      <c r="H1711" s="5" t="str">
        <f>IF(D1711="","",VLOOKUP(D1711,Master,2,FALSE))</f>
        <v/>
      </c>
      <c r="I1711" s="233"/>
      <c r="J1711" s="233"/>
      <c r="K1711" s="233"/>
      <c r="L1711" s="234" t="str">
        <f>IF(K1711="","",IF(I1711="",ROUND(HLOOKUP(J1711,kgList,K1711,FALSE),1),ROUND(HLOOKUP(I1711,kgList,K1711,FALSE),1)))</f>
        <v/>
      </c>
      <c r="M1711" s="234" t="str">
        <f>IF(L1711="","",IF(COUNTA(I1711:J1711)&gt;1,"Edible or Inedible",IF(COUNTA(I1711)=1,L1711*1,IF(COUNTA(J1711)=1,L1711*1,"ERROR"))))</f>
        <v/>
      </c>
    </row>
    <row r="1712" spans="1:13" x14ac:dyDescent="0.25">
      <c r="A1712" s="232" t="str">
        <f>IF(D1712="","",A1711)</f>
        <v/>
      </c>
      <c r="B1712" s="231" t="str">
        <f>IF(D1712="","",B1711)</f>
        <v/>
      </c>
      <c r="C1712" s="232" t="str">
        <f>IF(D1712="","",C1711)</f>
        <v/>
      </c>
      <c r="D1712" s="6"/>
      <c r="E1712" s="5" t="str">
        <f>IF(D1712="","",VLOOKUP(D1712,Master,3,FALSE))</f>
        <v/>
      </c>
      <c r="F1712" s="5" t="str">
        <f>IF(D1712="","",VLOOKUP(D1712,Master,4,FALSE))</f>
        <v/>
      </c>
      <c r="G1712" s="5" t="str">
        <f>IF(D1712="","",VLOOKUP(D1712,Master,5,FALSE))</f>
        <v/>
      </c>
      <c r="H1712" s="5" t="str">
        <f>IF(D1712="","",VLOOKUP(D1712,Master,2,FALSE))</f>
        <v/>
      </c>
      <c r="I1712" s="233"/>
      <c r="J1712" s="233"/>
      <c r="K1712" s="233"/>
      <c r="L1712" s="234" t="str">
        <f>IF(K1712="","",IF(I1712="",ROUND(HLOOKUP(J1712,kgList,K1712,FALSE),1),ROUND(HLOOKUP(I1712,kgList,K1712,FALSE),1)))</f>
        <v/>
      </c>
      <c r="M1712" s="234" t="str">
        <f>IF(L1712="","",IF(COUNTA(I1712:J1712)&gt;1,"Edible or Inedible",IF(COUNTA(I1712)=1,L1712*1,IF(COUNTA(J1712)=1,L1712*1,"ERROR"))))</f>
        <v/>
      </c>
    </row>
    <row r="1713" spans="1:13" x14ac:dyDescent="0.25">
      <c r="A1713" s="232" t="str">
        <f>IF(D1713="","",A1712)</f>
        <v/>
      </c>
      <c r="B1713" s="231" t="str">
        <f>IF(D1713="","",B1712)</f>
        <v/>
      </c>
      <c r="C1713" s="232" t="str">
        <f>IF(D1713="","",C1712)</f>
        <v/>
      </c>
      <c r="D1713" s="6"/>
      <c r="E1713" s="5" t="str">
        <f>IF(D1713="","",VLOOKUP(D1713,Master,3,FALSE))</f>
        <v/>
      </c>
      <c r="F1713" s="5" t="str">
        <f>IF(D1713="","",VLOOKUP(D1713,Master,4,FALSE))</f>
        <v/>
      </c>
      <c r="G1713" s="5" t="str">
        <f>IF(D1713="","",VLOOKUP(D1713,Master,5,FALSE))</f>
        <v/>
      </c>
      <c r="H1713" s="5" t="str">
        <f>IF(D1713="","",VLOOKUP(D1713,Master,2,FALSE))</f>
        <v/>
      </c>
      <c r="I1713" s="233"/>
      <c r="J1713" s="233"/>
      <c r="K1713" s="233"/>
      <c r="L1713" s="234" t="str">
        <f>IF(K1713="","",IF(I1713="",ROUND(HLOOKUP(J1713,kgList,K1713,FALSE),1),ROUND(HLOOKUP(I1713,kgList,K1713,FALSE),1)))</f>
        <v/>
      </c>
      <c r="M1713" s="234" t="str">
        <f>IF(L1713="","",IF(COUNTA(I1713:J1713)&gt;1,"Edible or Inedible",IF(COUNTA(I1713)=1,L1713*1,IF(COUNTA(J1713)=1,L1713*1,"ERROR"))))</f>
        <v/>
      </c>
    </row>
    <row r="1714" spans="1:13" x14ac:dyDescent="0.25">
      <c r="A1714" s="232" t="str">
        <f>IF(D1714="","",A1713)</f>
        <v/>
      </c>
      <c r="B1714" s="231" t="str">
        <f>IF(D1714="","",B1713)</f>
        <v/>
      </c>
      <c r="C1714" s="232" t="str">
        <f>IF(D1714="","",C1713)</f>
        <v/>
      </c>
      <c r="D1714" s="6"/>
      <c r="E1714" s="5" t="str">
        <f>IF(D1714="","",VLOOKUP(D1714,Master,3,FALSE))</f>
        <v/>
      </c>
      <c r="F1714" s="5" t="str">
        <f>IF(D1714="","",VLOOKUP(D1714,Master,4,FALSE))</f>
        <v/>
      </c>
      <c r="G1714" s="5" t="str">
        <f>IF(D1714="","",VLOOKUP(D1714,Master,5,FALSE))</f>
        <v/>
      </c>
      <c r="H1714" s="5" t="str">
        <f>IF(D1714="","",VLOOKUP(D1714,Master,2,FALSE))</f>
        <v/>
      </c>
      <c r="I1714" s="233"/>
      <c r="J1714" s="233"/>
      <c r="K1714" s="233"/>
      <c r="L1714" s="234" t="str">
        <f>IF(K1714="","",IF(I1714="",ROUND(HLOOKUP(J1714,kgList,K1714,FALSE),1),ROUND(HLOOKUP(I1714,kgList,K1714,FALSE),1)))</f>
        <v/>
      </c>
      <c r="M1714" s="234" t="str">
        <f>IF(L1714="","",IF(COUNTA(I1714:J1714)&gt;1,"Edible or Inedible",IF(COUNTA(I1714)=1,L1714*1,IF(COUNTA(J1714)=1,L1714*1,"ERROR"))))</f>
        <v/>
      </c>
    </row>
    <row r="1715" spans="1:13" x14ac:dyDescent="0.25">
      <c r="A1715" s="232" t="str">
        <f>IF(D1715="","",A1714)</f>
        <v/>
      </c>
      <c r="B1715" s="231" t="str">
        <f>IF(D1715="","",B1714)</f>
        <v/>
      </c>
      <c r="C1715" s="232" t="str">
        <f>IF(D1715="","",C1714)</f>
        <v/>
      </c>
      <c r="D1715" s="6"/>
      <c r="E1715" s="5" t="str">
        <f>IF(D1715="","",VLOOKUP(D1715,Master,3,FALSE))</f>
        <v/>
      </c>
      <c r="F1715" s="5" t="str">
        <f>IF(D1715="","",VLOOKUP(D1715,Master,4,FALSE))</f>
        <v/>
      </c>
      <c r="G1715" s="5" t="str">
        <f>IF(D1715="","",VLOOKUP(D1715,Master,5,FALSE))</f>
        <v/>
      </c>
      <c r="H1715" s="5" t="str">
        <f>IF(D1715="","",VLOOKUP(D1715,Master,2,FALSE))</f>
        <v/>
      </c>
      <c r="I1715" s="233"/>
      <c r="J1715" s="233"/>
      <c r="K1715" s="233"/>
      <c r="L1715" s="234" t="str">
        <f>IF(K1715="","",IF(I1715="",ROUND(HLOOKUP(J1715,kgList,K1715,FALSE),1),ROUND(HLOOKUP(I1715,kgList,K1715,FALSE),1)))</f>
        <v/>
      </c>
      <c r="M1715" s="234" t="str">
        <f>IF(L1715="","",IF(COUNTA(I1715:J1715)&gt;1,"Edible or Inedible",IF(COUNTA(I1715)=1,L1715*1,IF(COUNTA(J1715)=1,L1715*1,"ERROR"))))</f>
        <v/>
      </c>
    </row>
    <row r="1716" spans="1:13" x14ac:dyDescent="0.25">
      <c r="A1716" s="232" t="str">
        <f>IF(D1716="","",A1715)</f>
        <v/>
      </c>
      <c r="B1716" s="231" t="str">
        <f>IF(D1716="","",B1715)</f>
        <v/>
      </c>
      <c r="C1716" s="232" t="str">
        <f>IF(D1716="","",C1715)</f>
        <v/>
      </c>
      <c r="D1716" s="6"/>
      <c r="E1716" s="5" t="str">
        <f>IF(D1716="","",VLOOKUP(D1716,Master,3,FALSE))</f>
        <v/>
      </c>
      <c r="F1716" s="5" t="str">
        <f>IF(D1716="","",VLOOKUP(D1716,Master,4,FALSE))</f>
        <v/>
      </c>
      <c r="G1716" s="5" t="str">
        <f>IF(D1716="","",VLOOKUP(D1716,Master,5,FALSE))</f>
        <v/>
      </c>
      <c r="H1716" s="5" t="str">
        <f>IF(D1716="","",VLOOKUP(D1716,Master,2,FALSE))</f>
        <v/>
      </c>
      <c r="I1716" s="233"/>
      <c r="J1716" s="233"/>
      <c r="K1716" s="233"/>
      <c r="L1716" s="234" t="str">
        <f>IF(K1716="","",IF(I1716="",ROUND(HLOOKUP(J1716,kgList,K1716,FALSE),1),ROUND(HLOOKUP(I1716,kgList,K1716,FALSE),1)))</f>
        <v/>
      </c>
      <c r="M1716" s="234" t="str">
        <f>IF(L1716="","",IF(COUNTA(I1716:J1716)&gt;1,"Edible or Inedible",IF(COUNTA(I1716)=1,L1716*1,IF(COUNTA(J1716)=1,L1716*1,"ERROR"))))</f>
        <v/>
      </c>
    </row>
    <row r="1717" spans="1:13" x14ac:dyDescent="0.25">
      <c r="A1717" s="232" t="str">
        <f>IF(D1717="","",A1716)</f>
        <v/>
      </c>
      <c r="B1717" s="231" t="str">
        <f>IF(D1717="","",B1716)</f>
        <v/>
      </c>
      <c r="C1717" s="232" t="str">
        <f>IF(D1717="","",C1716)</f>
        <v/>
      </c>
      <c r="D1717" s="6"/>
      <c r="E1717" s="5" t="str">
        <f>IF(D1717="","",VLOOKUP(D1717,Master,3,FALSE))</f>
        <v/>
      </c>
      <c r="F1717" s="5" t="str">
        <f>IF(D1717="","",VLOOKUP(D1717,Master,4,FALSE))</f>
        <v/>
      </c>
      <c r="G1717" s="5" t="str">
        <f>IF(D1717="","",VLOOKUP(D1717,Master,5,FALSE))</f>
        <v/>
      </c>
      <c r="H1717" s="5" t="str">
        <f>IF(D1717="","",VLOOKUP(D1717,Master,2,FALSE))</f>
        <v/>
      </c>
      <c r="I1717" s="233"/>
      <c r="J1717" s="233"/>
      <c r="K1717" s="233"/>
      <c r="L1717" s="234" t="str">
        <f>IF(K1717="","",IF(I1717="",ROUND(HLOOKUP(J1717,kgList,K1717,FALSE),1),ROUND(HLOOKUP(I1717,kgList,K1717,FALSE),1)))</f>
        <v/>
      </c>
      <c r="M1717" s="234" t="str">
        <f>IF(L1717="","",IF(COUNTA(I1717:J1717)&gt;1,"Edible or Inedible",IF(COUNTA(I1717)=1,L1717*1,IF(COUNTA(J1717)=1,L1717*1,"ERROR"))))</f>
        <v/>
      </c>
    </row>
    <row r="1718" spans="1:13" x14ac:dyDescent="0.25">
      <c r="A1718" s="232" t="str">
        <f>IF(D1718="","",A1717)</f>
        <v/>
      </c>
      <c r="B1718" s="231" t="str">
        <f>IF(D1718="","",B1717)</f>
        <v/>
      </c>
      <c r="C1718" s="232" t="str">
        <f>IF(D1718="","",C1717)</f>
        <v/>
      </c>
      <c r="D1718" s="6"/>
      <c r="E1718" s="5" t="str">
        <f>IF(D1718="","",VLOOKUP(D1718,Master,3,FALSE))</f>
        <v/>
      </c>
      <c r="F1718" s="5" t="str">
        <f>IF(D1718="","",VLOOKUP(D1718,Master,4,FALSE))</f>
        <v/>
      </c>
      <c r="G1718" s="5" t="str">
        <f>IF(D1718="","",VLOOKUP(D1718,Master,5,FALSE))</f>
        <v/>
      </c>
      <c r="H1718" s="5" t="str">
        <f>IF(D1718="","",VLOOKUP(D1718,Master,2,FALSE))</f>
        <v/>
      </c>
      <c r="I1718" s="233"/>
      <c r="J1718" s="233"/>
      <c r="K1718" s="233"/>
      <c r="L1718" s="234" t="str">
        <f>IF(K1718="","",IF(I1718="",ROUND(HLOOKUP(J1718,kgList,K1718,FALSE),1),ROUND(HLOOKUP(I1718,kgList,K1718,FALSE),1)))</f>
        <v/>
      </c>
      <c r="M1718" s="234" t="str">
        <f>IF(L1718="","",IF(COUNTA(I1718:J1718)&gt;1,"Edible or Inedible",IF(COUNTA(I1718)=1,L1718*1,IF(COUNTA(J1718)=1,L1718*1,"ERROR"))))</f>
        <v/>
      </c>
    </row>
    <row r="1719" spans="1:13" x14ac:dyDescent="0.25">
      <c r="A1719" s="232" t="str">
        <f>IF(D1719="","",A1718)</f>
        <v/>
      </c>
      <c r="B1719" s="231" t="str">
        <f>IF(D1719="","",B1718)</f>
        <v/>
      </c>
      <c r="C1719" s="232" t="str">
        <f>IF(D1719="","",C1718)</f>
        <v/>
      </c>
      <c r="D1719" s="6"/>
      <c r="E1719" s="5" t="str">
        <f>IF(D1719="","",VLOOKUP(D1719,Master,3,FALSE))</f>
        <v/>
      </c>
      <c r="F1719" s="5" t="str">
        <f>IF(D1719="","",VLOOKUP(D1719,Master,4,FALSE))</f>
        <v/>
      </c>
      <c r="G1719" s="5" t="str">
        <f>IF(D1719="","",VLOOKUP(D1719,Master,5,FALSE))</f>
        <v/>
      </c>
      <c r="H1719" s="5" t="str">
        <f>IF(D1719="","",VLOOKUP(D1719,Master,2,FALSE))</f>
        <v/>
      </c>
      <c r="I1719" s="233"/>
      <c r="J1719" s="233"/>
      <c r="K1719" s="233"/>
      <c r="L1719" s="234" t="str">
        <f>IF(K1719="","",IF(I1719="",ROUND(HLOOKUP(J1719,kgList,K1719,FALSE),1),ROUND(HLOOKUP(I1719,kgList,K1719,FALSE),1)))</f>
        <v/>
      </c>
      <c r="M1719" s="234" t="str">
        <f>IF(L1719="","",IF(COUNTA(I1719:J1719)&gt;1,"Edible or Inedible",IF(COUNTA(I1719)=1,L1719*1,IF(COUNTA(J1719)=1,L1719*1,"ERROR"))))</f>
        <v/>
      </c>
    </row>
    <row r="1720" spans="1:13" x14ac:dyDescent="0.25">
      <c r="A1720" s="232" t="str">
        <f>IF(D1720="","",A1719)</f>
        <v/>
      </c>
      <c r="B1720" s="231" t="str">
        <f>IF(D1720="","",B1719)</f>
        <v/>
      </c>
      <c r="C1720" s="232" t="str">
        <f>IF(D1720="","",C1719)</f>
        <v/>
      </c>
      <c r="D1720" s="6"/>
      <c r="E1720" s="5" t="str">
        <f>IF(D1720="","",VLOOKUP(D1720,Master,3,FALSE))</f>
        <v/>
      </c>
      <c r="F1720" s="5" t="str">
        <f>IF(D1720="","",VLOOKUP(D1720,Master,4,FALSE))</f>
        <v/>
      </c>
      <c r="G1720" s="5" t="str">
        <f>IF(D1720="","",VLOOKUP(D1720,Master,5,FALSE))</f>
        <v/>
      </c>
      <c r="H1720" s="5" t="str">
        <f>IF(D1720="","",VLOOKUP(D1720,Master,2,FALSE))</f>
        <v/>
      </c>
      <c r="I1720" s="233"/>
      <c r="J1720" s="233"/>
      <c r="K1720" s="233"/>
      <c r="L1720" s="234" t="str">
        <f>IF(K1720="","",IF(I1720="",ROUND(HLOOKUP(J1720,kgList,K1720,FALSE),1),ROUND(HLOOKUP(I1720,kgList,K1720,FALSE),1)))</f>
        <v/>
      </c>
      <c r="M1720" s="234" t="str">
        <f>IF(L1720="","",IF(COUNTA(I1720:J1720)&gt;1,"Edible or Inedible",IF(COUNTA(I1720)=1,L1720*1,IF(COUNTA(J1720)=1,L1720*1,"ERROR"))))</f>
        <v/>
      </c>
    </row>
    <row r="1721" spans="1:13" x14ac:dyDescent="0.25">
      <c r="A1721" s="232" t="str">
        <f>IF(D1721="","",A1720)</f>
        <v/>
      </c>
      <c r="B1721" s="231" t="str">
        <f>IF(D1721="","",B1720)</f>
        <v/>
      </c>
      <c r="C1721" s="232" t="str">
        <f>IF(D1721="","",C1720)</f>
        <v/>
      </c>
      <c r="D1721" s="6"/>
      <c r="E1721" s="5" t="str">
        <f>IF(D1721="","",VLOOKUP(D1721,Master,3,FALSE))</f>
        <v/>
      </c>
      <c r="F1721" s="5" t="str">
        <f>IF(D1721="","",VLOOKUP(D1721,Master,4,FALSE))</f>
        <v/>
      </c>
      <c r="G1721" s="5" t="str">
        <f>IF(D1721="","",VLOOKUP(D1721,Master,5,FALSE))</f>
        <v/>
      </c>
      <c r="H1721" s="5" t="str">
        <f>IF(D1721="","",VLOOKUP(D1721,Master,2,FALSE))</f>
        <v/>
      </c>
      <c r="I1721" s="233"/>
      <c r="J1721" s="233"/>
      <c r="K1721" s="233"/>
      <c r="L1721" s="234" t="str">
        <f>IF(K1721="","",IF(I1721="",ROUND(HLOOKUP(J1721,kgList,K1721,FALSE),1),ROUND(HLOOKUP(I1721,kgList,K1721,FALSE),1)))</f>
        <v/>
      </c>
      <c r="M1721" s="234" t="str">
        <f>IF(L1721="","",IF(COUNTA(I1721:J1721)&gt;1,"Edible or Inedible",IF(COUNTA(I1721)=1,L1721*1,IF(COUNTA(J1721)=1,L1721*1,"ERROR"))))</f>
        <v/>
      </c>
    </row>
    <row r="1722" spans="1:13" x14ac:dyDescent="0.25">
      <c r="A1722" s="232" t="str">
        <f>IF(D1722="","",A1721)</f>
        <v/>
      </c>
      <c r="B1722" s="231" t="str">
        <f>IF(D1722="","",B1721)</f>
        <v/>
      </c>
      <c r="C1722" s="232" t="str">
        <f>IF(D1722="","",C1721)</f>
        <v/>
      </c>
      <c r="D1722" s="6"/>
      <c r="E1722" s="5" t="str">
        <f>IF(D1722="","",VLOOKUP(D1722,Master,3,FALSE))</f>
        <v/>
      </c>
      <c r="F1722" s="5" t="str">
        <f>IF(D1722="","",VLOOKUP(D1722,Master,4,FALSE))</f>
        <v/>
      </c>
      <c r="G1722" s="5" t="str">
        <f>IF(D1722="","",VLOOKUP(D1722,Master,5,FALSE))</f>
        <v/>
      </c>
      <c r="H1722" s="5" t="str">
        <f>IF(D1722="","",VLOOKUP(D1722,Master,2,FALSE))</f>
        <v/>
      </c>
      <c r="I1722" s="233"/>
      <c r="J1722" s="233"/>
      <c r="K1722" s="233"/>
      <c r="L1722" s="234" t="str">
        <f>IF(K1722="","",IF(I1722="",ROUND(HLOOKUP(J1722,kgList,K1722,FALSE),1),ROUND(HLOOKUP(I1722,kgList,K1722,FALSE),1)))</f>
        <v/>
      </c>
      <c r="M1722" s="234" t="str">
        <f>IF(L1722="","",IF(COUNTA(I1722:J1722)&gt;1,"Edible or Inedible",IF(COUNTA(I1722)=1,L1722*1,IF(COUNTA(J1722)=1,L1722*1,"ERROR"))))</f>
        <v/>
      </c>
    </row>
    <row r="1723" spans="1:13" x14ac:dyDescent="0.25">
      <c r="A1723" s="232" t="str">
        <f>IF(D1723="","",A1722)</f>
        <v/>
      </c>
      <c r="B1723" s="231" t="str">
        <f>IF(D1723="","",B1722)</f>
        <v/>
      </c>
      <c r="C1723" s="232" t="str">
        <f>IF(D1723="","",C1722)</f>
        <v/>
      </c>
      <c r="D1723" s="6"/>
      <c r="E1723" s="5" t="str">
        <f>IF(D1723="","",VLOOKUP(D1723,Master,3,FALSE))</f>
        <v/>
      </c>
      <c r="F1723" s="5" t="str">
        <f>IF(D1723="","",VLOOKUP(D1723,Master,4,FALSE))</f>
        <v/>
      </c>
      <c r="G1723" s="5" t="str">
        <f>IF(D1723="","",VLOOKUP(D1723,Master,5,FALSE))</f>
        <v/>
      </c>
      <c r="H1723" s="5" t="str">
        <f>IF(D1723="","",VLOOKUP(D1723,Master,2,FALSE))</f>
        <v/>
      </c>
      <c r="I1723" s="233"/>
      <c r="J1723" s="233"/>
      <c r="K1723" s="233"/>
      <c r="L1723" s="234" t="str">
        <f>IF(K1723="","",IF(I1723="",ROUND(HLOOKUP(J1723,kgList,K1723,FALSE),1),ROUND(HLOOKUP(I1723,kgList,K1723,FALSE),1)))</f>
        <v/>
      </c>
      <c r="M1723" s="234" t="str">
        <f>IF(L1723="","",IF(COUNTA(I1723:J1723)&gt;1,"Edible or Inedible",IF(COUNTA(I1723)=1,L1723*1,IF(COUNTA(J1723)=1,L1723*1,"ERROR"))))</f>
        <v/>
      </c>
    </row>
    <row r="1724" spans="1:13" x14ac:dyDescent="0.25">
      <c r="A1724" s="232" t="str">
        <f>IF(D1724="","",A1723)</f>
        <v/>
      </c>
      <c r="B1724" s="231" t="str">
        <f>IF(D1724="","",B1723)</f>
        <v/>
      </c>
      <c r="C1724" s="232" t="str">
        <f>IF(D1724="","",C1723)</f>
        <v/>
      </c>
      <c r="D1724" s="6"/>
      <c r="E1724" s="5" t="str">
        <f>IF(D1724="","",VLOOKUP(D1724,Master,3,FALSE))</f>
        <v/>
      </c>
      <c r="F1724" s="5" t="str">
        <f>IF(D1724="","",VLOOKUP(D1724,Master,4,FALSE))</f>
        <v/>
      </c>
      <c r="G1724" s="5" t="str">
        <f>IF(D1724="","",VLOOKUP(D1724,Master,5,FALSE))</f>
        <v/>
      </c>
      <c r="H1724" s="5" t="str">
        <f>IF(D1724="","",VLOOKUP(D1724,Master,2,FALSE))</f>
        <v/>
      </c>
      <c r="I1724" s="233"/>
      <c r="J1724" s="233"/>
      <c r="K1724" s="233"/>
      <c r="L1724" s="234" t="str">
        <f>IF(K1724="","",IF(I1724="",ROUND(HLOOKUP(J1724,kgList,K1724,FALSE),1),ROUND(HLOOKUP(I1724,kgList,K1724,FALSE),1)))</f>
        <v/>
      </c>
      <c r="M1724" s="234" t="str">
        <f>IF(L1724="","",IF(COUNTA(I1724:J1724)&gt;1,"Edible or Inedible",IF(COUNTA(I1724)=1,L1724*1,IF(COUNTA(J1724)=1,L1724*1,"ERROR"))))</f>
        <v/>
      </c>
    </row>
    <row r="1725" spans="1:13" x14ac:dyDescent="0.25">
      <c r="A1725" s="232" t="str">
        <f>IF(D1725="","",A1724)</f>
        <v/>
      </c>
      <c r="B1725" s="231" t="str">
        <f>IF(D1725="","",B1724)</f>
        <v/>
      </c>
      <c r="C1725" s="232" t="str">
        <f>IF(D1725="","",C1724)</f>
        <v/>
      </c>
      <c r="D1725" s="6"/>
      <c r="E1725" s="5" t="str">
        <f>IF(D1725="","",VLOOKUP(D1725,Master,3,FALSE))</f>
        <v/>
      </c>
      <c r="F1725" s="5" t="str">
        <f>IF(D1725="","",VLOOKUP(D1725,Master,4,FALSE))</f>
        <v/>
      </c>
      <c r="G1725" s="5" t="str">
        <f>IF(D1725="","",VLOOKUP(D1725,Master,5,FALSE))</f>
        <v/>
      </c>
      <c r="H1725" s="5" t="str">
        <f>IF(D1725="","",VLOOKUP(D1725,Master,2,FALSE))</f>
        <v/>
      </c>
      <c r="I1725" s="233"/>
      <c r="J1725" s="233"/>
      <c r="K1725" s="233"/>
      <c r="L1725" s="234" t="str">
        <f>IF(K1725="","",IF(I1725="",ROUND(HLOOKUP(J1725,kgList,K1725,FALSE),1),ROUND(HLOOKUP(I1725,kgList,K1725,FALSE),1)))</f>
        <v/>
      </c>
      <c r="M1725" s="234" t="str">
        <f>IF(L1725="","",IF(COUNTA(I1725:J1725)&gt;1,"Edible or Inedible",IF(COUNTA(I1725)=1,L1725*1,IF(COUNTA(J1725)=1,L1725*1,"ERROR"))))</f>
        <v/>
      </c>
    </row>
    <row r="1726" spans="1:13" x14ac:dyDescent="0.25">
      <c r="A1726" s="232" t="str">
        <f>IF(D1726="","",A1725)</f>
        <v/>
      </c>
      <c r="B1726" s="231" t="str">
        <f>IF(D1726="","",B1725)</f>
        <v/>
      </c>
      <c r="C1726" s="232" t="str">
        <f>IF(D1726="","",C1725)</f>
        <v/>
      </c>
      <c r="D1726" s="6"/>
      <c r="E1726" s="5" t="str">
        <f>IF(D1726="","",VLOOKUP(D1726,Master,3,FALSE))</f>
        <v/>
      </c>
      <c r="F1726" s="5" t="str">
        <f>IF(D1726="","",VLOOKUP(D1726,Master,4,FALSE))</f>
        <v/>
      </c>
      <c r="G1726" s="5" t="str">
        <f>IF(D1726="","",VLOOKUP(D1726,Master,5,FALSE))</f>
        <v/>
      </c>
      <c r="H1726" s="5" t="str">
        <f>IF(D1726="","",VLOOKUP(D1726,Master,2,FALSE))</f>
        <v/>
      </c>
      <c r="I1726" s="233"/>
      <c r="J1726" s="233"/>
      <c r="K1726" s="233"/>
      <c r="L1726" s="234" t="str">
        <f>IF(K1726="","",IF(I1726="",ROUND(HLOOKUP(J1726,kgList,K1726,FALSE),1),ROUND(HLOOKUP(I1726,kgList,K1726,FALSE),1)))</f>
        <v/>
      </c>
      <c r="M1726" s="234" t="str">
        <f>IF(L1726="","",IF(COUNTA(I1726:J1726)&gt;1,"Edible or Inedible",IF(COUNTA(I1726)=1,L1726*1,IF(COUNTA(J1726)=1,L1726*1,"ERROR"))))</f>
        <v/>
      </c>
    </row>
    <row r="1727" spans="1:13" x14ac:dyDescent="0.25">
      <c r="A1727" s="232" t="str">
        <f>IF(D1727="","",A1726)</f>
        <v/>
      </c>
      <c r="B1727" s="231" t="str">
        <f>IF(D1727="","",B1726)</f>
        <v/>
      </c>
      <c r="C1727" s="232" t="str">
        <f>IF(D1727="","",C1726)</f>
        <v/>
      </c>
      <c r="D1727" s="6"/>
      <c r="E1727" s="5" t="str">
        <f>IF(D1727="","",VLOOKUP(D1727,Master,3,FALSE))</f>
        <v/>
      </c>
      <c r="F1727" s="5" t="str">
        <f>IF(D1727="","",VLOOKUP(D1727,Master,4,FALSE))</f>
        <v/>
      </c>
      <c r="G1727" s="5" t="str">
        <f>IF(D1727="","",VLOOKUP(D1727,Master,5,FALSE))</f>
        <v/>
      </c>
      <c r="H1727" s="5" t="str">
        <f>IF(D1727="","",VLOOKUP(D1727,Master,2,FALSE))</f>
        <v/>
      </c>
      <c r="I1727" s="233"/>
      <c r="J1727" s="233"/>
      <c r="K1727" s="233"/>
      <c r="L1727" s="234" t="str">
        <f>IF(K1727="","",IF(I1727="",ROUND(HLOOKUP(J1727,kgList,K1727,FALSE),1),ROUND(HLOOKUP(I1727,kgList,K1727,FALSE),1)))</f>
        <v/>
      </c>
      <c r="M1727" s="234" t="str">
        <f>IF(L1727="","",IF(COUNTA(I1727:J1727)&gt;1,"Edible or Inedible",IF(COUNTA(I1727)=1,L1727*1,IF(COUNTA(J1727)=1,L1727*1,"ERROR"))))</f>
        <v/>
      </c>
    </row>
    <row r="1728" spans="1:13" x14ac:dyDescent="0.25">
      <c r="A1728" s="232" t="str">
        <f>IF(D1728="","",A1727)</f>
        <v/>
      </c>
      <c r="B1728" s="231" t="str">
        <f>IF(D1728="","",B1727)</f>
        <v/>
      </c>
      <c r="C1728" s="232" t="str">
        <f>IF(D1728="","",C1727)</f>
        <v/>
      </c>
      <c r="D1728" s="6"/>
      <c r="E1728" s="5" t="str">
        <f>IF(D1728="","",VLOOKUP(D1728,Master,3,FALSE))</f>
        <v/>
      </c>
      <c r="F1728" s="5" t="str">
        <f>IF(D1728="","",VLOOKUP(D1728,Master,4,FALSE))</f>
        <v/>
      </c>
      <c r="G1728" s="5" t="str">
        <f>IF(D1728="","",VLOOKUP(D1728,Master,5,FALSE))</f>
        <v/>
      </c>
      <c r="H1728" s="5" t="str">
        <f>IF(D1728="","",VLOOKUP(D1728,Master,2,FALSE))</f>
        <v/>
      </c>
      <c r="I1728" s="233"/>
      <c r="J1728" s="233"/>
      <c r="K1728" s="233"/>
      <c r="L1728" s="234" t="str">
        <f>IF(K1728="","",IF(I1728="",ROUND(HLOOKUP(J1728,kgList,K1728,FALSE),1),ROUND(HLOOKUP(I1728,kgList,K1728,FALSE),1)))</f>
        <v/>
      </c>
      <c r="M1728" s="234" t="str">
        <f>IF(L1728="","",IF(COUNTA(I1728:J1728)&gt;1,"Edible or Inedible",IF(COUNTA(I1728)=1,L1728*1,IF(COUNTA(J1728)=1,L1728*1,"ERROR"))))</f>
        <v/>
      </c>
    </row>
    <row r="1729" spans="1:13" x14ac:dyDescent="0.25">
      <c r="A1729" s="232" t="str">
        <f>IF(D1729="","",A1728)</f>
        <v/>
      </c>
      <c r="B1729" s="231" t="str">
        <f>IF(D1729="","",B1728)</f>
        <v/>
      </c>
      <c r="C1729" s="232" t="str">
        <f>IF(D1729="","",C1728)</f>
        <v/>
      </c>
      <c r="D1729" s="6"/>
      <c r="E1729" s="5" t="str">
        <f>IF(D1729="","",VLOOKUP(D1729,Master,3,FALSE))</f>
        <v/>
      </c>
      <c r="F1729" s="5" t="str">
        <f>IF(D1729="","",VLOOKUP(D1729,Master,4,FALSE))</f>
        <v/>
      </c>
      <c r="G1729" s="5" t="str">
        <f>IF(D1729="","",VLOOKUP(D1729,Master,5,FALSE))</f>
        <v/>
      </c>
      <c r="H1729" s="5" t="str">
        <f>IF(D1729="","",VLOOKUP(D1729,Master,2,FALSE))</f>
        <v/>
      </c>
      <c r="I1729" s="233"/>
      <c r="J1729" s="233"/>
      <c r="K1729" s="233"/>
      <c r="L1729" s="234" t="str">
        <f>IF(K1729="","",IF(I1729="",ROUND(HLOOKUP(J1729,kgList,K1729,FALSE),1),ROUND(HLOOKUP(I1729,kgList,K1729,FALSE),1)))</f>
        <v/>
      </c>
      <c r="M1729" s="234" t="str">
        <f>IF(L1729="","",IF(COUNTA(I1729:J1729)&gt;1,"Edible or Inedible",IF(COUNTA(I1729)=1,L1729*1,IF(COUNTA(J1729)=1,L1729*1,"ERROR"))))</f>
        <v/>
      </c>
    </row>
    <row r="1730" spans="1:13" x14ac:dyDescent="0.25">
      <c r="A1730" s="232" t="str">
        <f>IF(D1730="","",A1729)</f>
        <v/>
      </c>
      <c r="B1730" s="231" t="str">
        <f>IF(D1730="","",B1729)</f>
        <v/>
      </c>
      <c r="C1730" s="232" t="str">
        <f>IF(D1730="","",C1729)</f>
        <v/>
      </c>
      <c r="D1730" s="6"/>
      <c r="E1730" s="5" t="str">
        <f>IF(D1730="","",VLOOKUP(D1730,Master,3,FALSE))</f>
        <v/>
      </c>
      <c r="F1730" s="5" t="str">
        <f>IF(D1730="","",VLOOKUP(D1730,Master,4,FALSE))</f>
        <v/>
      </c>
      <c r="G1730" s="5" t="str">
        <f>IF(D1730="","",VLOOKUP(D1730,Master,5,FALSE))</f>
        <v/>
      </c>
      <c r="H1730" s="5" t="str">
        <f>IF(D1730="","",VLOOKUP(D1730,Master,2,FALSE))</f>
        <v/>
      </c>
      <c r="I1730" s="233"/>
      <c r="J1730" s="233"/>
      <c r="K1730" s="233"/>
      <c r="L1730" s="234" t="str">
        <f>IF(K1730="","",IF(I1730="",ROUND(HLOOKUP(J1730,kgList,K1730,FALSE),1),ROUND(HLOOKUP(I1730,kgList,K1730,FALSE),1)))</f>
        <v/>
      </c>
      <c r="M1730" s="234" t="str">
        <f>IF(L1730="","",IF(COUNTA(I1730:J1730)&gt;1,"Edible or Inedible",IF(COUNTA(I1730)=1,L1730*1,IF(COUNTA(J1730)=1,L1730*1,"ERROR"))))</f>
        <v/>
      </c>
    </row>
    <row r="1731" spans="1:13" x14ac:dyDescent="0.25">
      <c r="A1731" s="232" t="str">
        <f>IF(D1731="","",A1730)</f>
        <v/>
      </c>
      <c r="B1731" s="231" t="str">
        <f>IF(D1731="","",B1730)</f>
        <v/>
      </c>
      <c r="C1731" s="232" t="str">
        <f>IF(D1731="","",C1730)</f>
        <v/>
      </c>
      <c r="D1731" s="6"/>
      <c r="E1731" s="5" t="str">
        <f>IF(D1731="","",VLOOKUP(D1731,Master,3,FALSE))</f>
        <v/>
      </c>
      <c r="F1731" s="5" t="str">
        <f>IF(D1731="","",VLOOKUP(D1731,Master,4,FALSE))</f>
        <v/>
      </c>
      <c r="G1731" s="5" t="str">
        <f>IF(D1731="","",VLOOKUP(D1731,Master,5,FALSE))</f>
        <v/>
      </c>
      <c r="H1731" s="5" t="str">
        <f>IF(D1731="","",VLOOKUP(D1731,Master,2,FALSE))</f>
        <v/>
      </c>
      <c r="I1731" s="233"/>
      <c r="J1731" s="233"/>
      <c r="K1731" s="233"/>
      <c r="L1731" s="234" t="str">
        <f>IF(K1731="","",IF(I1731="",ROUND(HLOOKUP(J1731,kgList,K1731,FALSE),1),ROUND(HLOOKUP(I1731,kgList,K1731,FALSE),1)))</f>
        <v/>
      </c>
      <c r="M1731" s="234" t="str">
        <f>IF(L1731="","",IF(COUNTA(I1731:J1731)&gt;1,"Edible or Inedible",IF(COUNTA(I1731)=1,L1731*1,IF(COUNTA(J1731)=1,L1731*1,"ERROR"))))</f>
        <v/>
      </c>
    </row>
    <row r="1732" spans="1:13" x14ac:dyDescent="0.25">
      <c r="A1732" s="232" t="str">
        <f>IF(D1732="","",A1731)</f>
        <v/>
      </c>
      <c r="B1732" s="231" t="str">
        <f>IF(D1732="","",B1731)</f>
        <v/>
      </c>
      <c r="C1732" s="232" t="str">
        <f>IF(D1732="","",C1731)</f>
        <v/>
      </c>
      <c r="D1732" s="6"/>
      <c r="E1732" s="5" t="str">
        <f>IF(D1732="","",VLOOKUP(D1732,Master,3,FALSE))</f>
        <v/>
      </c>
      <c r="F1732" s="5" t="str">
        <f>IF(D1732="","",VLOOKUP(D1732,Master,4,FALSE))</f>
        <v/>
      </c>
      <c r="G1732" s="5" t="str">
        <f>IF(D1732="","",VLOOKUP(D1732,Master,5,FALSE))</f>
        <v/>
      </c>
      <c r="H1732" s="5" t="str">
        <f>IF(D1732="","",VLOOKUP(D1732,Master,2,FALSE))</f>
        <v/>
      </c>
      <c r="I1732" s="233"/>
      <c r="J1732" s="233"/>
      <c r="K1732" s="233"/>
      <c r="L1732" s="234" t="str">
        <f>IF(K1732="","",IF(I1732="",ROUND(HLOOKUP(J1732,kgList,K1732,FALSE),1),ROUND(HLOOKUP(I1732,kgList,K1732,FALSE),1)))</f>
        <v/>
      </c>
      <c r="M1732" s="234" t="str">
        <f>IF(L1732="","",IF(COUNTA(I1732:J1732)&gt;1,"Edible or Inedible",IF(COUNTA(I1732)=1,L1732*1,IF(COUNTA(J1732)=1,L1732*1,"ERROR"))))</f>
        <v/>
      </c>
    </row>
    <row r="1733" spans="1:13" x14ac:dyDescent="0.25">
      <c r="A1733" s="232" t="str">
        <f>IF(D1733="","",A1732)</f>
        <v/>
      </c>
      <c r="B1733" s="231" t="str">
        <f>IF(D1733="","",B1732)</f>
        <v/>
      </c>
      <c r="C1733" s="232" t="str">
        <f>IF(D1733="","",C1732)</f>
        <v/>
      </c>
      <c r="D1733" s="6"/>
      <c r="E1733" s="5" t="str">
        <f>IF(D1733="","",VLOOKUP(D1733,Master,3,FALSE))</f>
        <v/>
      </c>
      <c r="F1733" s="5" t="str">
        <f>IF(D1733="","",VLOOKUP(D1733,Master,4,FALSE))</f>
        <v/>
      </c>
      <c r="G1733" s="5" t="str">
        <f>IF(D1733="","",VLOOKUP(D1733,Master,5,FALSE))</f>
        <v/>
      </c>
      <c r="H1733" s="5" t="str">
        <f>IF(D1733="","",VLOOKUP(D1733,Master,2,FALSE))</f>
        <v/>
      </c>
      <c r="I1733" s="233"/>
      <c r="J1733" s="233"/>
      <c r="K1733" s="233"/>
      <c r="L1733" s="234" t="str">
        <f>IF(K1733="","",IF(I1733="",ROUND(HLOOKUP(J1733,kgList,K1733,FALSE),1),ROUND(HLOOKUP(I1733,kgList,K1733,FALSE),1)))</f>
        <v/>
      </c>
      <c r="M1733" s="234" t="str">
        <f>IF(L1733="","",IF(COUNTA(I1733:J1733)&gt;1,"Edible or Inedible",IF(COUNTA(I1733)=1,L1733*1,IF(COUNTA(J1733)=1,L1733*1,"ERROR"))))</f>
        <v/>
      </c>
    </row>
    <row r="1734" spans="1:13" x14ac:dyDescent="0.25">
      <c r="A1734" s="232" t="str">
        <f>IF(D1734="","",A1733)</f>
        <v/>
      </c>
      <c r="B1734" s="231" t="str">
        <f>IF(D1734="","",B1733)</f>
        <v/>
      </c>
      <c r="C1734" s="232" t="str">
        <f>IF(D1734="","",C1733)</f>
        <v/>
      </c>
      <c r="D1734" s="6"/>
      <c r="E1734" s="5" t="str">
        <f>IF(D1734="","",VLOOKUP(D1734,Master,3,FALSE))</f>
        <v/>
      </c>
      <c r="F1734" s="5" t="str">
        <f>IF(D1734="","",VLOOKUP(D1734,Master,4,FALSE))</f>
        <v/>
      </c>
      <c r="G1734" s="5" t="str">
        <f>IF(D1734="","",VLOOKUP(D1734,Master,5,FALSE))</f>
        <v/>
      </c>
      <c r="H1734" s="5" t="str">
        <f>IF(D1734="","",VLOOKUP(D1734,Master,2,FALSE))</f>
        <v/>
      </c>
      <c r="I1734" s="233"/>
      <c r="J1734" s="233"/>
      <c r="K1734" s="233"/>
      <c r="L1734" s="234" t="str">
        <f>IF(K1734="","",IF(I1734="",ROUND(HLOOKUP(J1734,kgList,K1734,FALSE),1),ROUND(HLOOKUP(I1734,kgList,K1734,FALSE),1)))</f>
        <v/>
      </c>
      <c r="M1734" s="234" t="str">
        <f>IF(L1734="","",IF(COUNTA(I1734:J1734)&gt;1,"Edible or Inedible",IF(COUNTA(I1734)=1,L1734*1,IF(COUNTA(J1734)=1,L1734*1,"ERROR"))))</f>
        <v/>
      </c>
    </row>
    <row r="1735" spans="1:13" x14ac:dyDescent="0.25">
      <c r="A1735" s="232" t="str">
        <f>IF(D1735="","",A1734)</f>
        <v/>
      </c>
      <c r="B1735" s="231" t="str">
        <f>IF(D1735="","",B1734)</f>
        <v/>
      </c>
      <c r="C1735" s="232" t="str">
        <f>IF(D1735="","",C1734)</f>
        <v/>
      </c>
      <c r="D1735" s="6"/>
      <c r="E1735" s="5" t="str">
        <f>IF(D1735="","",VLOOKUP(D1735,Master,3,FALSE))</f>
        <v/>
      </c>
      <c r="F1735" s="5" t="str">
        <f>IF(D1735="","",VLOOKUP(D1735,Master,4,FALSE))</f>
        <v/>
      </c>
      <c r="G1735" s="5" t="str">
        <f>IF(D1735="","",VLOOKUP(D1735,Master,5,FALSE))</f>
        <v/>
      </c>
      <c r="H1735" s="5" t="str">
        <f>IF(D1735="","",VLOOKUP(D1735,Master,2,FALSE))</f>
        <v/>
      </c>
      <c r="I1735" s="233"/>
      <c r="J1735" s="233"/>
      <c r="K1735" s="233"/>
      <c r="L1735" s="234" t="str">
        <f>IF(K1735="","",IF(I1735="",ROUND(HLOOKUP(J1735,kgList,K1735,FALSE),1),ROUND(HLOOKUP(I1735,kgList,K1735,FALSE),1)))</f>
        <v/>
      </c>
      <c r="M1735" s="234" t="str">
        <f>IF(L1735="","",IF(COUNTA(I1735:J1735)&gt;1,"Edible or Inedible",IF(COUNTA(I1735)=1,L1735*1,IF(COUNTA(J1735)=1,L1735*1,"ERROR"))))</f>
        <v/>
      </c>
    </row>
    <row r="1736" spans="1:13" x14ac:dyDescent="0.25">
      <c r="A1736" s="232" t="str">
        <f>IF(D1736="","",A1735)</f>
        <v/>
      </c>
      <c r="B1736" s="231" t="str">
        <f>IF(D1736="","",B1735)</f>
        <v/>
      </c>
      <c r="C1736" s="232" t="str">
        <f>IF(D1736="","",C1735)</f>
        <v/>
      </c>
      <c r="D1736" s="6"/>
      <c r="E1736" s="5" t="str">
        <f>IF(D1736="","",VLOOKUP(D1736,Master,3,FALSE))</f>
        <v/>
      </c>
      <c r="F1736" s="5" t="str">
        <f>IF(D1736="","",VLOOKUP(D1736,Master,4,FALSE))</f>
        <v/>
      </c>
      <c r="G1736" s="5" t="str">
        <f>IF(D1736="","",VLOOKUP(D1736,Master,5,FALSE))</f>
        <v/>
      </c>
      <c r="H1736" s="5" t="str">
        <f>IF(D1736="","",VLOOKUP(D1736,Master,2,FALSE))</f>
        <v/>
      </c>
      <c r="I1736" s="233"/>
      <c r="J1736" s="233"/>
      <c r="K1736" s="233"/>
      <c r="L1736" s="234" t="str">
        <f>IF(K1736="","",IF(I1736="",ROUND(HLOOKUP(J1736,kgList,K1736,FALSE),1),ROUND(HLOOKUP(I1736,kgList,K1736,FALSE),1)))</f>
        <v/>
      </c>
      <c r="M1736" s="234" t="str">
        <f>IF(L1736="","",IF(COUNTA(I1736:J1736)&gt;1,"Edible or Inedible",IF(COUNTA(I1736)=1,L1736*1,IF(COUNTA(J1736)=1,L1736*1,"ERROR"))))</f>
        <v/>
      </c>
    </row>
    <row r="1737" spans="1:13" x14ac:dyDescent="0.25">
      <c r="A1737" s="232" t="str">
        <f>IF(D1737="","",A1736)</f>
        <v/>
      </c>
      <c r="B1737" s="231" t="str">
        <f>IF(D1737="","",B1736)</f>
        <v/>
      </c>
      <c r="C1737" s="232" t="str">
        <f>IF(D1737="","",C1736)</f>
        <v/>
      </c>
      <c r="D1737" s="6"/>
      <c r="E1737" s="5" t="str">
        <f>IF(D1737="","",VLOOKUP(D1737,Master,3,FALSE))</f>
        <v/>
      </c>
      <c r="F1737" s="5" t="str">
        <f>IF(D1737="","",VLOOKUP(D1737,Master,4,FALSE))</f>
        <v/>
      </c>
      <c r="G1737" s="5" t="str">
        <f>IF(D1737="","",VLOOKUP(D1737,Master,5,FALSE))</f>
        <v/>
      </c>
      <c r="H1737" s="5" t="str">
        <f>IF(D1737="","",VLOOKUP(D1737,Master,2,FALSE))</f>
        <v/>
      </c>
      <c r="I1737" s="233"/>
      <c r="J1737" s="233"/>
      <c r="K1737" s="233"/>
      <c r="L1737" s="234" t="str">
        <f>IF(K1737="","",IF(I1737="",ROUND(HLOOKUP(J1737,kgList,K1737,FALSE),1),ROUND(HLOOKUP(I1737,kgList,K1737,FALSE),1)))</f>
        <v/>
      </c>
      <c r="M1737" s="234" t="str">
        <f>IF(L1737="","",IF(COUNTA(I1737:J1737)&gt;1,"Edible or Inedible",IF(COUNTA(I1737)=1,L1737*1,IF(COUNTA(J1737)=1,L1737*1,"ERROR"))))</f>
        <v/>
      </c>
    </row>
    <row r="1738" spans="1:13" x14ac:dyDescent="0.25">
      <c r="A1738" s="232" t="str">
        <f>IF(D1738="","",A1737)</f>
        <v/>
      </c>
      <c r="B1738" s="231" t="str">
        <f>IF(D1738="","",B1737)</f>
        <v/>
      </c>
      <c r="C1738" s="232" t="str">
        <f>IF(D1738="","",C1737)</f>
        <v/>
      </c>
      <c r="D1738" s="6"/>
      <c r="E1738" s="5" t="str">
        <f>IF(D1738="","",VLOOKUP(D1738,Master,3,FALSE))</f>
        <v/>
      </c>
      <c r="F1738" s="5" t="str">
        <f>IF(D1738="","",VLOOKUP(D1738,Master,4,FALSE))</f>
        <v/>
      </c>
      <c r="G1738" s="5" t="str">
        <f>IF(D1738="","",VLOOKUP(D1738,Master,5,FALSE))</f>
        <v/>
      </c>
      <c r="H1738" s="5" t="str">
        <f>IF(D1738="","",VLOOKUP(D1738,Master,2,FALSE))</f>
        <v/>
      </c>
      <c r="I1738" s="233"/>
      <c r="J1738" s="233"/>
      <c r="K1738" s="233"/>
      <c r="L1738" s="234" t="str">
        <f>IF(K1738="","",IF(I1738="",ROUND(HLOOKUP(J1738,kgList,K1738,FALSE),1),ROUND(HLOOKUP(I1738,kgList,K1738,FALSE),1)))</f>
        <v/>
      </c>
      <c r="M1738" s="234" t="str">
        <f>IF(L1738="","",IF(COUNTA(I1738:J1738)&gt;1,"Edible or Inedible",IF(COUNTA(I1738)=1,L1738*1,IF(COUNTA(J1738)=1,L1738*1,"ERROR"))))</f>
        <v/>
      </c>
    </row>
    <row r="1739" spans="1:13" x14ac:dyDescent="0.25">
      <c r="A1739" s="232" t="str">
        <f>IF(D1739="","",A1738)</f>
        <v/>
      </c>
      <c r="B1739" s="231" t="str">
        <f>IF(D1739="","",B1738)</f>
        <v/>
      </c>
      <c r="C1739" s="232" t="str">
        <f>IF(D1739="","",C1738)</f>
        <v/>
      </c>
      <c r="D1739" s="6"/>
      <c r="E1739" s="5" t="str">
        <f>IF(D1739="","",VLOOKUP(D1739,Master,3,FALSE))</f>
        <v/>
      </c>
      <c r="F1739" s="5" t="str">
        <f>IF(D1739="","",VLOOKUP(D1739,Master,4,FALSE))</f>
        <v/>
      </c>
      <c r="G1739" s="5" t="str">
        <f>IF(D1739="","",VLOOKUP(D1739,Master,5,FALSE))</f>
        <v/>
      </c>
      <c r="H1739" s="5" t="str">
        <f>IF(D1739="","",VLOOKUP(D1739,Master,2,FALSE))</f>
        <v/>
      </c>
      <c r="I1739" s="233"/>
      <c r="J1739" s="233"/>
      <c r="K1739" s="233"/>
      <c r="L1739" s="234" t="str">
        <f>IF(K1739="","",IF(I1739="",ROUND(HLOOKUP(J1739,kgList,K1739,FALSE),1),ROUND(HLOOKUP(I1739,kgList,K1739,FALSE),1)))</f>
        <v/>
      </c>
      <c r="M1739" s="234" t="str">
        <f>IF(L1739="","",IF(COUNTA(I1739:J1739)&gt;1,"Edible or Inedible",IF(COUNTA(I1739)=1,L1739*1,IF(COUNTA(J1739)=1,L1739*1,"ERROR"))))</f>
        <v/>
      </c>
    </row>
    <row r="1740" spans="1:13" x14ac:dyDescent="0.25">
      <c r="A1740" s="232" t="str">
        <f>IF(D1740="","",A1739)</f>
        <v/>
      </c>
      <c r="B1740" s="231" t="str">
        <f>IF(D1740="","",B1739)</f>
        <v/>
      </c>
      <c r="C1740" s="232" t="str">
        <f>IF(D1740="","",C1739)</f>
        <v/>
      </c>
      <c r="D1740" s="6"/>
      <c r="E1740" s="5" t="str">
        <f>IF(D1740="","",VLOOKUP(D1740,Master,3,FALSE))</f>
        <v/>
      </c>
      <c r="F1740" s="5" t="str">
        <f>IF(D1740="","",VLOOKUP(D1740,Master,4,FALSE))</f>
        <v/>
      </c>
      <c r="G1740" s="5" t="str">
        <f>IF(D1740="","",VLOOKUP(D1740,Master,5,FALSE))</f>
        <v/>
      </c>
      <c r="H1740" s="5" t="str">
        <f>IF(D1740="","",VLOOKUP(D1740,Master,2,FALSE))</f>
        <v/>
      </c>
      <c r="I1740" s="233"/>
      <c r="J1740" s="233"/>
      <c r="K1740" s="233"/>
      <c r="L1740" s="234" t="str">
        <f>IF(K1740="","",IF(I1740="",ROUND(HLOOKUP(J1740,kgList,K1740,FALSE),1),ROUND(HLOOKUP(I1740,kgList,K1740,FALSE),1)))</f>
        <v/>
      </c>
      <c r="M1740" s="234" t="str">
        <f>IF(L1740="","",IF(COUNTA(I1740:J1740)&gt;1,"Edible or Inedible",IF(COUNTA(I1740)=1,L1740*1,IF(COUNTA(J1740)=1,L1740*1,"ERROR"))))</f>
        <v/>
      </c>
    </row>
    <row r="1741" spans="1:13" x14ac:dyDescent="0.25">
      <c r="A1741" s="232" t="str">
        <f>IF(D1741="","",A1740)</f>
        <v/>
      </c>
      <c r="B1741" s="231" t="str">
        <f>IF(D1741="","",B1740)</f>
        <v/>
      </c>
      <c r="C1741" s="232" t="str">
        <f>IF(D1741="","",C1740)</f>
        <v/>
      </c>
      <c r="D1741" s="6"/>
      <c r="E1741" s="5" t="str">
        <f>IF(D1741="","",VLOOKUP(D1741,Master,3,FALSE))</f>
        <v/>
      </c>
      <c r="F1741" s="5" t="str">
        <f>IF(D1741="","",VLOOKUP(D1741,Master,4,FALSE))</f>
        <v/>
      </c>
      <c r="G1741" s="5" t="str">
        <f>IF(D1741="","",VLOOKUP(D1741,Master,5,FALSE))</f>
        <v/>
      </c>
      <c r="H1741" s="5" t="str">
        <f>IF(D1741="","",VLOOKUP(D1741,Master,2,FALSE))</f>
        <v/>
      </c>
      <c r="I1741" s="233"/>
      <c r="J1741" s="233"/>
      <c r="K1741" s="233"/>
      <c r="L1741" s="234" t="str">
        <f>IF(K1741="","",IF(I1741="",ROUND(HLOOKUP(J1741,kgList,K1741,FALSE),1),ROUND(HLOOKUP(I1741,kgList,K1741,FALSE),1)))</f>
        <v/>
      </c>
      <c r="M1741" s="234" t="str">
        <f>IF(L1741="","",IF(COUNTA(I1741:J1741)&gt;1,"Edible or Inedible",IF(COUNTA(I1741)=1,L1741*1,IF(COUNTA(J1741)=1,L1741*1,"ERROR"))))</f>
        <v/>
      </c>
    </row>
    <row r="1742" spans="1:13" x14ac:dyDescent="0.25">
      <c r="A1742" s="232" t="str">
        <f>IF(D1742="","",A1741)</f>
        <v/>
      </c>
      <c r="B1742" s="231" t="str">
        <f>IF(D1742="","",B1741)</f>
        <v/>
      </c>
      <c r="C1742" s="232" t="str">
        <f>IF(D1742="","",C1741)</f>
        <v/>
      </c>
      <c r="D1742" s="6"/>
      <c r="E1742" s="5" t="str">
        <f>IF(D1742="","",VLOOKUP(D1742,Master,3,FALSE))</f>
        <v/>
      </c>
      <c r="F1742" s="5" t="str">
        <f>IF(D1742="","",VLOOKUP(D1742,Master,4,FALSE))</f>
        <v/>
      </c>
      <c r="G1742" s="5" t="str">
        <f>IF(D1742="","",VLOOKUP(D1742,Master,5,FALSE))</f>
        <v/>
      </c>
      <c r="H1742" s="5" t="str">
        <f>IF(D1742="","",VLOOKUP(D1742,Master,2,FALSE))</f>
        <v/>
      </c>
      <c r="I1742" s="233"/>
      <c r="J1742" s="233"/>
      <c r="K1742" s="233"/>
      <c r="L1742" s="234" t="str">
        <f>IF(K1742="","",IF(I1742="",ROUND(HLOOKUP(J1742,kgList,K1742,FALSE),1),ROUND(HLOOKUP(I1742,kgList,K1742,FALSE),1)))</f>
        <v/>
      </c>
      <c r="M1742" s="234" t="str">
        <f>IF(L1742="","",IF(COUNTA(I1742:J1742)&gt;1,"Edible or Inedible",IF(COUNTA(I1742)=1,L1742*1,IF(COUNTA(J1742)=1,L1742*1,"ERROR"))))</f>
        <v/>
      </c>
    </row>
    <row r="1743" spans="1:13" x14ac:dyDescent="0.25">
      <c r="A1743" s="232" t="str">
        <f>IF(D1743="","",A1742)</f>
        <v/>
      </c>
      <c r="B1743" s="231" t="str">
        <f>IF(D1743="","",B1742)</f>
        <v/>
      </c>
      <c r="C1743" s="232" t="str">
        <f>IF(D1743="","",C1742)</f>
        <v/>
      </c>
      <c r="D1743" s="6"/>
      <c r="E1743" s="5" t="str">
        <f>IF(D1743="","",VLOOKUP(D1743,Master,3,FALSE))</f>
        <v/>
      </c>
      <c r="F1743" s="5" t="str">
        <f>IF(D1743="","",VLOOKUP(D1743,Master,4,FALSE))</f>
        <v/>
      </c>
      <c r="G1743" s="5" t="str">
        <f>IF(D1743="","",VLOOKUP(D1743,Master,5,FALSE))</f>
        <v/>
      </c>
      <c r="H1743" s="5" t="str">
        <f>IF(D1743="","",VLOOKUP(D1743,Master,2,FALSE))</f>
        <v/>
      </c>
      <c r="I1743" s="233"/>
      <c r="J1743" s="233"/>
      <c r="K1743" s="233"/>
      <c r="L1743" s="234" t="str">
        <f>IF(K1743="","",IF(I1743="",ROUND(HLOOKUP(J1743,kgList,K1743,FALSE),1),ROUND(HLOOKUP(I1743,kgList,K1743,FALSE),1)))</f>
        <v/>
      </c>
      <c r="M1743" s="234" t="str">
        <f>IF(L1743="","",IF(COUNTA(I1743:J1743)&gt;1,"Edible or Inedible",IF(COUNTA(I1743)=1,L1743*1,IF(COUNTA(J1743)=1,L1743*1,"ERROR"))))</f>
        <v/>
      </c>
    </row>
    <row r="1744" spans="1:13" x14ac:dyDescent="0.25">
      <c r="A1744" s="232" t="str">
        <f>IF(D1744="","",A1743)</f>
        <v/>
      </c>
      <c r="B1744" s="231" t="str">
        <f>IF(D1744="","",B1743)</f>
        <v/>
      </c>
      <c r="C1744" s="232" t="str">
        <f>IF(D1744="","",C1743)</f>
        <v/>
      </c>
      <c r="D1744" s="6"/>
      <c r="E1744" s="5" t="str">
        <f>IF(D1744="","",VLOOKUP(D1744,Master,3,FALSE))</f>
        <v/>
      </c>
      <c r="F1744" s="5" t="str">
        <f>IF(D1744="","",VLOOKUP(D1744,Master,4,FALSE))</f>
        <v/>
      </c>
      <c r="G1744" s="5" t="str">
        <f>IF(D1744="","",VLOOKUP(D1744,Master,5,FALSE))</f>
        <v/>
      </c>
      <c r="H1744" s="5" t="str">
        <f>IF(D1744="","",VLOOKUP(D1744,Master,2,FALSE))</f>
        <v/>
      </c>
      <c r="I1744" s="233"/>
      <c r="J1744" s="233"/>
      <c r="K1744" s="233"/>
      <c r="L1744" s="234" t="str">
        <f>IF(K1744="","",IF(I1744="",ROUND(HLOOKUP(J1744,kgList,K1744,FALSE),1),ROUND(HLOOKUP(I1744,kgList,K1744,FALSE),1)))</f>
        <v/>
      </c>
      <c r="M1744" s="234" t="str">
        <f>IF(L1744="","",IF(COUNTA(I1744:J1744)&gt;1,"Edible or Inedible",IF(COUNTA(I1744)=1,L1744*1,IF(COUNTA(J1744)=1,L1744*1,"ERROR"))))</f>
        <v/>
      </c>
    </row>
    <row r="1745" spans="1:13" x14ac:dyDescent="0.25">
      <c r="A1745" s="232" t="str">
        <f>IF(D1745="","",A1744)</f>
        <v/>
      </c>
      <c r="B1745" s="231" t="str">
        <f>IF(D1745="","",B1744)</f>
        <v/>
      </c>
      <c r="C1745" s="232" t="str">
        <f>IF(D1745="","",C1744)</f>
        <v/>
      </c>
      <c r="D1745" s="6"/>
      <c r="E1745" s="5" t="str">
        <f>IF(D1745="","",VLOOKUP(D1745,Master,3,FALSE))</f>
        <v/>
      </c>
      <c r="F1745" s="5" t="str">
        <f>IF(D1745="","",VLOOKUP(D1745,Master,4,FALSE))</f>
        <v/>
      </c>
      <c r="G1745" s="5" t="str">
        <f>IF(D1745="","",VLOOKUP(D1745,Master,5,FALSE))</f>
        <v/>
      </c>
      <c r="H1745" s="5" t="str">
        <f>IF(D1745="","",VLOOKUP(D1745,Master,2,FALSE))</f>
        <v/>
      </c>
      <c r="I1745" s="233"/>
      <c r="J1745" s="233"/>
      <c r="K1745" s="233"/>
      <c r="L1745" s="234" t="str">
        <f>IF(K1745="","",IF(I1745="",ROUND(HLOOKUP(J1745,kgList,K1745,FALSE),1),ROUND(HLOOKUP(I1745,kgList,K1745,FALSE),1)))</f>
        <v/>
      </c>
      <c r="M1745" s="234" t="str">
        <f>IF(L1745="","",IF(COUNTA(I1745:J1745)&gt;1,"Edible or Inedible",IF(COUNTA(I1745)=1,L1745*1,IF(COUNTA(J1745)=1,L1745*1,"ERROR"))))</f>
        <v/>
      </c>
    </row>
    <row r="1746" spans="1:13" x14ac:dyDescent="0.25">
      <c r="A1746" s="232" t="str">
        <f>IF(D1746="","",A1745)</f>
        <v/>
      </c>
      <c r="B1746" s="231" t="str">
        <f>IF(D1746="","",B1745)</f>
        <v/>
      </c>
      <c r="C1746" s="232" t="str">
        <f>IF(D1746="","",C1745)</f>
        <v/>
      </c>
      <c r="D1746" s="6"/>
      <c r="E1746" s="5" t="str">
        <f>IF(D1746="","",VLOOKUP(D1746,Master,3,FALSE))</f>
        <v/>
      </c>
      <c r="F1746" s="5" t="str">
        <f>IF(D1746="","",VLOOKUP(D1746,Master,4,FALSE))</f>
        <v/>
      </c>
      <c r="G1746" s="5" t="str">
        <f>IF(D1746="","",VLOOKUP(D1746,Master,5,FALSE))</f>
        <v/>
      </c>
      <c r="H1746" s="5" t="str">
        <f>IF(D1746="","",VLOOKUP(D1746,Master,2,FALSE))</f>
        <v/>
      </c>
      <c r="I1746" s="233"/>
      <c r="J1746" s="233"/>
      <c r="K1746" s="233"/>
      <c r="L1746" s="234" t="str">
        <f>IF(K1746="","",IF(I1746="",ROUND(HLOOKUP(J1746,kgList,K1746,FALSE),1),ROUND(HLOOKUP(I1746,kgList,K1746,FALSE),1)))</f>
        <v/>
      </c>
      <c r="M1746" s="234" t="str">
        <f>IF(L1746="","",IF(COUNTA(I1746:J1746)&gt;1,"Edible or Inedible",IF(COUNTA(I1746)=1,L1746*1,IF(COUNTA(J1746)=1,L1746*1,"ERROR"))))</f>
        <v/>
      </c>
    </row>
    <row r="1747" spans="1:13" x14ac:dyDescent="0.25">
      <c r="A1747" s="232" t="str">
        <f>IF(D1747="","",A1746)</f>
        <v/>
      </c>
      <c r="B1747" s="231" t="str">
        <f>IF(D1747="","",B1746)</f>
        <v/>
      </c>
      <c r="C1747" s="232" t="str">
        <f>IF(D1747="","",C1746)</f>
        <v/>
      </c>
      <c r="D1747" s="6"/>
      <c r="E1747" s="5" t="str">
        <f>IF(D1747="","",VLOOKUP(D1747,Master,3,FALSE))</f>
        <v/>
      </c>
      <c r="F1747" s="5" t="str">
        <f>IF(D1747="","",VLOOKUP(D1747,Master,4,FALSE))</f>
        <v/>
      </c>
      <c r="G1747" s="5" t="str">
        <f>IF(D1747="","",VLOOKUP(D1747,Master,5,FALSE))</f>
        <v/>
      </c>
      <c r="H1747" s="5" t="str">
        <f>IF(D1747="","",VLOOKUP(D1747,Master,2,FALSE))</f>
        <v/>
      </c>
      <c r="I1747" s="233"/>
      <c r="J1747" s="233"/>
      <c r="K1747" s="233"/>
      <c r="L1747" s="234" t="str">
        <f>IF(K1747="","",IF(I1747="",ROUND(HLOOKUP(J1747,kgList,K1747,FALSE),1),ROUND(HLOOKUP(I1747,kgList,K1747,FALSE),1)))</f>
        <v/>
      </c>
      <c r="M1747" s="234" t="str">
        <f>IF(L1747="","",IF(COUNTA(I1747:J1747)&gt;1,"Edible or Inedible",IF(COUNTA(I1747)=1,L1747*1,IF(COUNTA(J1747)=1,L1747*1,"ERROR"))))</f>
        <v/>
      </c>
    </row>
    <row r="1748" spans="1:13" x14ac:dyDescent="0.25">
      <c r="A1748" s="232" t="str">
        <f>IF(D1748="","",A1747)</f>
        <v/>
      </c>
      <c r="B1748" s="231" t="str">
        <f>IF(D1748="","",B1747)</f>
        <v/>
      </c>
      <c r="C1748" s="232" t="str">
        <f>IF(D1748="","",C1747)</f>
        <v/>
      </c>
      <c r="D1748" s="6"/>
      <c r="E1748" s="5" t="str">
        <f>IF(D1748="","",VLOOKUP(D1748,Master,3,FALSE))</f>
        <v/>
      </c>
      <c r="F1748" s="5" t="str">
        <f>IF(D1748="","",VLOOKUP(D1748,Master,4,FALSE))</f>
        <v/>
      </c>
      <c r="G1748" s="5" t="str">
        <f>IF(D1748="","",VLOOKUP(D1748,Master,5,FALSE))</f>
        <v/>
      </c>
      <c r="H1748" s="5" t="str">
        <f>IF(D1748="","",VLOOKUP(D1748,Master,2,FALSE))</f>
        <v/>
      </c>
      <c r="I1748" s="233"/>
      <c r="J1748" s="233"/>
      <c r="K1748" s="233"/>
      <c r="L1748" s="234" t="str">
        <f>IF(K1748="","",IF(I1748="",ROUND(HLOOKUP(J1748,kgList,K1748,FALSE),1),ROUND(HLOOKUP(I1748,kgList,K1748,FALSE),1)))</f>
        <v/>
      </c>
      <c r="M1748" s="234" t="str">
        <f>IF(L1748="","",IF(COUNTA(I1748:J1748)&gt;1,"Edible or Inedible",IF(COUNTA(I1748)=1,L1748*1,IF(COUNTA(J1748)=1,L1748*1,"ERROR"))))</f>
        <v/>
      </c>
    </row>
    <row r="1749" spans="1:13" x14ac:dyDescent="0.25">
      <c r="A1749" s="232" t="str">
        <f>IF(D1749="","",A1748)</f>
        <v/>
      </c>
      <c r="B1749" s="231" t="str">
        <f>IF(D1749="","",B1748)</f>
        <v/>
      </c>
      <c r="C1749" s="232" t="str">
        <f>IF(D1749="","",C1748)</f>
        <v/>
      </c>
      <c r="D1749" s="6"/>
      <c r="E1749" s="5" t="str">
        <f>IF(D1749="","",VLOOKUP(D1749,Master,3,FALSE))</f>
        <v/>
      </c>
      <c r="F1749" s="5" t="str">
        <f>IF(D1749="","",VLOOKUP(D1749,Master,4,FALSE))</f>
        <v/>
      </c>
      <c r="G1749" s="5" t="str">
        <f>IF(D1749="","",VLOOKUP(D1749,Master,5,FALSE))</f>
        <v/>
      </c>
      <c r="H1749" s="5" t="str">
        <f>IF(D1749="","",VLOOKUP(D1749,Master,2,FALSE))</f>
        <v/>
      </c>
      <c r="I1749" s="233"/>
      <c r="J1749" s="233"/>
      <c r="K1749" s="233"/>
      <c r="L1749" s="234" t="str">
        <f>IF(K1749="","",IF(I1749="",ROUND(HLOOKUP(J1749,kgList,K1749,FALSE),1),ROUND(HLOOKUP(I1749,kgList,K1749,FALSE),1)))</f>
        <v/>
      </c>
      <c r="M1749" s="234" t="str">
        <f>IF(L1749="","",IF(COUNTA(I1749:J1749)&gt;1,"Edible or Inedible",IF(COUNTA(I1749)=1,L1749*1,IF(COUNTA(J1749)=1,L1749*1,"ERROR"))))</f>
        <v/>
      </c>
    </row>
    <row r="1750" spans="1:13" x14ac:dyDescent="0.25">
      <c r="A1750" s="232" t="str">
        <f>IF(D1750="","",A1749)</f>
        <v/>
      </c>
      <c r="B1750" s="231" t="str">
        <f>IF(D1750="","",B1749)</f>
        <v/>
      </c>
      <c r="C1750" s="232" t="str">
        <f>IF(D1750="","",C1749)</f>
        <v/>
      </c>
      <c r="D1750" s="6"/>
      <c r="E1750" s="5" t="str">
        <f>IF(D1750="","",VLOOKUP(D1750,Master,3,FALSE))</f>
        <v/>
      </c>
      <c r="F1750" s="5" t="str">
        <f>IF(D1750="","",VLOOKUP(D1750,Master,4,FALSE))</f>
        <v/>
      </c>
      <c r="G1750" s="5" t="str">
        <f>IF(D1750="","",VLOOKUP(D1750,Master,5,FALSE))</f>
        <v/>
      </c>
      <c r="H1750" s="5" t="str">
        <f>IF(D1750="","",VLOOKUP(D1750,Master,2,FALSE))</f>
        <v/>
      </c>
      <c r="I1750" s="233"/>
      <c r="J1750" s="233"/>
      <c r="K1750" s="233"/>
      <c r="L1750" s="234" t="str">
        <f>IF(K1750="","",IF(I1750="",ROUND(HLOOKUP(J1750,kgList,K1750,FALSE),1),ROUND(HLOOKUP(I1750,kgList,K1750,FALSE),1)))</f>
        <v/>
      </c>
      <c r="M1750" s="234" t="str">
        <f>IF(L1750="","",IF(COUNTA(I1750:J1750)&gt;1,"Edible or Inedible",IF(COUNTA(I1750)=1,L1750*1,IF(COUNTA(J1750)=1,L1750*1,"ERROR"))))</f>
        <v/>
      </c>
    </row>
    <row r="1751" spans="1:13" x14ac:dyDescent="0.25">
      <c r="A1751" s="232" t="str">
        <f>IF(D1751="","",A1750)</f>
        <v/>
      </c>
      <c r="B1751" s="231" t="str">
        <f>IF(D1751="","",B1750)</f>
        <v/>
      </c>
      <c r="C1751" s="232" t="str">
        <f>IF(D1751="","",C1750)</f>
        <v/>
      </c>
      <c r="D1751" s="6"/>
      <c r="E1751" s="5" t="str">
        <f>IF(D1751="","",VLOOKUP(D1751,Master,3,FALSE))</f>
        <v/>
      </c>
      <c r="F1751" s="5" t="str">
        <f>IF(D1751="","",VLOOKUP(D1751,Master,4,FALSE))</f>
        <v/>
      </c>
      <c r="G1751" s="5" t="str">
        <f>IF(D1751="","",VLOOKUP(D1751,Master,5,FALSE))</f>
        <v/>
      </c>
      <c r="H1751" s="5" t="str">
        <f>IF(D1751="","",VLOOKUP(D1751,Master,2,FALSE))</f>
        <v/>
      </c>
      <c r="I1751" s="233"/>
      <c r="J1751" s="233"/>
      <c r="K1751" s="233"/>
      <c r="L1751" s="234" t="str">
        <f>IF(K1751="","",IF(I1751="",ROUND(HLOOKUP(J1751,kgList,K1751,FALSE),1),ROUND(HLOOKUP(I1751,kgList,K1751,FALSE),1)))</f>
        <v/>
      </c>
      <c r="M1751" s="234" t="str">
        <f>IF(L1751="","",IF(COUNTA(I1751:J1751)&gt;1,"Edible or Inedible",IF(COUNTA(I1751)=1,L1751*1,IF(COUNTA(J1751)=1,L1751*1,"ERROR"))))</f>
        <v/>
      </c>
    </row>
    <row r="1752" spans="1:13" x14ac:dyDescent="0.25">
      <c r="A1752" s="232" t="str">
        <f>IF(D1752="","",A1751)</f>
        <v/>
      </c>
      <c r="B1752" s="231" t="str">
        <f>IF(D1752="","",B1751)</f>
        <v/>
      </c>
      <c r="C1752" s="232" t="str">
        <f>IF(D1752="","",C1751)</f>
        <v/>
      </c>
      <c r="D1752" s="6"/>
      <c r="E1752" s="5" t="str">
        <f>IF(D1752="","",VLOOKUP(D1752,Master,3,FALSE))</f>
        <v/>
      </c>
      <c r="F1752" s="5" t="str">
        <f>IF(D1752="","",VLOOKUP(D1752,Master,4,FALSE))</f>
        <v/>
      </c>
      <c r="G1752" s="5" t="str">
        <f>IF(D1752="","",VLOOKUP(D1752,Master,5,FALSE))</f>
        <v/>
      </c>
      <c r="H1752" s="5" t="str">
        <f>IF(D1752="","",VLOOKUP(D1752,Master,2,FALSE))</f>
        <v/>
      </c>
      <c r="I1752" s="233"/>
      <c r="J1752" s="233"/>
      <c r="K1752" s="233"/>
      <c r="L1752" s="234" t="str">
        <f>IF(K1752="","",IF(I1752="",ROUND(HLOOKUP(J1752,kgList,K1752,FALSE),1),ROUND(HLOOKUP(I1752,kgList,K1752,FALSE),1)))</f>
        <v/>
      </c>
      <c r="M1752" s="234" t="str">
        <f>IF(L1752="","",IF(COUNTA(I1752:J1752)&gt;1,"Edible or Inedible",IF(COUNTA(I1752)=1,L1752*1,IF(COUNTA(J1752)=1,L1752*1,"ERROR"))))</f>
        <v/>
      </c>
    </row>
    <row r="1753" spans="1:13" x14ac:dyDescent="0.25">
      <c r="A1753" s="232" t="str">
        <f>IF(D1753="","",A1752)</f>
        <v/>
      </c>
      <c r="B1753" s="231" t="str">
        <f>IF(D1753="","",B1752)</f>
        <v/>
      </c>
      <c r="C1753" s="232" t="str">
        <f>IF(D1753="","",C1752)</f>
        <v/>
      </c>
      <c r="D1753" s="6"/>
      <c r="E1753" s="5" t="str">
        <f>IF(D1753="","",VLOOKUP(D1753,Master,3,FALSE))</f>
        <v/>
      </c>
      <c r="F1753" s="5" t="str">
        <f>IF(D1753="","",VLOOKUP(D1753,Master,4,FALSE))</f>
        <v/>
      </c>
      <c r="G1753" s="5" t="str">
        <f>IF(D1753="","",VLOOKUP(D1753,Master,5,FALSE))</f>
        <v/>
      </c>
      <c r="H1753" s="5" t="str">
        <f>IF(D1753="","",VLOOKUP(D1753,Master,2,FALSE))</f>
        <v/>
      </c>
      <c r="I1753" s="233"/>
      <c r="J1753" s="233"/>
      <c r="K1753" s="233"/>
      <c r="L1753" s="234" t="str">
        <f>IF(K1753="","",IF(I1753="",ROUND(HLOOKUP(J1753,kgList,K1753,FALSE),1),ROUND(HLOOKUP(I1753,kgList,K1753,FALSE),1)))</f>
        <v/>
      </c>
      <c r="M1753" s="234" t="str">
        <f>IF(L1753="","",IF(COUNTA(I1753:J1753)&gt;1,"Edible or Inedible",IF(COUNTA(I1753)=1,L1753*1,IF(COUNTA(J1753)=1,L1753*1,"ERROR"))))</f>
        <v/>
      </c>
    </row>
    <row r="1754" spans="1:13" x14ac:dyDescent="0.25">
      <c r="A1754" s="232" t="str">
        <f>IF(D1754="","",A1753)</f>
        <v/>
      </c>
      <c r="B1754" s="231" t="str">
        <f>IF(D1754="","",B1753)</f>
        <v/>
      </c>
      <c r="C1754" s="232" t="str">
        <f>IF(D1754="","",C1753)</f>
        <v/>
      </c>
      <c r="D1754" s="6"/>
      <c r="E1754" s="5" t="str">
        <f>IF(D1754="","",VLOOKUP(D1754,Master,3,FALSE))</f>
        <v/>
      </c>
      <c r="F1754" s="5" t="str">
        <f>IF(D1754="","",VLOOKUP(D1754,Master,4,FALSE))</f>
        <v/>
      </c>
      <c r="G1754" s="5" t="str">
        <f>IF(D1754="","",VLOOKUP(D1754,Master,5,FALSE))</f>
        <v/>
      </c>
      <c r="H1754" s="5" t="str">
        <f>IF(D1754="","",VLOOKUP(D1754,Master,2,FALSE))</f>
        <v/>
      </c>
      <c r="I1754" s="233"/>
      <c r="J1754" s="233"/>
      <c r="K1754" s="233"/>
      <c r="L1754" s="234" t="str">
        <f>IF(K1754="","",IF(I1754="",ROUND(HLOOKUP(J1754,kgList,K1754,FALSE),1),ROUND(HLOOKUP(I1754,kgList,K1754,FALSE),1)))</f>
        <v/>
      </c>
      <c r="M1754" s="234" t="str">
        <f>IF(L1754="","",IF(COUNTA(I1754:J1754)&gt;1,"Edible or Inedible",IF(COUNTA(I1754)=1,L1754*1,IF(COUNTA(J1754)=1,L1754*1,"ERROR"))))</f>
        <v/>
      </c>
    </row>
    <row r="1755" spans="1:13" x14ac:dyDescent="0.25">
      <c r="A1755" s="232" t="str">
        <f>IF(D1755="","",A1754)</f>
        <v/>
      </c>
      <c r="B1755" s="231" t="str">
        <f>IF(D1755="","",B1754)</f>
        <v/>
      </c>
      <c r="C1755" s="232" t="str">
        <f>IF(D1755="","",C1754)</f>
        <v/>
      </c>
      <c r="D1755" s="6"/>
      <c r="E1755" s="5" t="str">
        <f>IF(D1755="","",VLOOKUP(D1755,Master,3,FALSE))</f>
        <v/>
      </c>
      <c r="F1755" s="5" t="str">
        <f>IF(D1755="","",VLOOKUP(D1755,Master,4,FALSE))</f>
        <v/>
      </c>
      <c r="G1755" s="5" t="str">
        <f>IF(D1755="","",VLOOKUP(D1755,Master,5,FALSE))</f>
        <v/>
      </c>
      <c r="H1755" s="5" t="str">
        <f>IF(D1755="","",VLOOKUP(D1755,Master,2,FALSE))</f>
        <v/>
      </c>
      <c r="I1755" s="233"/>
      <c r="J1755" s="233"/>
      <c r="K1755" s="233"/>
      <c r="L1755" s="234" t="str">
        <f>IF(K1755="","",IF(I1755="",ROUND(HLOOKUP(J1755,kgList,K1755,FALSE),1),ROUND(HLOOKUP(I1755,kgList,K1755,FALSE),1)))</f>
        <v/>
      </c>
      <c r="M1755" s="234" t="str">
        <f>IF(L1755="","",IF(COUNTA(I1755:J1755)&gt;1,"Edible or Inedible",IF(COUNTA(I1755)=1,L1755*1,IF(COUNTA(J1755)=1,L1755*1,"ERROR"))))</f>
        <v/>
      </c>
    </row>
    <row r="1756" spans="1:13" x14ac:dyDescent="0.25">
      <c r="A1756" s="232" t="str">
        <f>IF(D1756="","",A1755)</f>
        <v/>
      </c>
      <c r="B1756" s="231" t="str">
        <f>IF(D1756="","",B1755)</f>
        <v/>
      </c>
      <c r="C1756" s="232" t="str">
        <f>IF(D1756="","",C1755)</f>
        <v/>
      </c>
      <c r="D1756" s="6"/>
      <c r="E1756" s="5" t="str">
        <f>IF(D1756="","",VLOOKUP(D1756,Master,3,FALSE))</f>
        <v/>
      </c>
      <c r="F1756" s="5" t="str">
        <f>IF(D1756="","",VLOOKUP(D1756,Master,4,FALSE))</f>
        <v/>
      </c>
      <c r="G1756" s="5" t="str">
        <f>IF(D1756="","",VLOOKUP(D1756,Master,5,FALSE))</f>
        <v/>
      </c>
      <c r="H1756" s="5" t="str">
        <f>IF(D1756="","",VLOOKUP(D1756,Master,2,FALSE))</f>
        <v/>
      </c>
      <c r="I1756" s="233"/>
      <c r="J1756" s="233"/>
      <c r="K1756" s="233"/>
      <c r="L1756" s="234" t="str">
        <f>IF(K1756="","",IF(I1756="",ROUND(HLOOKUP(J1756,kgList,K1756,FALSE),1),ROUND(HLOOKUP(I1756,kgList,K1756,FALSE),1)))</f>
        <v/>
      </c>
      <c r="M1756" s="234" t="str">
        <f>IF(L1756="","",IF(COUNTA(I1756:J1756)&gt;1,"Edible or Inedible",IF(COUNTA(I1756)=1,L1756*1,IF(COUNTA(J1756)=1,L1756*1,"ERROR"))))</f>
        <v/>
      </c>
    </row>
    <row r="1757" spans="1:13" x14ac:dyDescent="0.25">
      <c r="A1757" s="232" t="str">
        <f>IF(D1757="","",A1756)</f>
        <v/>
      </c>
      <c r="B1757" s="231" t="str">
        <f>IF(D1757="","",B1756)</f>
        <v/>
      </c>
      <c r="C1757" s="232" t="str">
        <f>IF(D1757="","",C1756)</f>
        <v/>
      </c>
      <c r="D1757" s="6"/>
      <c r="E1757" s="5" t="str">
        <f>IF(D1757="","",VLOOKUP(D1757,Master,3,FALSE))</f>
        <v/>
      </c>
      <c r="F1757" s="5" t="str">
        <f>IF(D1757="","",VLOOKUP(D1757,Master,4,FALSE))</f>
        <v/>
      </c>
      <c r="G1757" s="5" t="str">
        <f>IF(D1757="","",VLOOKUP(D1757,Master,5,FALSE))</f>
        <v/>
      </c>
      <c r="H1757" s="5" t="str">
        <f>IF(D1757="","",VLOOKUP(D1757,Master,2,FALSE))</f>
        <v/>
      </c>
      <c r="I1757" s="233"/>
      <c r="J1757" s="233"/>
      <c r="K1757" s="233"/>
      <c r="L1757" s="234" t="str">
        <f>IF(K1757="","",IF(I1757="",ROUND(HLOOKUP(J1757,kgList,K1757,FALSE),1),ROUND(HLOOKUP(I1757,kgList,K1757,FALSE),1)))</f>
        <v/>
      </c>
      <c r="M1757" s="234" t="str">
        <f>IF(L1757="","",IF(COUNTA(I1757:J1757)&gt;1,"Edible or Inedible",IF(COUNTA(I1757)=1,L1757*1,IF(COUNTA(J1757)=1,L1757*1,"ERROR"))))</f>
        <v/>
      </c>
    </row>
    <row r="1758" spans="1:13" x14ac:dyDescent="0.25">
      <c r="A1758" s="232" t="str">
        <f>IF(D1758="","",A1757)</f>
        <v/>
      </c>
      <c r="B1758" s="231" t="str">
        <f>IF(D1758="","",B1757)</f>
        <v/>
      </c>
      <c r="C1758" s="232" t="str">
        <f>IF(D1758="","",C1757)</f>
        <v/>
      </c>
      <c r="D1758" s="6"/>
      <c r="E1758" s="5" t="str">
        <f>IF(D1758="","",VLOOKUP(D1758,Master,3,FALSE))</f>
        <v/>
      </c>
      <c r="F1758" s="5" t="str">
        <f>IF(D1758="","",VLOOKUP(D1758,Master,4,FALSE))</f>
        <v/>
      </c>
      <c r="G1758" s="5" t="str">
        <f>IF(D1758="","",VLOOKUP(D1758,Master,5,FALSE))</f>
        <v/>
      </c>
      <c r="H1758" s="5" t="str">
        <f>IF(D1758="","",VLOOKUP(D1758,Master,2,FALSE))</f>
        <v/>
      </c>
      <c r="I1758" s="233"/>
      <c r="J1758" s="233"/>
      <c r="K1758" s="233"/>
      <c r="L1758" s="234" t="str">
        <f>IF(K1758="","",IF(I1758="",ROUND(HLOOKUP(J1758,kgList,K1758,FALSE),1),ROUND(HLOOKUP(I1758,kgList,K1758,FALSE),1)))</f>
        <v/>
      </c>
      <c r="M1758" s="234" t="str">
        <f>IF(L1758="","",IF(COUNTA(I1758:J1758)&gt;1,"Edible or Inedible",IF(COUNTA(I1758)=1,L1758*1,IF(COUNTA(J1758)=1,L1758*1,"ERROR"))))</f>
        <v/>
      </c>
    </row>
    <row r="1759" spans="1:13" x14ac:dyDescent="0.25">
      <c r="A1759" s="232" t="str">
        <f>IF(D1759="","",A1758)</f>
        <v/>
      </c>
      <c r="B1759" s="231" t="str">
        <f>IF(D1759="","",B1758)</f>
        <v/>
      </c>
      <c r="C1759" s="232" t="str">
        <f>IF(D1759="","",C1758)</f>
        <v/>
      </c>
      <c r="D1759" s="6"/>
      <c r="E1759" s="5" t="str">
        <f>IF(D1759="","",VLOOKUP(D1759,Master,3,FALSE))</f>
        <v/>
      </c>
      <c r="F1759" s="5" t="str">
        <f>IF(D1759="","",VLOOKUP(D1759,Master,4,FALSE))</f>
        <v/>
      </c>
      <c r="G1759" s="5" t="str">
        <f>IF(D1759="","",VLOOKUP(D1759,Master,5,FALSE))</f>
        <v/>
      </c>
      <c r="H1759" s="5" t="str">
        <f>IF(D1759="","",VLOOKUP(D1759,Master,2,FALSE))</f>
        <v/>
      </c>
      <c r="I1759" s="233"/>
      <c r="J1759" s="233"/>
      <c r="K1759" s="233"/>
      <c r="L1759" s="234" t="str">
        <f>IF(K1759="","",IF(I1759="",ROUND(HLOOKUP(J1759,kgList,K1759,FALSE),1),ROUND(HLOOKUP(I1759,kgList,K1759,FALSE),1)))</f>
        <v/>
      </c>
      <c r="M1759" s="234" t="str">
        <f>IF(L1759="","",IF(COUNTA(I1759:J1759)&gt;1,"Edible or Inedible",IF(COUNTA(I1759)=1,L1759*1,IF(COUNTA(J1759)=1,L1759*1,"ERROR"))))</f>
        <v/>
      </c>
    </row>
    <row r="1760" spans="1:13" x14ac:dyDescent="0.25">
      <c r="A1760" s="232" t="str">
        <f>IF(D1760="","",A1759)</f>
        <v/>
      </c>
      <c r="B1760" s="231" t="str">
        <f>IF(D1760="","",B1759)</f>
        <v/>
      </c>
      <c r="C1760" s="232" t="str">
        <f>IF(D1760="","",C1759)</f>
        <v/>
      </c>
      <c r="D1760" s="6"/>
      <c r="E1760" s="5" t="str">
        <f>IF(D1760="","",VLOOKUP(D1760,Master,3,FALSE))</f>
        <v/>
      </c>
      <c r="F1760" s="5" t="str">
        <f>IF(D1760="","",VLOOKUP(D1760,Master,4,FALSE))</f>
        <v/>
      </c>
      <c r="G1760" s="5" t="str">
        <f>IF(D1760="","",VLOOKUP(D1760,Master,5,FALSE))</f>
        <v/>
      </c>
      <c r="H1760" s="5" t="str">
        <f>IF(D1760="","",VLOOKUP(D1760,Master,2,FALSE))</f>
        <v/>
      </c>
      <c r="I1760" s="233"/>
      <c r="J1760" s="233"/>
      <c r="K1760" s="233"/>
      <c r="L1760" s="234" t="str">
        <f>IF(K1760="","",IF(I1760="",ROUND(HLOOKUP(J1760,kgList,K1760,FALSE),1),ROUND(HLOOKUP(I1760,kgList,K1760,FALSE),1)))</f>
        <v/>
      </c>
      <c r="M1760" s="234" t="str">
        <f>IF(L1760="","",IF(COUNTA(I1760:J1760)&gt;1,"Edible or Inedible",IF(COUNTA(I1760)=1,L1760*1,IF(COUNTA(J1760)=1,L1760*1,"ERROR"))))</f>
        <v/>
      </c>
    </row>
    <row r="1761" spans="1:13" x14ac:dyDescent="0.25">
      <c r="A1761" s="232" t="str">
        <f>IF(D1761="","",A1760)</f>
        <v/>
      </c>
      <c r="B1761" s="231" t="str">
        <f>IF(D1761="","",B1760)</f>
        <v/>
      </c>
      <c r="C1761" s="232" t="str">
        <f>IF(D1761="","",C1760)</f>
        <v/>
      </c>
      <c r="D1761" s="6"/>
      <c r="E1761" s="5" t="str">
        <f>IF(D1761="","",VLOOKUP(D1761,Master,3,FALSE))</f>
        <v/>
      </c>
      <c r="F1761" s="5" t="str">
        <f>IF(D1761="","",VLOOKUP(D1761,Master,4,FALSE))</f>
        <v/>
      </c>
      <c r="G1761" s="5" t="str">
        <f>IF(D1761="","",VLOOKUP(D1761,Master,5,FALSE))</f>
        <v/>
      </c>
      <c r="H1761" s="5" t="str">
        <f>IF(D1761="","",VLOOKUP(D1761,Master,2,FALSE))</f>
        <v/>
      </c>
      <c r="I1761" s="233"/>
      <c r="J1761" s="233"/>
      <c r="K1761" s="233"/>
      <c r="L1761" s="234" t="str">
        <f>IF(K1761="","",IF(I1761="",ROUND(HLOOKUP(J1761,kgList,K1761,FALSE),1),ROUND(HLOOKUP(I1761,kgList,K1761,FALSE),1)))</f>
        <v/>
      </c>
      <c r="M1761" s="234" t="str">
        <f>IF(L1761="","",IF(COUNTA(I1761:J1761)&gt;1,"Edible or Inedible",IF(COUNTA(I1761)=1,L1761*1,IF(COUNTA(J1761)=1,L1761*1,"ERROR"))))</f>
        <v/>
      </c>
    </row>
    <row r="1762" spans="1:13" x14ac:dyDescent="0.25">
      <c r="A1762" s="232" t="str">
        <f>IF(D1762="","",A1761)</f>
        <v/>
      </c>
      <c r="B1762" s="231" t="str">
        <f>IF(D1762="","",B1761)</f>
        <v/>
      </c>
      <c r="C1762" s="232" t="str">
        <f>IF(D1762="","",C1761)</f>
        <v/>
      </c>
      <c r="D1762" s="6"/>
      <c r="E1762" s="5" t="str">
        <f>IF(D1762="","",VLOOKUP(D1762,Master,3,FALSE))</f>
        <v/>
      </c>
      <c r="F1762" s="5" t="str">
        <f>IF(D1762="","",VLOOKUP(D1762,Master,4,FALSE))</f>
        <v/>
      </c>
      <c r="G1762" s="5" t="str">
        <f>IF(D1762="","",VLOOKUP(D1762,Master,5,FALSE))</f>
        <v/>
      </c>
      <c r="H1762" s="5" t="str">
        <f>IF(D1762="","",VLOOKUP(D1762,Master,2,FALSE))</f>
        <v/>
      </c>
      <c r="I1762" s="233"/>
      <c r="J1762" s="233"/>
      <c r="K1762" s="233"/>
      <c r="L1762" s="234" t="str">
        <f>IF(K1762="","",IF(I1762="",ROUND(HLOOKUP(J1762,kgList,K1762,FALSE),1),ROUND(HLOOKUP(I1762,kgList,K1762,FALSE),1)))</f>
        <v/>
      </c>
      <c r="M1762" s="234" t="str">
        <f>IF(L1762="","",IF(COUNTA(I1762:J1762)&gt;1,"Edible or Inedible",IF(COUNTA(I1762)=1,L1762*1,IF(COUNTA(J1762)=1,L1762*1,"ERROR"))))</f>
        <v/>
      </c>
    </row>
    <row r="1763" spans="1:13" x14ac:dyDescent="0.25">
      <c r="A1763" s="232" t="str">
        <f>IF(D1763="","",A1762)</f>
        <v/>
      </c>
      <c r="B1763" s="231" t="str">
        <f>IF(D1763="","",B1762)</f>
        <v/>
      </c>
      <c r="C1763" s="232" t="str">
        <f>IF(D1763="","",C1762)</f>
        <v/>
      </c>
      <c r="D1763" s="6"/>
      <c r="E1763" s="5" t="str">
        <f>IF(D1763="","",VLOOKUP(D1763,Master,3,FALSE))</f>
        <v/>
      </c>
      <c r="F1763" s="5" t="str">
        <f>IF(D1763="","",VLOOKUP(D1763,Master,4,FALSE))</f>
        <v/>
      </c>
      <c r="G1763" s="5" t="str">
        <f>IF(D1763="","",VLOOKUP(D1763,Master,5,FALSE))</f>
        <v/>
      </c>
      <c r="H1763" s="5" t="str">
        <f>IF(D1763="","",VLOOKUP(D1763,Master,2,FALSE))</f>
        <v/>
      </c>
      <c r="I1763" s="233"/>
      <c r="J1763" s="233"/>
      <c r="K1763" s="233"/>
      <c r="L1763" s="234" t="str">
        <f>IF(K1763="","",IF(I1763="",ROUND(HLOOKUP(J1763,kgList,K1763,FALSE),1),ROUND(HLOOKUP(I1763,kgList,K1763,FALSE),1)))</f>
        <v/>
      </c>
      <c r="M1763" s="234" t="str">
        <f>IF(L1763="","",IF(COUNTA(I1763:J1763)&gt;1,"Edible or Inedible",IF(COUNTA(I1763)=1,L1763*1,IF(COUNTA(J1763)=1,L1763*1,"ERROR"))))</f>
        <v/>
      </c>
    </row>
    <row r="1764" spans="1:13" x14ac:dyDescent="0.25">
      <c r="A1764" s="232" t="str">
        <f>IF(D1764="","",A1763)</f>
        <v/>
      </c>
      <c r="B1764" s="231" t="str">
        <f>IF(D1764="","",B1763)</f>
        <v/>
      </c>
      <c r="C1764" s="232" t="str">
        <f>IF(D1764="","",C1763)</f>
        <v/>
      </c>
      <c r="D1764" s="6"/>
      <c r="E1764" s="5" t="str">
        <f>IF(D1764="","",VLOOKUP(D1764,Master,3,FALSE))</f>
        <v/>
      </c>
      <c r="F1764" s="5" t="str">
        <f>IF(D1764="","",VLOOKUP(D1764,Master,4,FALSE))</f>
        <v/>
      </c>
      <c r="G1764" s="5" t="str">
        <f>IF(D1764="","",VLOOKUP(D1764,Master,5,FALSE))</f>
        <v/>
      </c>
      <c r="H1764" s="5" t="str">
        <f>IF(D1764="","",VLOOKUP(D1764,Master,2,FALSE))</f>
        <v/>
      </c>
      <c r="I1764" s="233"/>
      <c r="J1764" s="233"/>
      <c r="K1764" s="233"/>
      <c r="L1764" s="234" t="str">
        <f>IF(K1764="","",IF(I1764="",ROUND(HLOOKUP(J1764,kgList,K1764,FALSE),1),ROUND(HLOOKUP(I1764,kgList,K1764,FALSE),1)))</f>
        <v/>
      </c>
      <c r="M1764" s="234" t="str">
        <f>IF(L1764="","",IF(COUNTA(I1764:J1764)&gt;1,"Edible or Inedible",IF(COUNTA(I1764)=1,L1764*1,IF(COUNTA(J1764)=1,L1764*1,"ERROR"))))</f>
        <v/>
      </c>
    </row>
    <row r="1765" spans="1:13" x14ac:dyDescent="0.25">
      <c r="A1765" s="232" t="str">
        <f>IF(D1765="","",A1764)</f>
        <v/>
      </c>
      <c r="B1765" s="231" t="str">
        <f>IF(D1765="","",B1764)</f>
        <v/>
      </c>
      <c r="C1765" s="232" t="str">
        <f>IF(D1765="","",C1764)</f>
        <v/>
      </c>
      <c r="D1765" s="6"/>
      <c r="E1765" s="5" t="str">
        <f>IF(D1765="","",VLOOKUP(D1765,Master,3,FALSE))</f>
        <v/>
      </c>
      <c r="F1765" s="5" t="str">
        <f>IF(D1765="","",VLOOKUP(D1765,Master,4,FALSE))</f>
        <v/>
      </c>
      <c r="G1765" s="5" t="str">
        <f>IF(D1765="","",VLOOKUP(D1765,Master,5,FALSE))</f>
        <v/>
      </c>
      <c r="H1765" s="5" t="str">
        <f>IF(D1765="","",VLOOKUP(D1765,Master,2,FALSE))</f>
        <v/>
      </c>
      <c r="I1765" s="233"/>
      <c r="J1765" s="233"/>
      <c r="K1765" s="233"/>
      <c r="L1765" s="234" t="str">
        <f>IF(K1765="","",IF(I1765="",ROUND(HLOOKUP(J1765,kgList,K1765,FALSE),1),ROUND(HLOOKUP(I1765,kgList,K1765,FALSE),1)))</f>
        <v/>
      </c>
      <c r="M1765" s="234" t="str">
        <f>IF(L1765="","",IF(COUNTA(I1765:J1765)&gt;1,"Edible or Inedible",IF(COUNTA(I1765)=1,L1765*1,IF(COUNTA(J1765)=1,L1765*1,"ERROR"))))</f>
        <v/>
      </c>
    </row>
    <row r="1766" spans="1:13" x14ac:dyDescent="0.25">
      <c r="A1766" s="232" t="str">
        <f>IF(D1766="","",A1765)</f>
        <v/>
      </c>
      <c r="B1766" s="231" t="str">
        <f>IF(D1766="","",B1765)</f>
        <v/>
      </c>
      <c r="C1766" s="232" t="str">
        <f>IF(D1766="","",C1765)</f>
        <v/>
      </c>
      <c r="D1766" s="6"/>
      <c r="E1766" s="5" t="str">
        <f>IF(D1766="","",VLOOKUP(D1766,Master,3,FALSE))</f>
        <v/>
      </c>
      <c r="F1766" s="5" t="str">
        <f>IF(D1766="","",VLOOKUP(D1766,Master,4,FALSE))</f>
        <v/>
      </c>
      <c r="G1766" s="5" t="str">
        <f>IF(D1766="","",VLOOKUP(D1766,Master,5,FALSE))</f>
        <v/>
      </c>
      <c r="H1766" s="5" t="str">
        <f>IF(D1766="","",VLOOKUP(D1766,Master,2,FALSE))</f>
        <v/>
      </c>
      <c r="I1766" s="233"/>
      <c r="J1766" s="233"/>
      <c r="K1766" s="233"/>
      <c r="L1766" s="234" t="str">
        <f>IF(K1766="","",IF(I1766="",ROUND(HLOOKUP(J1766,kgList,K1766,FALSE),1),ROUND(HLOOKUP(I1766,kgList,K1766,FALSE),1)))</f>
        <v/>
      </c>
      <c r="M1766" s="234" t="str">
        <f>IF(L1766="","",IF(COUNTA(I1766:J1766)&gt;1,"Edible or Inedible",IF(COUNTA(I1766)=1,L1766*1,IF(COUNTA(J1766)=1,L1766*1,"ERROR"))))</f>
        <v/>
      </c>
    </row>
    <row r="1767" spans="1:13" x14ac:dyDescent="0.25">
      <c r="A1767" s="232" t="str">
        <f>IF(D1767="","",A1766)</f>
        <v/>
      </c>
      <c r="B1767" s="231" t="str">
        <f>IF(D1767="","",B1766)</f>
        <v/>
      </c>
      <c r="C1767" s="232" t="str">
        <f>IF(D1767="","",C1766)</f>
        <v/>
      </c>
      <c r="D1767" s="6"/>
      <c r="E1767" s="5" t="str">
        <f>IF(D1767="","",VLOOKUP(D1767,Master,3,FALSE))</f>
        <v/>
      </c>
      <c r="F1767" s="5" t="str">
        <f>IF(D1767="","",VLOOKUP(D1767,Master,4,FALSE))</f>
        <v/>
      </c>
      <c r="G1767" s="5" t="str">
        <f>IF(D1767="","",VLOOKUP(D1767,Master,5,FALSE))</f>
        <v/>
      </c>
      <c r="H1767" s="5" t="str">
        <f>IF(D1767="","",VLOOKUP(D1767,Master,2,FALSE))</f>
        <v/>
      </c>
      <c r="I1767" s="233"/>
      <c r="J1767" s="233"/>
      <c r="K1767" s="233"/>
      <c r="L1767" s="234" t="str">
        <f>IF(K1767="","",IF(I1767="",ROUND(HLOOKUP(J1767,kgList,K1767,FALSE),1),ROUND(HLOOKUP(I1767,kgList,K1767,FALSE),1)))</f>
        <v/>
      </c>
      <c r="M1767" s="234" t="str">
        <f>IF(L1767="","",IF(COUNTA(I1767:J1767)&gt;1,"Edible or Inedible",IF(COUNTA(I1767)=1,L1767*1,IF(COUNTA(J1767)=1,L1767*1,"ERROR"))))</f>
        <v/>
      </c>
    </row>
    <row r="1768" spans="1:13" x14ac:dyDescent="0.25">
      <c r="A1768" s="232" t="str">
        <f>IF(D1768="","",A1767)</f>
        <v/>
      </c>
      <c r="B1768" s="231" t="str">
        <f>IF(D1768="","",B1767)</f>
        <v/>
      </c>
      <c r="C1768" s="232" t="str">
        <f>IF(D1768="","",C1767)</f>
        <v/>
      </c>
      <c r="D1768" s="6"/>
      <c r="E1768" s="5" t="str">
        <f>IF(D1768="","",VLOOKUP(D1768,Master,3,FALSE))</f>
        <v/>
      </c>
      <c r="F1768" s="5" t="str">
        <f>IF(D1768="","",VLOOKUP(D1768,Master,4,FALSE))</f>
        <v/>
      </c>
      <c r="G1768" s="5" t="str">
        <f>IF(D1768="","",VLOOKUP(D1768,Master,5,FALSE))</f>
        <v/>
      </c>
      <c r="H1768" s="5" t="str">
        <f>IF(D1768="","",VLOOKUP(D1768,Master,2,FALSE))</f>
        <v/>
      </c>
      <c r="I1768" s="233"/>
      <c r="J1768" s="233"/>
      <c r="K1768" s="233"/>
      <c r="L1768" s="234" t="str">
        <f>IF(K1768="","",IF(I1768="",ROUND(HLOOKUP(J1768,kgList,K1768,FALSE),1),ROUND(HLOOKUP(I1768,kgList,K1768,FALSE),1)))</f>
        <v/>
      </c>
      <c r="M1768" s="234" t="str">
        <f>IF(L1768="","",IF(COUNTA(I1768:J1768)&gt;1,"Edible or Inedible",IF(COUNTA(I1768)=1,L1768*1,IF(COUNTA(J1768)=1,L1768*1,"ERROR"))))</f>
        <v/>
      </c>
    </row>
    <row r="1769" spans="1:13" x14ac:dyDescent="0.25">
      <c r="A1769" s="232" t="str">
        <f>IF(D1769="","",A1768)</f>
        <v/>
      </c>
      <c r="B1769" s="231" t="str">
        <f>IF(D1769="","",B1768)</f>
        <v/>
      </c>
      <c r="C1769" s="232" t="str">
        <f>IF(D1769="","",C1768)</f>
        <v/>
      </c>
      <c r="D1769" s="6"/>
      <c r="E1769" s="5" t="str">
        <f>IF(D1769="","",VLOOKUP(D1769,Master,3,FALSE))</f>
        <v/>
      </c>
      <c r="F1769" s="5" t="str">
        <f>IF(D1769="","",VLOOKUP(D1769,Master,4,FALSE))</f>
        <v/>
      </c>
      <c r="G1769" s="5" t="str">
        <f>IF(D1769="","",VLOOKUP(D1769,Master,5,FALSE))</f>
        <v/>
      </c>
      <c r="H1769" s="5" t="str">
        <f>IF(D1769="","",VLOOKUP(D1769,Master,2,FALSE))</f>
        <v/>
      </c>
      <c r="I1769" s="233"/>
      <c r="J1769" s="233"/>
      <c r="K1769" s="233"/>
      <c r="L1769" s="234" t="str">
        <f>IF(K1769="","",IF(I1769="",ROUND(HLOOKUP(J1769,kgList,K1769,FALSE),1),ROUND(HLOOKUP(I1769,kgList,K1769,FALSE),1)))</f>
        <v/>
      </c>
      <c r="M1769" s="234" t="str">
        <f>IF(L1769="","",IF(COUNTA(I1769:J1769)&gt;1,"Edible or Inedible",IF(COUNTA(I1769)=1,L1769*1,IF(COUNTA(J1769)=1,L1769*1,"ERROR"))))</f>
        <v/>
      </c>
    </row>
    <row r="1770" spans="1:13" x14ac:dyDescent="0.25">
      <c r="A1770" s="232" t="str">
        <f>IF(D1770="","",A1769)</f>
        <v/>
      </c>
      <c r="B1770" s="231" t="str">
        <f>IF(D1770="","",B1769)</f>
        <v/>
      </c>
      <c r="C1770" s="232" t="str">
        <f>IF(D1770="","",C1769)</f>
        <v/>
      </c>
      <c r="D1770" s="6"/>
      <c r="E1770" s="5" t="str">
        <f>IF(D1770="","",VLOOKUP(D1770,Master,3,FALSE))</f>
        <v/>
      </c>
      <c r="F1770" s="5" t="str">
        <f>IF(D1770="","",VLOOKUP(D1770,Master,4,FALSE))</f>
        <v/>
      </c>
      <c r="G1770" s="5" t="str">
        <f>IF(D1770="","",VLOOKUP(D1770,Master,5,FALSE))</f>
        <v/>
      </c>
      <c r="H1770" s="5" t="str">
        <f>IF(D1770="","",VLOOKUP(D1770,Master,2,FALSE))</f>
        <v/>
      </c>
      <c r="I1770" s="233"/>
      <c r="J1770" s="233"/>
      <c r="K1770" s="233"/>
      <c r="L1770" s="234" t="str">
        <f>IF(K1770="","",IF(I1770="",ROUND(HLOOKUP(J1770,kgList,K1770,FALSE),1),ROUND(HLOOKUP(I1770,kgList,K1770,FALSE),1)))</f>
        <v/>
      </c>
      <c r="M1770" s="234" t="str">
        <f>IF(L1770="","",IF(COUNTA(I1770:J1770)&gt;1,"Edible or Inedible",IF(COUNTA(I1770)=1,L1770*1,IF(COUNTA(J1770)=1,L1770*1,"ERROR"))))</f>
        <v/>
      </c>
    </row>
    <row r="1771" spans="1:13" x14ac:dyDescent="0.25">
      <c r="A1771" s="232" t="str">
        <f>IF(D1771="","",A1770)</f>
        <v/>
      </c>
      <c r="B1771" s="231" t="str">
        <f>IF(D1771="","",B1770)</f>
        <v/>
      </c>
      <c r="C1771" s="232" t="str">
        <f>IF(D1771="","",C1770)</f>
        <v/>
      </c>
      <c r="D1771" s="6"/>
      <c r="E1771" s="5" t="str">
        <f>IF(D1771="","",VLOOKUP(D1771,Master,3,FALSE))</f>
        <v/>
      </c>
      <c r="F1771" s="5" t="str">
        <f>IF(D1771="","",VLOOKUP(D1771,Master,4,FALSE))</f>
        <v/>
      </c>
      <c r="G1771" s="5" t="str">
        <f>IF(D1771="","",VLOOKUP(D1771,Master,5,FALSE))</f>
        <v/>
      </c>
      <c r="H1771" s="5" t="str">
        <f>IF(D1771="","",VLOOKUP(D1771,Master,2,FALSE))</f>
        <v/>
      </c>
      <c r="I1771" s="233"/>
      <c r="J1771" s="233"/>
      <c r="K1771" s="233"/>
      <c r="L1771" s="234" t="str">
        <f>IF(K1771="","",IF(I1771="",ROUND(HLOOKUP(J1771,kgList,K1771,FALSE),1),ROUND(HLOOKUP(I1771,kgList,K1771,FALSE),1)))</f>
        <v/>
      </c>
      <c r="M1771" s="234" t="str">
        <f>IF(L1771="","",IF(COUNTA(I1771:J1771)&gt;1,"Edible or Inedible",IF(COUNTA(I1771)=1,L1771*1,IF(COUNTA(J1771)=1,L1771*1,"ERROR"))))</f>
        <v/>
      </c>
    </row>
    <row r="1772" spans="1:13" x14ac:dyDescent="0.25">
      <c r="A1772" s="232" t="str">
        <f>IF(D1772="","",A1771)</f>
        <v/>
      </c>
      <c r="B1772" s="231" t="str">
        <f>IF(D1772="","",B1771)</f>
        <v/>
      </c>
      <c r="C1772" s="232" t="str">
        <f>IF(D1772="","",C1771)</f>
        <v/>
      </c>
      <c r="D1772" s="6"/>
      <c r="E1772" s="5" t="str">
        <f>IF(D1772="","",VLOOKUP(D1772,Master,3,FALSE))</f>
        <v/>
      </c>
      <c r="F1772" s="5" t="str">
        <f>IF(D1772="","",VLOOKUP(D1772,Master,4,FALSE))</f>
        <v/>
      </c>
      <c r="G1772" s="5" t="str">
        <f>IF(D1772="","",VLOOKUP(D1772,Master,5,FALSE))</f>
        <v/>
      </c>
      <c r="H1772" s="5" t="str">
        <f>IF(D1772="","",VLOOKUP(D1772,Master,2,FALSE))</f>
        <v/>
      </c>
      <c r="I1772" s="233"/>
      <c r="J1772" s="233"/>
      <c r="K1772" s="233"/>
      <c r="L1772" s="234" t="str">
        <f>IF(K1772="","",IF(I1772="",ROUND(HLOOKUP(J1772,kgList,K1772,FALSE),1),ROUND(HLOOKUP(I1772,kgList,K1772,FALSE),1)))</f>
        <v/>
      </c>
      <c r="M1772" s="234" t="str">
        <f>IF(L1772="","",IF(COUNTA(I1772:J1772)&gt;1,"Edible or Inedible",IF(COUNTA(I1772)=1,L1772*1,IF(COUNTA(J1772)=1,L1772*1,"ERROR"))))</f>
        <v/>
      </c>
    </row>
    <row r="1773" spans="1:13" x14ac:dyDescent="0.25">
      <c r="A1773" s="232" t="str">
        <f>IF(D1773="","",A1772)</f>
        <v/>
      </c>
      <c r="B1773" s="231" t="str">
        <f>IF(D1773="","",B1772)</f>
        <v/>
      </c>
      <c r="C1773" s="232" t="str">
        <f>IF(D1773="","",C1772)</f>
        <v/>
      </c>
      <c r="D1773" s="6"/>
      <c r="E1773" s="5" t="str">
        <f>IF(D1773="","",VLOOKUP(D1773,Master,3,FALSE))</f>
        <v/>
      </c>
      <c r="F1773" s="5" t="str">
        <f>IF(D1773="","",VLOOKUP(D1773,Master,4,FALSE))</f>
        <v/>
      </c>
      <c r="G1773" s="5" t="str">
        <f>IF(D1773="","",VLOOKUP(D1773,Master,5,FALSE))</f>
        <v/>
      </c>
      <c r="H1773" s="5" t="str">
        <f>IF(D1773="","",VLOOKUP(D1773,Master,2,FALSE))</f>
        <v/>
      </c>
      <c r="I1773" s="233"/>
      <c r="J1773" s="233"/>
      <c r="K1773" s="233"/>
      <c r="L1773" s="234" t="str">
        <f>IF(K1773="","",IF(I1773="",ROUND(HLOOKUP(J1773,kgList,K1773,FALSE),1),ROUND(HLOOKUP(I1773,kgList,K1773,FALSE),1)))</f>
        <v/>
      </c>
      <c r="M1773" s="234" t="str">
        <f>IF(L1773="","",IF(COUNTA(I1773:J1773)&gt;1,"Edible or Inedible",IF(COUNTA(I1773)=1,L1773*1,IF(COUNTA(J1773)=1,L1773*1,"ERROR"))))</f>
        <v/>
      </c>
    </row>
    <row r="1774" spans="1:13" x14ac:dyDescent="0.25">
      <c r="A1774" s="232" t="str">
        <f>IF(D1774="","",A1773)</f>
        <v/>
      </c>
      <c r="B1774" s="231" t="str">
        <f>IF(D1774="","",B1773)</f>
        <v/>
      </c>
      <c r="C1774" s="232" t="str">
        <f>IF(D1774="","",C1773)</f>
        <v/>
      </c>
      <c r="D1774" s="6"/>
      <c r="E1774" s="5" t="str">
        <f>IF(D1774="","",VLOOKUP(D1774,Master,3,FALSE))</f>
        <v/>
      </c>
      <c r="F1774" s="5" t="str">
        <f>IF(D1774="","",VLOOKUP(D1774,Master,4,FALSE))</f>
        <v/>
      </c>
      <c r="G1774" s="5" t="str">
        <f>IF(D1774="","",VLOOKUP(D1774,Master,5,FALSE))</f>
        <v/>
      </c>
      <c r="H1774" s="5" t="str">
        <f>IF(D1774="","",VLOOKUP(D1774,Master,2,FALSE))</f>
        <v/>
      </c>
      <c r="I1774" s="233"/>
      <c r="J1774" s="233"/>
      <c r="K1774" s="233"/>
      <c r="L1774" s="234" t="str">
        <f>IF(K1774="","",IF(I1774="",ROUND(HLOOKUP(J1774,kgList,K1774,FALSE),1),ROUND(HLOOKUP(I1774,kgList,K1774,FALSE),1)))</f>
        <v/>
      </c>
      <c r="M1774" s="234" t="str">
        <f>IF(L1774="","",IF(COUNTA(I1774:J1774)&gt;1,"Edible or Inedible",IF(COUNTA(I1774)=1,L1774*1,IF(COUNTA(J1774)=1,L1774*1,"ERROR"))))</f>
        <v/>
      </c>
    </row>
    <row r="1775" spans="1:13" x14ac:dyDescent="0.25">
      <c r="A1775" s="232" t="str">
        <f>IF(D1775="","",A1774)</f>
        <v/>
      </c>
      <c r="B1775" s="231" t="str">
        <f>IF(D1775="","",B1774)</f>
        <v/>
      </c>
      <c r="C1775" s="232" t="str">
        <f>IF(D1775="","",C1774)</f>
        <v/>
      </c>
      <c r="D1775" s="6"/>
      <c r="E1775" s="5" t="str">
        <f>IF(D1775="","",VLOOKUP(D1775,Master,3,FALSE))</f>
        <v/>
      </c>
      <c r="F1775" s="5" t="str">
        <f>IF(D1775="","",VLOOKUP(D1775,Master,4,FALSE))</f>
        <v/>
      </c>
      <c r="G1775" s="5" t="str">
        <f>IF(D1775="","",VLOOKUP(D1775,Master,5,FALSE))</f>
        <v/>
      </c>
      <c r="H1775" s="5" t="str">
        <f>IF(D1775="","",VLOOKUP(D1775,Master,2,FALSE))</f>
        <v/>
      </c>
      <c r="I1775" s="233"/>
      <c r="J1775" s="233"/>
      <c r="K1775" s="233"/>
      <c r="L1775" s="234" t="str">
        <f>IF(K1775="","",IF(I1775="",ROUND(HLOOKUP(J1775,kgList,K1775,FALSE),1),ROUND(HLOOKUP(I1775,kgList,K1775,FALSE),1)))</f>
        <v/>
      </c>
      <c r="M1775" s="234" t="str">
        <f>IF(L1775="","",IF(COUNTA(I1775:J1775)&gt;1,"Edible or Inedible",IF(COUNTA(I1775)=1,L1775*1,IF(COUNTA(J1775)=1,L1775*1,"ERROR"))))</f>
        <v/>
      </c>
    </row>
    <row r="1776" spans="1:13" x14ac:dyDescent="0.25">
      <c r="A1776" s="232" t="str">
        <f>IF(D1776="","",A1775)</f>
        <v/>
      </c>
      <c r="B1776" s="231" t="str">
        <f>IF(D1776="","",B1775)</f>
        <v/>
      </c>
      <c r="C1776" s="232" t="str">
        <f>IF(D1776="","",C1775)</f>
        <v/>
      </c>
      <c r="D1776" s="6"/>
      <c r="E1776" s="5" t="str">
        <f>IF(D1776="","",VLOOKUP(D1776,Master,3,FALSE))</f>
        <v/>
      </c>
      <c r="F1776" s="5" t="str">
        <f>IF(D1776="","",VLOOKUP(D1776,Master,4,FALSE))</f>
        <v/>
      </c>
      <c r="G1776" s="5" t="str">
        <f>IF(D1776="","",VLOOKUP(D1776,Master,5,FALSE))</f>
        <v/>
      </c>
      <c r="H1776" s="5" t="str">
        <f>IF(D1776="","",VLOOKUP(D1776,Master,2,FALSE))</f>
        <v/>
      </c>
      <c r="I1776" s="233"/>
      <c r="J1776" s="233"/>
      <c r="K1776" s="233"/>
      <c r="L1776" s="234" t="str">
        <f>IF(K1776="","",IF(I1776="",ROUND(HLOOKUP(J1776,kgList,K1776,FALSE),1),ROUND(HLOOKUP(I1776,kgList,K1776,FALSE),1)))</f>
        <v/>
      </c>
      <c r="M1776" s="234" t="str">
        <f>IF(L1776="","",IF(COUNTA(I1776:J1776)&gt;1,"Edible or Inedible",IF(COUNTA(I1776)=1,L1776*1,IF(COUNTA(J1776)=1,L1776*1,"ERROR"))))</f>
        <v/>
      </c>
    </row>
    <row r="1777" spans="1:13" x14ac:dyDescent="0.25">
      <c r="A1777" s="232" t="str">
        <f>IF(D1777="","",A1776)</f>
        <v/>
      </c>
      <c r="B1777" s="231" t="str">
        <f>IF(D1777="","",B1776)</f>
        <v/>
      </c>
      <c r="C1777" s="232" t="str">
        <f>IF(D1777="","",C1776)</f>
        <v/>
      </c>
      <c r="D1777" s="6"/>
      <c r="E1777" s="5" t="str">
        <f>IF(D1777="","",VLOOKUP(D1777,Master,3,FALSE))</f>
        <v/>
      </c>
      <c r="F1777" s="5" t="str">
        <f>IF(D1777="","",VLOOKUP(D1777,Master,4,FALSE))</f>
        <v/>
      </c>
      <c r="G1777" s="5" t="str">
        <f>IF(D1777="","",VLOOKUP(D1777,Master,5,FALSE))</f>
        <v/>
      </c>
      <c r="H1777" s="5" t="str">
        <f>IF(D1777="","",VLOOKUP(D1777,Master,2,FALSE))</f>
        <v/>
      </c>
      <c r="I1777" s="233"/>
      <c r="J1777" s="233"/>
      <c r="K1777" s="233"/>
      <c r="L1777" s="234" t="str">
        <f>IF(K1777="","",IF(I1777="",ROUND(HLOOKUP(J1777,kgList,K1777,FALSE),1),ROUND(HLOOKUP(I1777,kgList,K1777,FALSE),1)))</f>
        <v/>
      </c>
      <c r="M1777" s="234" t="str">
        <f>IF(L1777="","",IF(COUNTA(I1777:J1777)&gt;1,"Edible or Inedible",IF(COUNTA(I1777)=1,L1777*1,IF(COUNTA(J1777)=1,L1777*1,"ERROR"))))</f>
        <v/>
      </c>
    </row>
    <row r="1778" spans="1:13" x14ac:dyDescent="0.25">
      <c r="A1778" s="232" t="str">
        <f>IF(D1778="","",A1777)</f>
        <v/>
      </c>
      <c r="B1778" s="231" t="str">
        <f>IF(D1778="","",B1777)</f>
        <v/>
      </c>
      <c r="C1778" s="232" t="str">
        <f>IF(D1778="","",C1777)</f>
        <v/>
      </c>
      <c r="D1778" s="6"/>
      <c r="E1778" s="5" t="str">
        <f>IF(D1778="","",VLOOKUP(D1778,Master,3,FALSE))</f>
        <v/>
      </c>
      <c r="F1778" s="5" t="str">
        <f>IF(D1778="","",VLOOKUP(D1778,Master,4,FALSE))</f>
        <v/>
      </c>
      <c r="G1778" s="5" t="str">
        <f>IF(D1778="","",VLOOKUP(D1778,Master,5,FALSE))</f>
        <v/>
      </c>
      <c r="H1778" s="5" t="str">
        <f>IF(D1778="","",VLOOKUP(D1778,Master,2,FALSE))</f>
        <v/>
      </c>
      <c r="I1778" s="233"/>
      <c r="J1778" s="233"/>
      <c r="K1778" s="233"/>
      <c r="L1778" s="234" t="str">
        <f>IF(K1778="","",IF(I1778="",ROUND(HLOOKUP(J1778,kgList,K1778,FALSE),1),ROUND(HLOOKUP(I1778,kgList,K1778,FALSE),1)))</f>
        <v/>
      </c>
      <c r="M1778" s="234" t="str">
        <f>IF(L1778="","",IF(COUNTA(I1778:J1778)&gt;1,"Edible or Inedible",IF(COUNTA(I1778)=1,L1778*1,IF(COUNTA(J1778)=1,L1778*1,"ERROR"))))</f>
        <v/>
      </c>
    </row>
    <row r="1779" spans="1:13" x14ac:dyDescent="0.25">
      <c r="A1779" s="232" t="str">
        <f>IF(D1779="","",A1778)</f>
        <v/>
      </c>
      <c r="B1779" s="231" t="str">
        <f>IF(D1779="","",B1778)</f>
        <v/>
      </c>
      <c r="C1779" s="232" t="str">
        <f>IF(D1779="","",C1778)</f>
        <v/>
      </c>
      <c r="D1779" s="6"/>
      <c r="E1779" s="5" t="str">
        <f>IF(D1779="","",VLOOKUP(D1779,Master,3,FALSE))</f>
        <v/>
      </c>
      <c r="F1779" s="5" t="str">
        <f>IF(D1779="","",VLOOKUP(D1779,Master,4,FALSE))</f>
        <v/>
      </c>
      <c r="G1779" s="5" t="str">
        <f>IF(D1779="","",VLOOKUP(D1779,Master,5,FALSE))</f>
        <v/>
      </c>
      <c r="H1779" s="5" t="str">
        <f>IF(D1779="","",VLOOKUP(D1779,Master,2,FALSE))</f>
        <v/>
      </c>
      <c r="I1779" s="233"/>
      <c r="J1779" s="233"/>
      <c r="K1779" s="233"/>
      <c r="L1779" s="234" t="str">
        <f>IF(K1779="","",IF(I1779="",ROUND(HLOOKUP(J1779,kgList,K1779,FALSE),1),ROUND(HLOOKUP(I1779,kgList,K1779,FALSE),1)))</f>
        <v/>
      </c>
      <c r="M1779" s="234" t="str">
        <f>IF(L1779="","",IF(COUNTA(I1779:J1779)&gt;1,"Edible or Inedible",IF(COUNTA(I1779)=1,L1779*1,IF(COUNTA(J1779)=1,L1779*1,"ERROR"))))</f>
        <v/>
      </c>
    </row>
    <row r="1780" spans="1:13" x14ac:dyDescent="0.25">
      <c r="A1780" s="232" t="str">
        <f>IF(D1780="","",A1779)</f>
        <v/>
      </c>
      <c r="B1780" s="231" t="str">
        <f>IF(D1780="","",B1779)</f>
        <v/>
      </c>
      <c r="C1780" s="232" t="str">
        <f>IF(D1780="","",C1779)</f>
        <v/>
      </c>
      <c r="D1780" s="6"/>
      <c r="E1780" s="5" t="str">
        <f>IF(D1780="","",VLOOKUP(D1780,Master,3,FALSE))</f>
        <v/>
      </c>
      <c r="F1780" s="5" t="str">
        <f>IF(D1780="","",VLOOKUP(D1780,Master,4,FALSE))</f>
        <v/>
      </c>
      <c r="G1780" s="5" t="str">
        <f>IF(D1780="","",VLOOKUP(D1780,Master,5,FALSE))</f>
        <v/>
      </c>
      <c r="H1780" s="5" t="str">
        <f>IF(D1780="","",VLOOKUP(D1780,Master,2,FALSE))</f>
        <v/>
      </c>
      <c r="I1780" s="233"/>
      <c r="J1780" s="233"/>
      <c r="K1780" s="233"/>
      <c r="L1780" s="234" t="str">
        <f>IF(K1780="","",IF(I1780="",ROUND(HLOOKUP(J1780,kgList,K1780,FALSE),1),ROUND(HLOOKUP(I1780,kgList,K1780,FALSE),1)))</f>
        <v/>
      </c>
      <c r="M1780" s="234" t="str">
        <f>IF(L1780="","",IF(COUNTA(I1780:J1780)&gt;1,"Edible or Inedible",IF(COUNTA(I1780)=1,L1780*1,IF(COUNTA(J1780)=1,L1780*1,"ERROR"))))</f>
        <v/>
      </c>
    </row>
    <row r="1781" spans="1:13" x14ac:dyDescent="0.25">
      <c r="A1781" s="232" t="str">
        <f>IF(D1781="","",A1780)</f>
        <v/>
      </c>
      <c r="B1781" s="231" t="str">
        <f>IF(D1781="","",B1780)</f>
        <v/>
      </c>
      <c r="C1781" s="232" t="str">
        <f>IF(D1781="","",C1780)</f>
        <v/>
      </c>
      <c r="D1781" s="6"/>
      <c r="E1781" s="5" t="str">
        <f>IF(D1781="","",VLOOKUP(D1781,Master,3,FALSE))</f>
        <v/>
      </c>
      <c r="F1781" s="5" t="str">
        <f>IF(D1781="","",VLOOKUP(D1781,Master,4,FALSE))</f>
        <v/>
      </c>
      <c r="G1781" s="5" t="str">
        <f>IF(D1781="","",VLOOKUP(D1781,Master,5,FALSE))</f>
        <v/>
      </c>
      <c r="H1781" s="5" t="str">
        <f>IF(D1781="","",VLOOKUP(D1781,Master,2,FALSE))</f>
        <v/>
      </c>
      <c r="I1781" s="233"/>
      <c r="J1781" s="233"/>
      <c r="K1781" s="233"/>
      <c r="L1781" s="234" t="str">
        <f>IF(K1781="","",IF(I1781="",ROUND(HLOOKUP(J1781,kgList,K1781,FALSE),1),ROUND(HLOOKUP(I1781,kgList,K1781,FALSE),1)))</f>
        <v/>
      </c>
      <c r="M1781" s="234" t="str">
        <f>IF(L1781="","",IF(COUNTA(I1781:J1781)&gt;1,"Edible or Inedible",IF(COUNTA(I1781)=1,L1781*1,IF(COUNTA(J1781)=1,L1781*1,"ERROR"))))</f>
        <v/>
      </c>
    </row>
    <row r="1782" spans="1:13" x14ac:dyDescent="0.25">
      <c r="A1782" s="232" t="str">
        <f>IF(D1782="","",A1781)</f>
        <v/>
      </c>
      <c r="B1782" s="231" t="str">
        <f>IF(D1782="","",B1781)</f>
        <v/>
      </c>
      <c r="C1782" s="232" t="str">
        <f>IF(D1782="","",C1781)</f>
        <v/>
      </c>
      <c r="D1782" s="6"/>
      <c r="E1782" s="5" t="str">
        <f>IF(D1782="","",VLOOKUP(D1782,Master,3,FALSE))</f>
        <v/>
      </c>
      <c r="F1782" s="5" t="str">
        <f>IF(D1782="","",VLOOKUP(D1782,Master,4,FALSE))</f>
        <v/>
      </c>
      <c r="G1782" s="5" t="str">
        <f>IF(D1782="","",VLOOKUP(D1782,Master,5,FALSE))</f>
        <v/>
      </c>
      <c r="H1782" s="5" t="str">
        <f>IF(D1782="","",VLOOKUP(D1782,Master,2,FALSE))</f>
        <v/>
      </c>
      <c r="I1782" s="233"/>
      <c r="J1782" s="233"/>
      <c r="K1782" s="233"/>
      <c r="L1782" s="234" t="str">
        <f>IF(K1782="","",IF(I1782="",ROUND(HLOOKUP(J1782,kgList,K1782,FALSE),1),ROUND(HLOOKUP(I1782,kgList,K1782,FALSE),1)))</f>
        <v/>
      </c>
      <c r="M1782" s="234" t="str">
        <f>IF(L1782="","",IF(COUNTA(I1782:J1782)&gt;1,"Edible or Inedible",IF(COUNTA(I1782)=1,L1782*1,IF(COUNTA(J1782)=1,L1782*1,"ERROR"))))</f>
        <v/>
      </c>
    </row>
    <row r="1783" spans="1:13" x14ac:dyDescent="0.25">
      <c r="A1783" s="232" t="str">
        <f>IF(D1783="","",A1782)</f>
        <v/>
      </c>
      <c r="B1783" s="231" t="str">
        <f>IF(D1783="","",B1782)</f>
        <v/>
      </c>
      <c r="C1783" s="232" t="str">
        <f>IF(D1783="","",C1782)</f>
        <v/>
      </c>
      <c r="D1783" s="6"/>
      <c r="E1783" s="5" t="str">
        <f>IF(D1783="","",VLOOKUP(D1783,Master,3,FALSE))</f>
        <v/>
      </c>
      <c r="F1783" s="5" t="str">
        <f>IF(D1783="","",VLOOKUP(D1783,Master,4,FALSE))</f>
        <v/>
      </c>
      <c r="G1783" s="5" t="str">
        <f>IF(D1783="","",VLOOKUP(D1783,Master,5,FALSE))</f>
        <v/>
      </c>
      <c r="H1783" s="5" t="str">
        <f>IF(D1783="","",VLOOKUP(D1783,Master,2,FALSE))</f>
        <v/>
      </c>
      <c r="I1783" s="233"/>
      <c r="J1783" s="233"/>
      <c r="K1783" s="233"/>
      <c r="L1783" s="234" t="str">
        <f>IF(K1783="","",IF(I1783="",ROUND(HLOOKUP(J1783,kgList,K1783,FALSE),1),ROUND(HLOOKUP(I1783,kgList,K1783,FALSE),1)))</f>
        <v/>
      </c>
      <c r="M1783" s="234" t="str">
        <f>IF(L1783="","",IF(COUNTA(I1783:J1783)&gt;1,"Edible or Inedible",IF(COUNTA(I1783)=1,L1783*1,IF(COUNTA(J1783)=1,L1783*1,"ERROR"))))</f>
        <v/>
      </c>
    </row>
    <row r="1784" spans="1:13" x14ac:dyDescent="0.25">
      <c r="A1784" s="232" t="str">
        <f>IF(D1784="","",A1783)</f>
        <v/>
      </c>
      <c r="B1784" s="231" t="str">
        <f>IF(D1784="","",B1783)</f>
        <v/>
      </c>
      <c r="C1784" s="232" t="str">
        <f>IF(D1784="","",C1783)</f>
        <v/>
      </c>
      <c r="D1784" s="6"/>
      <c r="E1784" s="5" t="str">
        <f>IF(D1784="","",VLOOKUP(D1784,Master,3,FALSE))</f>
        <v/>
      </c>
      <c r="F1784" s="5" t="str">
        <f>IF(D1784="","",VLOOKUP(D1784,Master,4,FALSE))</f>
        <v/>
      </c>
      <c r="G1784" s="5" t="str">
        <f>IF(D1784="","",VLOOKUP(D1784,Master,5,FALSE))</f>
        <v/>
      </c>
      <c r="H1784" s="5" t="str">
        <f>IF(D1784="","",VLOOKUP(D1784,Master,2,FALSE))</f>
        <v/>
      </c>
      <c r="I1784" s="233"/>
      <c r="J1784" s="233"/>
      <c r="K1784" s="233"/>
      <c r="L1784" s="234" t="str">
        <f>IF(K1784="","",IF(I1784="",ROUND(HLOOKUP(J1784,kgList,K1784,FALSE),1),ROUND(HLOOKUP(I1784,kgList,K1784,FALSE),1)))</f>
        <v/>
      </c>
      <c r="M1784" s="234" t="str">
        <f>IF(L1784="","",IF(COUNTA(I1784:J1784)&gt;1,"Edible or Inedible",IF(COUNTA(I1784)=1,L1784*1,IF(COUNTA(J1784)=1,L1784*1,"ERROR"))))</f>
        <v/>
      </c>
    </row>
    <row r="1785" spans="1:13" x14ac:dyDescent="0.25">
      <c r="A1785" s="232" t="str">
        <f>IF(D1785="","",A1784)</f>
        <v/>
      </c>
      <c r="B1785" s="231" t="str">
        <f>IF(D1785="","",B1784)</f>
        <v/>
      </c>
      <c r="C1785" s="232" t="str">
        <f>IF(D1785="","",C1784)</f>
        <v/>
      </c>
      <c r="D1785" s="6"/>
      <c r="E1785" s="5" t="str">
        <f>IF(D1785="","",VLOOKUP(D1785,Master,3,FALSE))</f>
        <v/>
      </c>
      <c r="F1785" s="5" t="str">
        <f>IF(D1785="","",VLOOKUP(D1785,Master,4,FALSE))</f>
        <v/>
      </c>
      <c r="G1785" s="5" t="str">
        <f>IF(D1785="","",VLOOKUP(D1785,Master,5,FALSE))</f>
        <v/>
      </c>
      <c r="H1785" s="5" t="str">
        <f>IF(D1785="","",VLOOKUP(D1785,Master,2,FALSE))</f>
        <v/>
      </c>
      <c r="I1785" s="233"/>
      <c r="J1785" s="233"/>
      <c r="K1785" s="233"/>
      <c r="L1785" s="234" t="str">
        <f>IF(K1785="","",IF(I1785="",ROUND(HLOOKUP(J1785,kgList,K1785,FALSE),1),ROUND(HLOOKUP(I1785,kgList,K1785,FALSE),1)))</f>
        <v/>
      </c>
      <c r="M1785" s="234" t="str">
        <f>IF(L1785="","",IF(COUNTA(I1785:J1785)&gt;1,"Edible or Inedible",IF(COUNTA(I1785)=1,L1785*1,IF(COUNTA(J1785)=1,L1785*1,"ERROR"))))</f>
        <v/>
      </c>
    </row>
    <row r="1786" spans="1:13" x14ac:dyDescent="0.25">
      <c r="A1786" s="232" t="str">
        <f>IF(D1786="","",A1785)</f>
        <v/>
      </c>
      <c r="B1786" s="231" t="str">
        <f>IF(D1786="","",B1785)</f>
        <v/>
      </c>
      <c r="C1786" s="232" t="str">
        <f>IF(D1786="","",C1785)</f>
        <v/>
      </c>
      <c r="D1786" s="6"/>
      <c r="E1786" s="5" t="str">
        <f>IF(D1786="","",VLOOKUP(D1786,Master,3,FALSE))</f>
        <v/>
      </c>
      <c r="F1786" s="5" t="str">
        <f>IF(D1786="","",VLOOKUP(D1786,Master,4,FALSE))</f>
        <v/>
      </c>
      <c r="G1786" s="5" t="str">
        <f>IF(D1786="","",VLOOKUP(D1786,Master,5,FALSE))</f>
        <v/>
      </c>
      <c r="H1786" s="5" t="str">
        <f>IF(D1786="","",VLOOKUP(D1786,Master,2,FALSE))</f>
        <v/>
      </c>
      <c r="I1786" s="233"/>
      <c r="J1786" s="233"/>
      <c r="K1786" s="233"/>
      <c r="L1786" s="234" t="str">
        <f>IF(K1786="","",IF(I1786="",ROUND(HLOOKUP(J1786,kgList,K1786,FALSE),1),ROUND(HLOOKUP(I1786,kgList,K1786,FALSE),1)))</f>
        <v/>
      </c>
      <c r="M1786" s="234" t="str">
        <f>IF(L1786="","",IF(COUNTA(I1786:J1786)&gt;1,"Edible or Inedible",IF(COUNTA(I1786)=1,L1786*1,IF(COUNTA(J1786)=1,L1786*1,"ERROR"))))</f>
        <v/>
      </c>
    </row>
    <row r="1787" spans="1:13" x14ac:dyDescent="0.25">
      <c r="A1787" s="232" t="str">
        <f>IF(D1787="","",A1786)</f>
        <v/>
      </c>
      <c r="B1787" s="231" t="str">
        <f>IF(D1787="","",B1786)</f>
        <v/>
      </c>
      <c r="C1787" s="232" t="str">
        <f>IF(D1787="","",C1786)</f>
        <v/>
      </c>
      <c r="D1787" s="6"/>
      <c r="E1787" s="5" t="str">
        <f>IF(D1787="","",VLOOKUP(D1787,Master,3,FALSE))</f>
        <v/>
      </c>
      <c r="F1787" s="5" t="str">
        <f>IF(D1787="","",VLOOKUP(D1787,Master,4,FALSE))</f>
        <v/>
      </c>
      <c r="G1787" s="5" t="str">
        <f>IF(D1787="","",VLOOKUP(D1787,Master,5,FALSE))</f>
        <v/>
      </c>
      <c r="H1787" s="5" t="str">
        <f>IF(D1787="","",VLOOKUP(D1787,Master,2,FALSE))</f>
        <v/>
      </c>
      <c r="I1787" s="233"/>
      <c r="J1787" s="233"/>
      <c r="K1787" s="233"/>
      <c r="L1787" s="234" t="str">
        <f>IF(K1787="","",IF(I1787="",ROUND(HLOOKUP(J1787,kgList,K1787,FALSE),1),ROUND(HLOOKUP(I1787,kgList,K1787,FALSE),1)))</f>
        <v/>
      </c>
      <c r="M1787" s="234" t="str">
        <f>IF(L1787="","",IF(COUNTA(I1787:J1787)&gt;1,"Edible or Inedible",IF(COUNTA(I1787)=1,L1787*1,IF(COUNTA(J1787)=1,L1787*1,"ERROR"))))</f>
        <v/>
      </c>
    </row>
    <row r="1788" spans="1:13" x14ac:dyDescent="0.25">
      <c r="A1788" s="232" t="str">
        <f>IF(D1788="","",A1787)</f>
        <v/>
      </c>
      <c r="B1788" s="231" t="str">
        <f>IF(D1788="","",B1787)</f>
        <v/>
      </c>
      <c r="C1788" s="232" t="str">
        <f>IF(D1788="","",C1787)</f>
        <v/>
      </c>
      <c r="D1788" s="6"/>
      <c r="E1788" s="5" t="str">
        <f>IF(D1788="","",VLOOKUP(D1788,Master,3,FALSE))</f>
        <v/>
      </c>
      <c r="F1788" s="5" t="str">
        <f>IF(D1788="","",VLOOKUP(D1788,Master,4,FALSE))</f>
        <v/>
      </c>
      <c r="G1788" s="5" t="str">
        <f>IF(D1788="","",VLOOKUP(D1788,Master,5,FALSE))</f>
        <v/>
      </c>
      <c r="H1788" s="5" t="str">
        <f>IF(D1788="","",VLOOKUP(D1788,Master,2,FALSE))</f>
        <v/>
      </c>
      <c r="I1788" s="233"/>
      <c r="J1788" s="233"/>
      <c r="K1788" s="233"/>
      <c r="L1788" s="234" t="str">
        <f>IF(K1788="","",IF(I1788="",ROUND(HLOOKUP(J1788,kgList,K1788,FALSE),1),ROUND(HLOOKUP(I1788,kgList,K1788,FALSE),1)))</f>
        <v/>
      </c>
      <c r="M1788" s="234" t="str">
        <f>IF(L1788="","",IF(COUNTA(I1788:J1788)&gt;1,"Edible or Inedible",IF(COUNTA(I1788)=1,L1788*1,IF(COUNTA(J1788)=1,L1788*1,"ERROR"))))</f>
        <v/>
      </c>
    </row>
    <row r="1789" spans="1:13" x14ac:dyDescent="0.25">
      <c r="A1789" s="232" t="str">
        <f>IF(D1789="","",A1788)</f>
        <v/>
      </c>
      <c r="B1789" s="231" t="str">
        <f>IF(D1789="","",B1788)</f>
        <v/>
      </c>
      <c r="C1789" s="232" t="str">
        <f>IF(D1789="","",C1788)</f>
        <v/>
      </c>
      <c r="D1789" s="6"/>
      <c r="E1789" s="5" t="str">
        <f>IF(D1789="","",VLOOKUP(D1789,Master,3,FALSE))</f>
        <v/>
      </c>
      <c r="F1789" s="5" t="str">
        <f>IF(D1789="","",VLOOKUP(D1789,Master,4,FALSE))</f>
        <v/>
      </c>
      <c r="G1789" s="5" t="str">
        <f>IF(D1789="","",VLOOKUP(D1789,Master,5,FALSE))</f>
        <v/>
      </c>
      <c r="H1789" s="5" t="str">
        <f>IF(D1789="","",VLOOKUP(D1789,Master,2,FALSE))</f>
        <v/>
      </c>
      <c r="I1789" s="233"/>
      <c r="J1789" s="233"/>
      <c r="K1789" s="233"/>
      <c r="L1789" s="234" t="str">
        <f>IF(K1789="","",IF(I1789="",ROUND(HLOOKUP(J1789,kgList,K1789,FALSE),1),ROUND(HLOOKUP(I1789,kgList,K1789,FALSE),1)))</f>
        <v/>
      </c>
      <c r="M1789" s="234" t="str">
        <f>IF(L1789="","",IF(COUNTA(I1789:J1789)&gt;1,"Edible or Inedible",IF(COUNTA(I1789)=1,L1789*1,IF(COUNTA(J1789)=1,L1789*1,"ERROR"))))</f>
        <v/>
      </c>
    </row>
    <row r="1790" spans="1:13" x14ac:dyDescent="0.25">
      <c r="A1790" s="232" t="str">
        <f>IF(D1790="","",A1789)</f>
        <v/>
      </c>
      <c r="B1790" s="231" t="str">
        <f>IF(D1790="","",B1789)</f>
        <v/>
      </c>
      <c r="C1790" s="232" t="str">
        <f>IF(D1790="","",C1789)</f>
        <v/>
      </c>
      <c r="D1790" s="6"/>
      <c r="E1790" s="5" t="str">
        <f>IF(D1790="","",VLOOKUP(D1790,Master,3,FALSE))</f>
        <v/>
      </c>
      <c r="F1790" s="5" t="str">
        <f>IF(D1790="","",VLOOKUP(D1790,Master,4,FALSE))</f>
        <v/>
      </c>
      <c r="G1790" s="5" t="str">
        <f>IF(D1790="","",VLOOKUP(D1790,Master,5,FALSE))</f>
        <v/>
      </c>
      <c r="H1790" s="5" t="str">
        <f>IF(D1790="","",VLOOKUP(D1790,Master,2,FALSE))</f>
        <v/>
      </c>
      <c r="I1790" s="233"/>
      <c r="J1790" s="233"/>
      <c r="K1790" s="233"/>
      <c r="L1790" s="234" t="str">
        <f>IF(K1790="","",IF(I1790="",ROUND(HLOOKUP(J1790,kgList,K1790,FALSE),1),ROUND(HLOOKUP(I1790,kgList,K1790,FALSE),1)))</f>
        <v/>
      </c>
      <c r="M1790" s="234" t="str">
        <f>IF(L1790="","",IF(COUNTA(I1790:J1790)&gt;1,"Edible or Inedible",IF(COUNTA(I1790)=1,L1790*1,IF(COUNTA(J1790)=1,L1790*1,"ERROR"))))</f>
        <v/>
      </c>
    </row>
    <row r="1791" spans="1:13" x14ac:dyDescent="0.25">
      <c r="A1791" s="232" t="str">
        <f>IF(D1791="","",A1790)</f>
        <v/>
      </c>
      <c r="B1791" s="231" t="str">
        <f>IF(D1791="","",B1790)</f>
        <v/>
      </c>
      <c r="C1791" s="232" t="str">
        <f>IF(D1791="","",C1790)</f>
        <v/>
      </c>
      <c r="D1791" s="6"/>
      <c r="E1791" s="5" t="str">
        <f>IF(D1791="","",VLOOKUP(D1791,Master,3,FALSE))</f>
        <v/>
      </c>
      <c r="F1791" s="5" t="str">
        <f>IF(D1791="","",VLOOKUP(D1791,Master,4,FALSE))</f>
        <v/>
      </c>
      <c r="G1791" s="5" t="str">
        <f>IF(D1791="","",VLOOKUP(D1791,Master,5,FALSE))</f>
        <v/>
      </c>
      <c r="H1791" s="5" t="str">
        <f>IF(D1791="","",VLOOKUP(D1791,Master,2,FALSE))</f>
        <v/>
      </c>
      <c r="I1791" s="233"/>
      <c r="J1791" s="233"/>
      <c r="K1791" s="233"/>
      <c r="L1791" s="234" t="str">
        <f>IF(K1791="","",IF(I1791="",ROUND(HLOOKUP(J1791,kgList,K1791,FALSE),1),ROUND(HLOOKUP(I1791,kgList,K1791,FALSE),1)))</f>
        <v/>
      </c>
      <c r="M1791" s="234" t="str">
        <f>IF(L1791="","",IF(COUNTA(I1791:J1791)&gt;1,"Edible or Inedible",IF(COUNTA(I1791)=1,L1791*1,IF(COUNTA(J1791)=1,L1791*1,"ERROR"))))</f>
        <v/>
      </c>
    </row>
    <row r="1792" spans="1:13" x14ac:dyDescent="0.25">
      <c r="A1792" s="232" t="str">
        <f>IF(D1792="","",A1791)</f>
        <v/>
      </c>
      <c r="B1792" s="231" t="str">
        <f>IF(D1792="","",B1791)</f>
        <v/>
      </c>
      <c r="C1792" s="232" t="str">
        <f>IF(D1792="","",C1791)</f>
        <v/>
      </c>
      <c r="D1792" s="6"/>
      <c r="E1792" s="5" t="str">
        <f>IF(D1792="","",VLOOKUP(D1792,Master,3,FALSE))</f>
        <v/>
      </c>
      <c r="F1792" s="5" t="str">
        <f>IF(D1792="","",VLOOKUP(D1792,Master,4,FALSE))</f>
        <v/>
      </c>
      <c r="G1792" s="5" t="str">
        <f>IF(D1792="","",VLOOKUP(D1792,Master,5,FALSE))</f>
        <v/>
      </c>
      <c r="H1792" s="5" t="str">
        <f>IF(D1792="","",VLOOKUP(D1792,Master,2,FALSE))</f>
        <v/>
      </c>
      <c r="I1792" s="233"/>
      <c r="J1792" s="233"/>
      <c r="K1792" s="233"/>
      <c r="L1792" s="234" t="str">
        <f>IF(K1792="","",IF(I1792="",ROUND(HLOOKUP(J1792,kgList,K1792,FALSE),1),ROUND(HLOOKUP(I1792,kgList,K1792,FALSE),1)))</f>
        <v/>
      </c>
      <c r="M1792" s="234" t="str">
        <f>IF(L1792="","",IF(COUNTA(I1792:J1792)&gt;1,"Edible or Inedible",IF(COUNTA(I1792)=1,L1792*1,IF(COUNTA(J1792)=1,L1792*1,"ERROR"))))</f>
        <v/>
      </c>
    </row>
    <row r="1793" spans="1:13" x14ac:dyDescent="0.25">
      <c r="A1793" s="232" t="str">
        <f>IF(D1793="","",A1792)</f>
        <v/>
      </c>
      <c r="B1793" s="231" t="str">
        <f>IF(D1793="","",B1792)</f>
        <v/>
      </c>
      <c r="C1793" s="232" t="str">
        <f>IF(D1793="","",C1792)</f>
        <v/>
      </c>
      <c r="D1793" s="6"/>
      <c r="E1793" s="5" t="str">
        <f>IF(D1793="","",VLOOKUP(D1793,Master,3,FALSE))</f>
        <v/>
      </c>
      <c r="F1793" s="5" t="str">
        <f>IF(D1793="","",VLOOKUP(D1793,Master,4,FALSE))</f>
        <v/>
      </c>
      <c r="G1793" s="5" t="str">
        <f>IF(D1793="","",VLOOKUP(D1793,Master,5,FALSE))</f>
        <v/>
      </c>
      <c r="H1793" s="5" t="str">
        <f>IF(D1793="","",VLOOKUP(D1793,Master,2,FALSE))</f>
        <v/>
      </c>
      <c r="I1793" s="233"/>
      <c r="J1793" s="233"/>
      <c r="K1793" s="233"/>
      <c r="L1793" s="234" t="str">
        <f>IF(K1793="","",IF(I1793="",ROUND(HLOOKUP(J1793,kgList,K1793,FALSE),1),ROUND(HLOOKUP(I1793,kgList,K1793,FALSE),1)))</f>
        <v/>
      </c>
      <c r="M1793" s="234" t="str">
        <f>IF(L1793="","",IF(COUNTA(I1793:J1793)&gt;1,"Edible or Inedible",IF(COUNTA(I1793)=1,L1793*1,IF(COUNTA(J1793)=1,L1793*1,"ERROR"))))</f>
        <v/>
      </c>
    </row>
    <row r="1794" spans="1:13" x14ac:dyDescent="0.25">
      <c r="A1794" s="232" t="str">
        <f>IF(D1794="","",A1793)</f>
        <v/>
      </c>
      <c r="B1794" s="231" t="str">
        <f>IF(D1794="","",B1793)</f>
        <v/>
      </c>
      <c r="C1794" s="232" t="str">
        <f>IF(D1794="","",C1793)</f>
        <v/>
      </c>
      <c r="D1794" s="6"/>
      <c r="E1794" s="5" t="str">
        <f>IF(D1794="","",VLOOKUP(D1794,Master,3,FALSE))</f>
        <v/>
      </c>
      <c r="F1794" s="5" t="str">
        <f>IF(D1794="","",VLOOKUP(D1794,Master,4,FALSE))</f>
        <v/>
      </c>
      <c r="G1794" s="5" t="str">
        <f>IF(D1794="","",VLOOKUP(D1794,Master,5,FALSE))</f>
        <v/>
      </c>
      <c r="H1794" s="5" t="str">
        <f>IF(D1794="","",VLOOKUP(D1794,Master,2,FALSE))</f>
        <v/>
      </c>
      <c r="I1794" s="233"/>
      <c r="J1794" s="233"/>
      <c r="K1794" s="233"/>
      <c r="L1794" s="234" t="str">
        <f>IF(K1794="","",IF(I1794="",ROUND(HLOOKUP(J1794,kgList,K1794,FALSE),1),ROUND(HLOOKUP(I1794,kgList,K1794,FALSE),1)))</f>
        <v/>
      </c>
      <c r="M1794" s="234" t="str">
        <f>IF(L1794="","",IF(COUNTA(I1794:J1794)&gt;1,"Edible or Inedible",IF(COUNTA(I1794)=1,L1794*1,IF(COUNTA(J1794)=1,L1794*1,"ERROR"))))</f>
        <v/>
      </c>
    </row>
    <row r="1795" spans="1:13" x14ac:dyDescent="0.25">
      <c r="A1795" s="232" t="str">
        <f>IF(D1795="","",A1794)</f>
        <v/>
      </c>
      <c r="B1795" s="231" t="str">
        <f>IF(D1795="","",B1794)</f>
        <v/>
      </c>
      <c r="C1795" s="232" t="str">
        <f>IF(D1795="","",C1794)</f>
        <v/>
      </c>
      <c r="D1795" s="6"/>
      <c r="E1795" s="5" t="str">
        <f>IF(D1795="","",VLOOKUP(D1795,Master,3,FALSE))</f>
        <v/>
      </c>
      <c r="F1795" s="5" t="str">
        <f>IF(D1795="","",VLOOKUP(D1795,Master,4,FALSE))</f>
        <v/>
      </c>
      <c r="G1795" s="5" t="str">
        <f>IF(D1795="","",VLOOKUP(D1795,Master,5,FALSE))</f>
        <v/>
      </c>
      <c r="H1795" s="5" t="str">
        <f>IF(D1795="","",VLOOKUP(D1795,Master,2,FALSE))</f>
        <v/>
      </c>
      <c r="I1795" s="233"/>
      <c r="J1795" s="233"/>
      <c r="K1795" s="233"/>
      <c r="L1795" s="234" t="str">
        <f>IF(K1795="","",IF(I1795="",ROUND(HLOOKUP(J1795,kgList,K1795,FALSE),1),ROUND(HLOOKUP(I1795,kgList,K1795,FALSE),1)))</f>
        <v/>
      </c>
      <c r="M1795" s="234" t="str">
        <f>IF(L1795="","",IF(COUNTA(I1795:J1795)&gt;1,"Edible or Inedible",IF(COUNTA(I1795)=1,L1795*1,IF(COUNTA(J1795)=1,L1795*1,"ERROR"))))</f>
        <v/>
      </c>
    </row>
    <row r="1796" spans="1:13" x14ac:dyDescent="0.25">
      <c r="A1796" s="232" t="str">
        <f>IF(D1796="","",A1795)</f>
        <v/>
      </c>
      <c r="B1796" s="231" t="str">
        <f>IF(D1796="","",B1795)</f>
        <v/>
      </c>
      <c r="C1796" s="232" t="str">
        <f>IF(D1796="","",C1795)</f>
        <v/>
      </c>
      <c r="D1796" s="6"/>
      <c r="E1796" s="5" t="str">
        <f>IF(D1796="","",VLOOKUP(D1796,Master,3,FALSE))</f>
        <v/>
      </c>
      <c r="F1796" s="5" t="str">
        <f>IF(D1796="","",VLOOKUP(D1796,Master,4,FALSE))</f>
        <v/>
      </c>
      <c r="G1796" s="5" t="str">
        <f>IF(D1796="","",VLOOKUP(D1796,Master,5,FALSE))</f>
        <v/>
      </c>
      <c r="H1796" s="5" t="str">
        <f>IF(D1796="","",VLOOKUP(D1796,Master,2,FALSE))</f>
        <v/>
      </c>
      <c r="I1796" s="233"/>
      <c r="J1796" s="233"/>
      <c r="K1796" s="233"/>
      <c r="L1796" s="234" t="str">
        <f>IF(K1796="","",IF(I1796="",ROUND(HLOOKUP(J1796,kgList,K1796,FALSE),1),ROUND(HLOOKUP(I1796,kgList,K1796,FALSE),1)))</f>
        <v/>
      </c>
      <c r="M1796" s="234" t="str">
        <f>IF(L1796="","",IF(COUNTA(I1796:J1796)&gt;1,"Edible or Inedible",IF(COUNTA(I1796)=1,L1796*1,IF(COUNTA(J1796)=1,L1796*1,"ERROR"))))</f>
        <v/>
      </c>
    </row>
    <row r="1797" spans="1:13" x14ac:dyDescent="0.25">
      <c r="A1797" s="232" t="str">
        <f>IF(D1797="","",A1796)</f>
        <v/>
      </c>
      <c r="B1797" s="231" t="str">
        <f>IF(D1797="","",B1796)</f>
        <v/>
      </c>
      <c r="C1797" s="232" t="str">
        <f>IF(D1797="","",C1796)</f>
        <v/>
      </c>
      <c r="D1797" s="6"/>
      <c r="E1797" s="5" t="str">
        <f>IF(D1797="","",VLOOKUP(D1797,Master,3,FALSE))</f>
        <v/>
      </c>
      <c r="F1797" s="5" t="str">
        <f>IF(D1797="","",VLOOKUP(D1797,Master,4,FALSE))</f>
        <v/>
      </c>
      <c r="G1797" s="5" t="str">
        <f>IF(D1797="","",VLOOKUP(D1797,Master,5,FALSE))</f>
        <v/>
      </c>
      <c r="H1797" s="5" t="str">
        <f>IF(D1797="","",VLOOKUP(D1797,Master,2,FALSE))</f>
        <v/>
      </c>
      <c r="I1797" s="233"/>
      <c r="J1797" s="233"/>
      <c r="K1797" s="233"/>
      <c r="L1797" s="234" t="str">
        <f>IF(K1797="","",IF(I1797="",ROUND(HLOOKUP(J1797,kgList,K1797,FALSE),1),ROUND(HLOOKUP(I1797,kgList,K1797,FALSE),1)))</f>
        <v/>
      </c>
      <c r="M1797" s="234" t="str">
        <f>IF(L1797="","",IF(COUNTA(I1797:J1797)&gt;1,"Edible or Inedible",IF(COUNTA(I1797)=1,L1797*1,IF(COUNTA(J1797)=1,L1797*1,"ERROR"))))</f>
        <v/>
      </c>
    </row>
    <row r="1798" spans="1:13" x14ac:dyDescent="0.25">
      <c r="A1798" s="232" t="str">
        <f>IF(D1798="","",A1797)</f>
        <v/>
      </c>
      <c r="B1798" s="231" t="str">
        <f>IF(D1798="","",B1797)</f>
        <v/>
      </c>
      <c r="C1798" s="232" t="str">
        <f>IF(D1798="","",C1797)</f>
        <v/>
      </c>
      <c r="D1798" s="6"/>
      <c r="E1798" s="5" t="str">
        <f>IF(D1798="","",VLOOKUP(D1798,Master,3,FALSE))</f>
        <v/>
      </c>
      <c r="F1798" s="5" t="str">
        <f>IF(D1798="","",VLOOKUP(D1798,Master,4,FALSE))</f>
        <v/>
      </c>
      <c r="G1798" s="5" t="str">
        <f>IF(D1798="","",VLOOKUP(D1798,Master,5,FALSE))</f>
        <v/>
      </c>
      <c r="H1798" s="5" t="str">
        <f>IF(D1798="","",VLOOKUP(D1798,Master,2,FALSE))</f>
        <v/>
      </c>
      <c r="I1798" s="233"/>
      <c r="J1798" s="233"/>
      <c r="K1798" s="233"/>
      <c r="L1798" s="234" t="str">
        <f>IF(K1798="","",IF(I1798="",ROUND(HLOOKUP(J1798,kgList,K1798,FALSE),1),ROUND(HLOOKUP(I1798,kgList,K1798,FALSE),1)))</f>
        <v/>
      </c>
      <c r="M1798" s="234" t="str">
        <f>IF(L1798="","",IF(COUNTA(I1798:J1798)&gt;1,"Edible or Inedible",IF(COUNTA(I1798)=1,L1798*1,IF(COUNTA(J1798)=1,L1798*1,"ERROR"))))</f>
        <v/>
      </c>
    </row>
    <row r="1799" spans="1:13" x14ac:dyDescent="0.25">
      <c r="A1799" s="232" t="str">
        <f>IF(D1799="","",A1798)</f>
        <v/>
      </c>
      <c r="B1799" s="231" t="str">
        <f>IF(D1799="","",B1798)</f>
        <v/>
      </c>
      <c r="C1799" s="232" t="str">
        <f>IF(D1799="","",C1798)</f>
        <v/>
      </c>
      <c r="D1799" s="6"/>
      <c r="E1799" s="5" t="str">
        <f>IF(D1799="","",VLOOKUP(D1799,Master,3,FALSE))</f>
        <v/>
      </c>
      <c r="F1799" s="5" t="str">
        <f>IF(D1799="","",VLOOKUP(D1799,Master,4,FALSE))</f>
        <v/>
      </c>
      <c r="G1799" s="5" t="str">
        <f>IF(D1799="","",VLOOKUP(D1799,Master,5,FALSE))</f>
        <v/>
      </c>
      <c r="H1799" s="5" t="str">
        <f>IF(D1799="","",VLOOKUP(D1799,Master,2,FALSE))</f>
        <v/>
      </c>
      <c r="I1799" s="233"/>
      <c r="J1799" s="233"/>
      <c r="K1799" s="233"/>
      <c r="L1799" s="234" t="str">
        <f>IF(K1799="","",IF(I1799="",ROUND(HLOOKUP(J1799,kgList,K1799,FALSE),1),ROUND(HLOOKUP(I1799,kgList,K1799,FALSE),1)))</f>
        <v/>
      </c>
      <c r="M1799" s="234" t="str">
        <f>IF(L1799="","",IF(COUNTA(I1799:J1799)&gt;1,"Edible or Inedible",IF(COUNTA(I1799)=1,L1799*1,IF(COUNTA(J1799)=1,L1799*1,"ERROR"))))</f>
        <v/>
      </c>
    </row>
    <row r="1800" spans="1:13" x14ac:dyDescent="0.25">
      <c r="A1800" s="232" t="str">
        <f>IF(D1800="","",A1799)</f>
        <v/>
      </c>
      <c r="B1800" s="231" t="str">
        <f>IF(D1800="","",B1799)</f>
        <v/>
      </c>
      <c r="C1800" s="232" t="str">
        <f>IF(D1800="","",C1799)</f>
        <v/>
      </c>
      <c r="D1800" s="6"/>
      <c r="E1800" s="5" t="str">
        <f>IF(D1800="","",VLOOKUP(D1800,Master,3,FALSE))</f>
        <v/>
      </c>
      <c r="F1800" s="5" t="str">
        <f>IF(D1800="","",VLOOKUP(D1800,Master,4,FALSE))</f>
        <v/>
      </c>
      <c r="G1800" s="5" t="str">
        <f>IF(D1800="","",VLOOKUP(D1800,Master,5,FALSE))</f>
        <v/>
      </c>
      <c r="H1800" s="5" t="str">
        <f>IF(D1800="","",VLOOKUP(D1800,Master,2,FALSE))</f>
        <v/>
      </c>
      <c r="I1800" s="233"/>
      <c r="J1800" s="233"/>
      <c r="K1800" s="233"/>
      <c r="L1800" s="234" t="str">
        <f>IF(K1800="","",IF(I1800="",ROUND(HLOOKUP(J1800,kgList,K1800,FALSE),1),ROUND(HLOOKUP(I1800,kgList,K1800,FALSE),1)))</f>
        <v/>
      </c>
      <c r="M1800" s="234" t="str">
        <f>IF(L1800="","",IF(COUNTA(I1800:J1800)&gt;1,"Edible or Inedible",IF(COUNTA(I1800)=1,L1800*1,IF(COUNTA(J1800)=1,L1800*1,"ERROR"))))</f>
        <v/>
      </c>
    </row>
    <row r="1801" spans="1:13" x14ac:dyDescent="0.25">
      <c r="A1801" s="232" t="str">
        <f>IF(D1801="","",A1800)</f>
        <v/>
      </c>
      <c r="B1801" s="231" t="str">
        <f>IF(D1801="","",B1800)</f>
        <v/>
      </c>
      <c r="C1801" s="232" t="str">
        <f>IF(D1801="","",C1800)</f>
        <v/>
      </c>
      <c r="D1801" s="6"/>
      <c r="E1801" s="5" t="str">
        <f>IF(D1801="","",VLOOKUP(D1801,Master,3,FALSE))</f>
        <v/>
      </c>
      <c r="F1801" s="5" t="str">
        <f>IF(D1801="","",VLOOKUP(D1801,Master,4,FALSE))</f>
        <v/>
      </c>
      <c r="G1801" s="5" t="str">
        <f>IF(D1801="","",VLOOKUP(D1801,Master,5,FALSE))</f>
        <v/>
      </c>
      <c r="H1801" s="5" t="str">
        <f>IF(D1801="","",VLOOKUP(D1801,Master,2,FALSE))</f>
        <v/>
      </c>
      <c r="I1801" s="233"/>
      <c r="J1801" s="233"/>
      <c r="K1801" s="233"/>
      <c r="L1801" s="234" t="str">
        <f>IF(K1801="","",IF(I1801="",ROUND(HLOOKUP(J1801,kgList,K1801,FALSE),1),ROUND(HLOOKUP(I1801,kgList,K1801,FALSE),1)))</f>
        <v/>
      </c>
      <c r="M1801" s="234" t="str">
        <f>IF(L1801="","",IF(COUNTA(I1801:J1801)&gt;1,"Edible or Inedible",IF(COUNTA(I1801)=1,L1801*1,IF(COUNTA(J1801)=1,L1801*1,"ERROR"))))</f>
        <v/>
      </c>
    </row>
    <row r="1802" spans="1:13" x14ac:dyDescent="0.25">
      <c r="A1802" s="232" t="str">
        <f>IF(D1802="","",A1801)</f>
        <v/>
      </c>
      <c r="B1802" s="231" t="str">
        <f>IF(D1802="","",B1801)</f>
        <v/>
      </c>
      <c r="C1802" s="232" t="str">
        <f>IF(D1802="","",C1801)</f>
        <v/>
      </c>
      <c r="D1802" s="6"/>
      <c r="E1802" s="5" t="str">
        <f>IF(D1802="","",VLOOKUP(D1802,Master,3,FALSE))</f>
        <v/>
      </c>
      <c r="F1802" s="5" t="str">
        <f>IF(D1802="","",VLOOKUP(D1802,Master,4,FALSE))</f>
        <v/>
      </c>
      <c r="G1802" s="5" t="str">
        <f>IF(D1802="","",VLOOKUP(D1802,Master,5,FALSE))</f>
        <v/>
      </c>
      <c r="H1802" s="5" t="str">
        <f>IF(D1802="","",VLOOKUP(D1802,Master,2,FALSE))</f>
        <v/>
      </c>
      <c r="I1802" s="233"/>
      <c r="J1802" s="233"/>
      <c r="K1802" s="233"/>
      <c r="L1802" s="234" t="str">
        <f>IF(K1802="","",IF(I1802="",ROUND(HLOOKUP(J1802,kgList,K1802,FALSE),1),ROUND(HLOOKUP(I1802,kgList,K1802,FALSE),1)))</f>
        <v/>
      </c>
      <c r="M1802" s="234" t="str">
        <f>IF(L1802="","",IF(COUNTA(I1802:J1802)&gt;1,"Edible or Inedible",IF(COUNTA(I1802)=1,L1802*1,IF(COUNTA(J1802)=1,L1802*1,"ERROR"))))</f>
        <v/>
      </c>
    </row>
    <row r="1803" spans="1:13" x14ac:dyDescent="0.25">
      <c r="A1803" s="232" t="str">
        <f>IF(D1803="","",A1802)</f>
        <v/>
      </c>
      <c r="B1803" s="231" t="str">
        <f>IF(D1803="","",B1802)</f>
        <v/>
      </c>
      <c r="C1803" s="232" t="str">
        <f>IF(D1803="","",C1802)</f>
        <v/>
      </c>
      <c r="D1803" s="6"/>
      <c r="E1803" s="5" t="str">
        <f>IF(D1803="","",VLOOKUP(D1803,Master,3,FALSE))</f>
        <v/>
      </c>
      <c r="F1803" s="5" t="str">
        <f>IF(D1803="","",VLOOKUP(D1803,Master,4,FALSE))</f>
        <v/>
      </c>
      <c r="G1803" s="5" t="str">
        <f>IF(D1803="","",VLOOKUP(D1803,Master,5,FALSE))</f>
        <v/>
      </c>
      <c r="H1803" s="5" t="str">
        <f>IF(D1803="","",VLOOKUP(D1803,Master,2,FALSE))</f>
        <v/>
      </c>
      <c r="I1803" s="233"/>
      <c r="J1803" s="233"/>
      <c r="K1803" s="233"/>
      <c r="L1803" s="234" t="str">
        <f>IF(K1803="","",IF(I1803="",ROUND(HLOOKUP(J1803,kgList,K1803,FALSE),1),ROUND(HLOOKUP(I1803,kgList,K1803,FALSE),1)))</f>
        <v/>
      </c>
      <c r="M1803" s="234" t="str">
        <f>IF(L1803="","",IF(COUNTA(I1803:J1803)&gt;1,"Edible or Inedible",IF(COUNTA(I1803)=1,L1803*1,IF(COUNTA(J1803)=1,L1803*1,"ERROR"))))</f>
        <v/>
      </c>
    </row>
    <row r="1804" spans="1:13" x14ac:dyDescent="0.25">
      <c r="A1804" s="232" t="str">
        <f>IF(D1804="","",A1803)</f>
        <v/>
      </c>
      <c r="B1804" s="231" t="str">
        <f>IF(D1804="","",B1803)</f>
        <v/>
      </c>
      <c r="C1804" s="232" t="str">
        <f>IF(D1804="","",C1803)</f>
        <v/>
      </c>
      <c r="D1804" s="6"/>
      <c r="E1804" s="5" t="str">
        <f>IF(D1804="","",VLOOKUP(D1804,Master,3,FALSE))</f>
        <v/>
      </c>
      <c r="F1804" s="5" t="str">
        <f>IF(D1804="","",VLOOKUP(D1804,Master,4,FALSE))</f>
        <v/>
      </c>
      <c r="G1804" s="5" t="str">
        <f>IF(D1804="","",VLOOKUP(D1804,Master,5,FALSE))</f>
        <v/>
      </c>
      <c r="H1804" s="5" t="str">
        <f>IF(D1804="","",VLOOKUP(D1804,Master,2,FALSE))</f>
        <v/>
      </c>
      <c r="I1804" s="233"/>
      <c r="J1804" s="233"/>
      <c r="K1804" s="233"/>
      <c r="L1804" s="234" t="str">
        <f>IF(K1804="","",IF(I1804="",ROUND(HLOOKUP(J1804,kgList,K1804,FALSE),1),ROUND(HLOOKUP(I1804,kgList,K1804,FALSE),1)))</f>
        <v/>
      </c>
      <c r="M1804" s="234" t="str">
        <f>IF(L1804="","",IF(COUNTA(I1804:J1804)&gt;1,"Edible or Inedible",IF(COUNTA(I1804)=1,L1804*1,IF(COUNTA(J1804)=1,L1804*1,"ERROR"))))</f>
        <v/>
      </c>
    </row>
    <row r="1805" spans="1:13" x14ac:dyDescent="0.25">
      <c r="A1805" s="232" t="str">
        <f>IF(D1805="","",A1804)</f>
        <v/>
      </c>
      <c r="B1805" s="231" t="str">
        <f>IF(D1805="","",B1804)</f>
        <v/>
      </c>
      <c r="C1805" s="232" t="str">
        <f>IF(D1805="","",C1804)</f>
        <v/>
      </c>
      <c r="D1805" s="6"/>
      <c r="E1805" s="5" t="str">
        <f>IF(D1805="","",VLOOKUP(D1805,Master,3,FALSE))</f>
        <v/>
      </c>
      <c r="F1805" s="5" t="str">
        <f>IF(D1805="","",VLOOKUP(D1805,Master,4,FALSE))</f>
        <v/>
      </c>
      <c r="G1805" s="5" t="str">
        <f>IF(D1805="","",VLOOKUP(D1805,Master,5,FALSE))</f>
        <v/>
      </c>
      <c r="H1805" s="5" t="str">
        <f>IF(D1805="","",VLOOKUP(D1805,Master,2,FALSE))</f>
        <v/>
      </c>
      <c r="I1805" s="233"/>
      <c r="J1805" s="233"/>
      <c r="K1805" s="233"/>
      <c r="L1805" s="234" t="str">
        <f>IF(K1805="","",IF(I1805="",ROUND(HLOOKUP(J1805,kgList,K1805,FALSE),1),ROUND(HLOOKUP(I1805,kgList,K1805,FALSE),1)))</f>
        <v/>
      </c>
      <c r="M1805" s="234" t="str">
        <f>IF(L1805="","",IF(COUNTA(I1805:J1805)&gt;1,"Edible or Inedible",IF(COUNTA(I1805)=1,L1805*1,IF(COUNTA(J1805)=1,L1805*1,"ERROR"))))</f>
        <v/>
      </c>
    </row>
    <row r="1806" spans="1:13" x14ac:dyDescent="0.25">
      <c r="A1806" s="232" t="str">
        <f>IF(D1806="","",A1805)</f>
        <v/>
      </c>
      <c r="B1806" s="231" t="str">
        <f>IF(D1806="","",B1805)</f>
        <v/>
      </c>
      <c r="C1806" s="232" t="str">
        <f>IF(D1806="","",C1805)</f>
        <v/>
      </c>
      <c r="D1806" s="6"/>
      <c r="E1806" s="5" t="str">
        <f>IF(D1806="","",VLOOKUP(D1806,Master,3,FALSE))</f>
        <v/>
      </c>
      <c r="F1806" s="5" t="str">
        <f>IF(D1806="","",VLOOKUP(D1806,Master,4,FALSE))</f>
        <v/>
      </c>
      <c r="G1806" s="5" t="str">
        <f>IF(D1806="","",VLOOKUP(D1806,Master,5,FALSE))</f>
        <v/>
      </c>
      <c r="H1806" s="5" t="str">
        <f>IF(D1806="","",VLOOKUP(D1806,Master,2,FALSE))</f>
        <v/>
      </c>
      <c r="I1806" s="233"/>
      <c r="J1806" s="233"/>
      <c r="K1806" s="233"/>
      <c r="L1806" s="234" t="str">
        <f>IF(K1806="","",IF(I1806="",ROUND(HLOOKUP(J1806,kgList,K1806,FALSE),1),ROUND(HLOOKUP(I1806,kgList,K1806,FALSE),1)))</f>
        <v/>
      </c>
      <c r="M1806" s="234" t="str">
        <f>IF(L1806="","",IF(COUNTA(I1806:J1806)&gt;1,"Edible or Inedible",IF(COUNTA(I1806)=1,L1806*1,IF(COUNTA(J1806)=1,L1806*1,"ERROR"))))</f>
        <v/>
      </c>
    </row>
    <row r="1807" spans="1:13" x14ac:dyDescent="0.25">
      <c r="A1807" s="232" t="str">
        <f>IF(D1807="","",A1806)</f>
        <v/>
      </c>
      <c r="B1807" s="231" t="str">
        <f>IF(D1807="","",B1806)</f>
        <v/>
      </c>
      <c r="C1807" s="232" t="str">
        <f>IF(D1807="","",C1806)</f>
        <v/>
      </c>
      <c r="D1807" s="6"/>
      <c r="E1807" s="5" t="str">
        <f>IF(D1807="","",VLOOKUP(D1807,Master,3,FALSE))</f>
        <v/>
      </c>
      <c r="F1807" s="5" t="str">
        <f>IF(D1807="","",VLOOKUP(D1807,Master,4,FALSE))</f>
        <v/>
      </c>
      <c r="G1807" s="5" t="str">
        <f>IF(D1807="","",VLOOKUP(D1807,Master,5,FALSE))</f>
        <v/>
      </c>
      <c r="H1807" s="5" t="str">
        <f>IF(D1807="","",VLOOKUP(D1807,Master,2,FALSE))</f>
        <v/>
      </c>
      <c r="I1807" s="233"/>
      <c r="J1807" s="233"/>
      <c r="K1807" s="233"/>
      <c r="L1807" s="234" t="str">
        <f>IF(K1807="","",IF(I1807="",ROUND(HLOOKUP(J1807,kgList,K1807,FALSE),1),ROUND(HLOOKUP(I1807,kgList,K1807,FALSE),1)))</f>
        <v/>
      </c>
      <c r="M1807" s="234" t="str">
        <f>IF(L1807="","",IF(COUNTA(I1807:J1807)&gt;1,"Edible or Inedible",IF(COUNTA(I1807)=1,L1807*1,IF(COUNTA(J1807)=1,L1807*1,"ERROR"))))</f>
        <v/>
      </c>
    </row>
    <row r="1808" spans="1:13" x14ac:dyDescent="0.25">
      <c r="A1808" s="232" t="str">
        <f>IF(D1808="","",A1807)</f>
        <v/>
      </c>
      <c r="B1808" s="231" t="str">
        <f>IF(D1808="","",B1807)</f>
        <v/>
      </c>
      <c r="C1808" s="232" t="str">
        <f>IF(D1808="","",C1807)</f>
        <v/>
      </c>
      <c r="D1808" s="6"/>
      <c r="E1808" s="5" t="str">
        <f>IF(D1808="","",VLOOKUP(D1808,Master,3,FALSE))</f>
        <v/>
      </c>
      <c r="F1808" s="5" t="str">
        <f>IF(D1808="","",VLOOKUP(D1808,Master,4,FALSE))</f>
        <v/>
      </c>
      <c r="G1808" s="5" t="str">
        <f>IF(D1808="","",VLOOKUP(D1808,Master,5,FALSE))</f>
        <v/>
      </c>
      <c r="H1808" s="5" t="str">
        <f>IF(D1808="","",VLOOKUP(D1808,Master,2,FALSE))</f>
        <v/>
      </c>
      <c r="I1808" s="233"/>
      <c r="J1808" s="233"/>
      <c r="K1808" s="233"/>
      <c r="L1808" s="234" t="str">
        <f>IF(K1808="","",IF(I1808="",ROUND(HLOOKUP(J1808,kgList,K1808,FALSE),1),ROUND(HLOOKUP(I1808,kgList,K1808,FALSE),1)))</f>
        <v/>
      </c>
      <c r="M1808" s="234" t="str">
        <f>IF(L1808="","",IF(COUNTA(I1808:J1808)&gt;1,"Edible or Inedible",IF(COUNTA(I1808)=1,L1808*1,IF(COUNTA(J1808)=1,L1808*1,"ERROR"))))</f>
        <v/>
      </c>
    </row>
    <row r="1809" spans="1:13" x14ac:dyDescent="0.25">
      <c r="A1809" s="232" t="str">
        <f>IF(D1809="","",A1808)</f>
        <v/>
      </c>
      <c r="B1809" s="231" t="str">
        <f>IF(D1809="","",B1808)</f>
        <v/>
      </c>
      <c r="C1809" s="232" t="str">
        <f>IF(D1809="","",C1808)</f>
        <v/>
      </c>
      <c r="D1809" s="6"/>
      <c r="E1809" s="5" t="str">
        <f>IF(D1809="","",VLOOKUP(D1809,Master,3,FALSE))</f>
        <v/>
      </c>
      <c r="F1809" s="5" t="str">
        <f>IF(D1809="","",VLOOKUP(D1809,Master,4,FALSE))</f>
        <v/>
      </c>
      <c r="G1809" s="5" t="str">
        <f>IF(D1809="","",VLOOKUP(D1809,Master,5,FALSE))</f>
        <v/>
      </c>
      <c r="H1809" s="5" t="str">
        <f>IF(D1809="","",VLOOKUP(D1809,Master,2,FALSE))</f>
        <v/>
      </c>
      <c r="I1809" s="233"/>
      <c r="J1809" s="233"/>
      <c r="K1809" s="233"/>
      <c r="L1809" s="234" t="str">
        <f>IF(K1809="","",IF(I1809="",ROUND(HLOOKUP(J1809,kgList,K1809,FALSE),1),ROUND(HLOOKUP(I1809,kgList,K1809,FALSE),1)))</f>
        <v/>
      </c>
      <c r="M1809" s="234" t="str">
        <f>IF(L1809="","",IF(COUNTA(I1809:J1809)&gt;1,"Edible or Inedible",IF(COUNTA(I1809)=1,L1809*1,IF(COUNTA(J1809)=1,L1809*1,"ERROR"))))</f>
        <v/>
      </c>
    </row>
    <row r="1810" spans="1:13" x14ac:dyDescent="0.25">
      <c r="A1810" s="232" t="str">
        <f>IF(D1810="","",A1809)</f>
        <v/>
      </c>
      <c r="B1810" s="231" t="str">
        <f>IF(D1810="","",B1809)</f>
        <v/>
      </c>
      <c r="C1810" s="232" t="str">
        <f>IF(D1810="","",C1809)</f>
        <v/>
      </c>
      <c r="D1810" s="6"/>
      <c r="E1810" s="5" t="str">
        <f>IF(D1810="","",VLOOKUP(D1810,Master,3,FALSE))</f>
        <v/>
      </c>
      <c r="F1810" s="5" t="str">
        <f>IF(D1810="","",VLOOKUP(D1810,Master,4,FALSE))</f>
        <v/>
      </c>
      <c r="G1810" s="5" t="str">
        <f>IF(D1810="","",VLOOKUP(D1810,Master,5,FALSE))</f>
        <v/>
      </c>
      <c r="H1810" s="5" t="str">
        <f>IF(D1810="","",VLOOKUP(D1810,Master,2,FALSE))</f>
        <v/>
      </c>
      <c r="I1810" s="233"/>
      <c r="J1810" s="233"/>
      <c r="K1810" s="233"/>
      <c r="L1810" s="234" t="str">
        <f>IF(K1810="","",IF(I1810="",ROUND(HLOOKUP(J1810,kgList,K1810,FALSE),1),ROUND(HLOOKUP(I1810,kgList,K1810,FALSE),1)))</f>
        <v/>
      </c>
      <c r="M1810" s="234" t="str">
        <f>IF(L1810="","",IF(COUNTA(I1810:J1810)&gt;1,"Edible or Inedible",IF(COUNTA(I1810)=1,L1810*1,IF(COUNTA(J1810)=1,L1810*1,"ERROR"))))</f>
        <v/>
      </c>
    </row>
    <row r="1811" spans="1:13" x14ac:dyDescent="0.25">
      <c r="A1811" s="232" t="str">
        <f>IF(D1811="","",A1810)</f>
        <v/>
      </c>
      <c r="B1811" s="231" t="str">
        <f>IF(D1811="","",B1810)</f>
        <v/>
      </c>
      <c r="C1811" s="232" t="str">
        <f>IF(D1811="","",C1810)</f>
        <v/>
      </c>
      <c r="D1811" s="6"/>
      <c r="E1811" s="5" t="str">
        <f>IF(D1811="","",VLOOKUP(D1811,Master,3,FALSE))</f>
        <v/>
      </c>
      <c r="F1811" s="5" t="str">
        <f>IF(D1811="","",VLOOKUP(D1811,Master,4,FALSE))</f>
        <v/>
      </c>
      <c r="G1811" s="5" t="str">
        <f>IF(D1811="","",VLOOKUP(D1811,Master,5,FALSE))</f>
        <v/>
      </c>
      <c r="H1811" s="5" t="str">
        <f>IF(D1811="","",VLOOKUP(D1811,Master,2,FALSE))</f>
        <v/>
      </c>
      <c r="I1811" s="233"/>
      <c r="J1811" s="233"/>
      <c r="K1811" s="233"/>
      <c r="L1811" s="234" t="str">
        <f>IF(K1811="","",IF(I1811="",ROUND(HLOOKUP(J1811,kgList,K1811,FALSE),1),ROUND(HLOOKUP(I1811,kgList,K1811,FALSE),1)))</f>
        <v/>
      </c>
      <c r="M1811" s="234" t="str">
        <f>IF(L1811="","",IF(COUNTA(I1811:J1811)&gt;1,"Edible or Inedible",IF(COUNTA(I1811)=1,L1811*1,IF(COUNTA(J1811)=1,L1811*1,"ERROR"))))</f>
        <v/>
      </c>
    </row>
    <row r="1812" spans="1:13" x14ac:dyDescent="0.25">
      <c r="A1812" s="232" t="str">
        <f>IF(D1812="","",A1811)</f>
        <v/>
      </c>
      <c r="B1812" s="231" t="str">
        <f>IF(D1812="","",B1811)</f>
        <v/>
      </c>
      <c r="C1812" s="232" t="str">
        <f>IF(D1812="","",C1811)</f>
        <v/>
      </c>
      <c r="D1812" s="6"/>
      <c r="E1812" s="5" t="str">
        <f>IF(D1812="","",VLOOKUP(D1812,Master,3,FALSE))</f>
        <v/>
      </c>
      <c r="F1812" s="5" t="str">
        <f>IF(D1812="","",VLOOKUP(D1812,Master,4,FALSE))</f>
        <v/>
      </c>
      <c r="G1812" s="5" t="str">
        <f>IF(D1812="","",VLOOKUP(D1812,Master,5,FALSE))</f>
        <v/>
      </c>
      <c r="H1812" s="5" t="str">
        <f>IF(D1812="","",VLOOKUP(D1812,Master,2,FALSE))</f>
        <v/>
      </c>
      <c r="I1812" s="233"/>
      <c r="J1812" s="233"/>
      <c r="K1812" s="233"/>
      <c r="L1812" s="234" t="str">
        <f>IF(K1812="","",IF(I1812="",ROUND(HLOOKUP(J1812,kgList,K1812,FALSE),1),ROUND(HLOOKUP(I1812,kgList,K1812,FALSE),1)))</f>
        <v/>
      </c>
      <c r="M1812" s="234" t="str">
        <f>IF(L1812="","",IF(COUNTA(I1812:J1812)&gt;1,"Edible or Inedible",IF(COUNTA(I1812)=1,L1812*1,IF(COUNTA(J1812)=1,L1812*1,"ERROR"))))</f>
        <v/>
      </c>
    </row>
    <row r="1813" spans="1:13" x14ac:dyDescent="0.25">
      <c r="A1813" s="232" t="str">
        <f>IF(D1813="","",A1812)</f>
        <v/>
      </c>
      <c r="B1813" s="231" t="str">
        <f>IF(D1813="","",B1812)</f>
        <v/>
      </c>
      <c r="C1813" s="232" t="str">
        <f>IF(D1813="","",C1812)</f>
        <v/>
      </c>
      <c r="D1813" s="6"/>
      <c r="E1813" s="5" t="str">
        <f>IF(D1813="","",VLOOKUP(D1813,Master,3,FALSE))</f>
        <v/>
      </c>
      <c r="F1813" s="5" t="str">
        <f>IF(D1813="","",VLOOKUP(D1813,Master,4,FALSE))</f>
        <v/>
      </c>
      <c r="G1813" s="5" t="str">
        <f>IF(D1813="","",VLOOKUP(D1813,Master,5,FALSE))</f>
        <v/>
      </c>
      <c r="H1813" s="5" t="str">
        <f>IF(D1813="","",VLOOKUP(D1813,Master,2,FALSE))</f>
        <v/>
      </c>
      <c r="I1813" s="233"/>
      <c r="J1813" s="233"/>
      <c r="K1813" s="233"/>
      <c r="L1813" s="234" t="str">
        <f>IF(K1813="","",IF(I1813="",ROUND(HLOOKUP(J1813,kgList,K1813,FALSE),1),ROUND(HLOOKUP(I1813,kgList,K1813,FALSE),1)))</f>
        <v/>
      </c>
      <c r="M1813" s="234" t="str">
        <f>IF(L1813="","",IF(COUNTA(I1813:J1813)&gt;1,"Edible or Inedible",IF(COUNTA(I1813)=1,L1813*1,IF(COUNTA(J1813)=1,L1813*1,"ERROR"))))</f>
        <v/>
      </c>
    </row>
    <row r="1814" spans="1:13" x14ac:dyDescent="0.25">
      <c r="A1814" s="232" t="str">
        <f>IF(D1814="","",A1813)</f>
        <v/>
      </c>
      <c r="B1814" s="231" t="str">
        <f>IF(D1814="","",B1813)</f>
        <v/>
      </c>
      <c r="C1814" s="232" t="str">
        <f>IF(D1814="","",C1813)</f>
        <v/>
      </c>
      <c r="D1814" s="6"/>
      <c r="E1814" s="5" t="str">
        <f>IF(D1814="","",VLOOKUP(D1814,Master,3,FALSE))</f>
        <v/>
      </c>
      <c r="F1814" s="5" t="str">
        <f>IF(D1814="","",VLOOKUP(D1814,Master,4,FALSE))</f>
        <v/>
      </c>
      <c r="G1814" s="5" t="str">
        <f>IF(D1814="","",VLOOKUP(D1814,Master,5,FALSE))</f>
        <v/>
      </c>
      <c r="H1814" s="5" t="str">
        <f>IF(D1814="","",VLOOKUP(D1814,Master,2,FALSE))</f>
        <v/>
      </c>
      <c r="I1814" s="233"/>
      <c r="J1814" s="233"/>
      <c r="K1814" s="233"/>
      <c r="L1814" s="234" t="str">
        <f>IF(K1814="","",IF(I1814="",ROUND(HLOOKUP(J1814,kgList,K1814,FALSE),1),ROUND(HLOOKUP(I1814,kgList,K1814,FALSE),1)))</f>
        <v/>
      </c>
      <c r="M1814" s="234" t="str">
        <f>IF(L1814="","",IF(COUNTA(I1814:J1814)&gt;1,"Edible or Inedible",IF(COUNTA(I1814)=1,L1814*1,IF(COUNTA(J1814)=1,L1814*1,"ERROR"))))</f>
        <v/>
      </c>
    </row>
    <row r="1815" spans="1:13" x14ac:dyDescent="0.25">
      <c r="A1815" s="232" t="str">
        <f>IF(D1815="","",A1814)</f>
        <v/>
      </c>
      <c r="B1815" s="231" t="str">
        <f>IF(D1815="","",B1814)</f>
        <v/>
      </c>
      <c r="C1815" s="232" t="str">
        <f>IF(D1815="","",C1814)</f>
        <v/>
      </c>
      <c r="D1815" s="6"/>
      <c r="E1815" s="5" t="str">
        <f>IF(D1815="","",VLOOKUP(D1815,Master,3,FALSE))</f>
        <v/>
      </c>
      <c r="F1815" s="5" t="str">
        <f>IF(D1815="","",VLOOKUP(D1815,Master,4,FALSE))</f>
        <v/>
      </c>
      <c r="G1815" s="5" t="str">
        <f>IF(D1815="","",VLOOKUP(D1815,Master,5,FALSE))</f>
        <v/>
      </c>
      <c r="H1815" s="5" t="str">
        <f>IF(D1815="","",VLOOKUP(D1815,Master,2,FALSE))</f>
        <v/>
      </c>
      <c r="I1815" s="233"/>
      <c r="J1815" s="233"/>
      <c r="K1815" s="233"/>
      <c r="L1815" s="234" t="str">
        <f>IF(K1815="","",IF(I1815="",ROUND(HLOOKUP(J1815,kgList,K1815,FALSE),1),ROUND(HLOOKUP(I1815,kgList,K1815,FALSE),1)))</f>
        <v/>
      </c>
      <c r="M1815" s="234" t="str">
        <f>IF(L1815="","",IF(COUNTA(I1815:J1815)&gt;1,"Edible or Inedible",IF(COUNTA(I1815)=1,L1815*1,IF(COUNTA(J1815)=1,L1815*1,"ERROR"))))</f>
        <v/>
      </c>
    </row>
    <row r="1816" spans="1:13" x14ac:dyDescent="0.25">
      <c r="A1816" s="232" t="str">
        <f>IF(D1816="","",A1815)</f>
        <v/>
      </c>
      <c r="B1816" s="231" t="str">
        <f>IF(D1816="","",B1815)</f>
        <v/>
      </c>
      <c r="C1816" s="232" t="str">
        <f>IF(D1816="","",C1815)</f>
        <v/>
      </c>
      <c r="D1816" s="6"/>
      <c r="E1816" s="5" t="str">
        <f>IF(D1816="","",VLOOKUP(D1816,Master,3,FALSE))</f>
        <v/>
      </c>
      <c r="F1816" s="5" t="str">
        <f>IF(D1816="","",VLOOKUP(D1816,Master,4,FALSE))</f>
        <v/>
      </c>
      <c r="G1816" s="5" t="str">
        <f>IF(D1816="","",VLOOKUP(D1816,Master,5,FALSE))</f>
        <v/>
      </c>
      <c r="H1816" s="5" t="str">
        <f>IF(D1816="","",VLOOKUP(D1816,Master,2,FALSE))</f>
        <v/>
      </c>
      <c r="I1816" s="233"/>
      <c r="J1816" s="233"/>
      <c r="K1816" s="233"/>
      <c r="L1816" s="234" t="str">
        <f>IF(K1816="","",IF(I1816="",ROUND(HLOOKUP(J1816,kgList,K1816,FALSE),1),ROUND(HLOOKUP(I1816,kgList,K1816,FALSE),1)))</f>
        <v/>
      </c>
      <c r="M1816" s="234" t="str">
        <f>IF(L1816="","",IF(COUNTA(I1816:J1816)&gt;1,"Edible or Inedible",IF(COUNTA(I1816)=1,L1816*1,IF(COUNTA(J1816)=1,L1816*1,"ERROR"))))</f>
        <v/>
      </c>
    </row>
    <row r="1817" spans="1:13" x14ac:dyDescent="0.25">
      <c r="A1817" s="232" t="str">
        <f>IF(D1817="","",A1816)</f>
        <v/>
      </c>
      <c r="B1817" s="231" t="str">
        <f>IF(D1817="","",B1816)</f>
        <v/>
      </c>
      <c r="C1817" s="232" t="str">
        <f>IF(D1817="","",C1816)</f>
        <v/>
      </c>
      <c r="D1817" s="6"/>
      <c r="E1817" s="5" t="str">
        <f>IF(D1817="","",VLOOKUP(D1817,Master,3,FALSE))</f>
        <v/>
      </c>
      <c r="F1817" s="5" t="str">
        <f>IF(D1817="","",VLOOKUP(D1817,Master,4,FALSE))</f>
        <v/>
      </c>
      <c r="G1817" s="5" t="str">
        <f>IF(D1817="","",VLOOKUP(D1817,Master,5,FALSE))</f>
        <v/>
      </c>
      <c r="H1817" s="5" t="str">
        <f>IF(D1817="","",VLOOKUP(D1817,Master,2,FALSE))</f>
        <v/>
      </c>
      <c r="I1817" s="233"/>
      <c r="J1817" s="233"/>
      <c r="K1817" s="233"/>
      <c r="L1817" s="234" t="str">
        <f>IF(K1817="","",IF(I1817="",ROUND(HLOOKUP(J1817,kgList,K1817,FALSE),1),ROUND(HLOOKUP(I1817,kgList,K1817,FALSE),1)))</f>
        <v/>
      </c>
      <c r="M1817" s="234" t="str">
        <f>IF(L1817="","",IF(COUNTA(I1817:J1817)&gt;1,"Edible or Inedible",IF(COUNTA(I1817)=1,L1817*1,IF(COUNTA(J1817)=1,L1817*1,"ERROR"))))</f>
        <v/>
      </c>
    </row>
    <row r="1818" spans="1:13" x14ac:dyDescent="0.25">
      <c r="A1818" s="232" t="str">
        <f>IF(D1818="","",A1817)</f>
        <v/>
      </c>
      <c r="B1818" s="231" t="str">
        <f>IF(D1818="","",B1817)</f>
        <v/>
      </c>
      <c r="C1818" s="232" t="str">
        <f>IF(D1818="","",C1817)</f>
        <v/>
      </c>
      <c r="D1818" s="6"/>
      <c r="E1818" s="5" t="str">
        <f>IF(D1818="","",VLOOKUP(D1818,Master,3,FALSE))</f>
        <v/>
      </c>
      <c r="F1818" s="5" t="str">
        <f>IF(D1818="","",VLOOKUP(D1818,Master,4,FALSE))</f>
        <v/>
      </c>
      <c r="G1818" s="5" t="str">
        <f>IF(D1818="","",VLOOKUP(D1818,Master,5,FALSE))</f>
        <v/>
      </c>
      <c r="H1818" s="5" t="str">
        <f>IF(D1818="","",VLOOKUP(D1818,Master,2,FALSE))</f>
        <v/>
      </c>
      <c r="I1818" s="233"/>
      <c r="J1818" s="233"/>
      <c r="K1818" s="233"/>
      <c r="L1818" s="234" t="str">
        <f>IF(K1818="","",IF(I1818="",ROUND(HLOOKUP(J1818,kgList,K1818,FALSE),1),ROUND(HLOOKUP(I1818,kgList,K1818,FALSE),1)))</f>
        <v/>
      </c>
      <c r="M1818" s="234" t="str">
        <f>IF(L1818="","",IF(COUNTA(I1818:J1818)&gt;1,"Edible or Inedible",IF(COUNTA(I1818)=1,L1818*1,IF(COUNTA(J1818)=1,L1818*1,"ERROR"))))</f>
        <v/>
      </c>
    </row>
    <row r="1819" spans="1:13" x14ac:dyDescent="0.25">
      <c r="A1819" s="232" t="str">
        <f>IF(D1819="","",A1818)</f>
        <v/>
      </c>
      <c r="B1819" s="231" t="str">
        <f>IF(D1819="","",B1818)</f>
        <v/>
      </c>
      <c r="C1819" s="232" t="str">
        <f>IF(D1819="","",C1818)</f>
        <v/>
      </c>
      <c r="D1819" s="6"/>
      <c r="E1819" s="5" t="str">
        <f>IF(D1819="","",VLOOKUP(D1819,Master,3,FALSE))</f>
        <v/>
      </c>
      <c r="F1819" s="5" t="str">
        <f>IF(D1819="","",VLOOKUP(D1819,Master,4,FALSE))</f>
        <v/>
      </c>
      <c r="G1819" s="5" t="str">
        <f>IF(D1819="","",VLOOKUP(D1819,Master,5,FALSE))</f>
        <v/>
      </c>
      <c r="H1819" s="5" t="str">
        <f>IF(D1819="","",VLOOKUP(D1819,Master,2,FALSE))</f>
        <v/>
      </c>
      <c r="I1819" s="233"/>
      <c r="J1819" s="233"/>
      <c r="K1819" s="233"/>
      <c r="L1819" s="234" t="str">
        <f>IF(K1819="","",IF(I1819="",ROUND(HLOOKUP(J1819,kgList,K1819,FALSE),1),ROUND(HLOOKUP(I1819,kgList,K1819,FALSE),1)))</f>
        <v/>
      </c>
      <c r="M1819" s="234" t="str">
        <f>IF(L1819="","",IF(COUNTA(I1819:J1819)&gt;1,"Edible or Inedible",IF(COUNTA(I1819)=1,L1819*1,IF(COUNTA(J1819)=1,L1819*1,"ERROR"))))</f>
        <v/>
      </c>
    </row>
    <row r="1820" spans="1:13" x14ac:dyDescent="0.25">
      <c r="A1820" s="232" t="str">
        <f>IF(D1820="","",A1819)</f>
        <v/>
      </c>
      <c r="B1820" s="231" t="str">
        <f>IF(D1820="","",B1819)</f>
        <v/>
      </c>
      <c r="C1820" s="232" t="str">
        <f>IF(D1820="","",C1819)</f>
        <v/>
      </c>
      <c r="D1820" s="6"/>
      <c r="E1820" s="5" t="str">
        <f>IF(D1820="","",VLOOKUP(D1820,Master,3,FALSE))</f>
        <v/>
      </c>
      <c r="F1820" s="5" t="str">
        <f>IF(D1820="","",VLOOKUP(D1820,Master,4,FALSE))</f>
        <v/>
      </c>
      <c r="G1820" s="5" t="str">
        <f>IF(D1820="","",VLOOKUP(D1820,Master,5,FALSE))</f>
        <v/>
      </c>
      <c r="H1820" s="5" t="str">
        <f>IF(D1820="","",VLOOKUP(D1820,Master,2,FALSE))</f>
        <v/>
      </c>
      <c r="I1820" s="233"/>
      <c r="J1820" s="233"/>
      <c r="K1820" s="233"/>
      <c r="L1820" s="234" t="str">
        <f>IF(K1820="","",IF(I1820="",ROUND(HLOOKUP(J1820,kgList,K1820,FALSE),1),ROUND(HLOOKUP(I1820,kgList,K1820,FALSE),1)))</f>
        <v/>
      </c>
      <c r="M1820" s="234" t="str">
        <f>IF(L1820="","",IF(COUNTA(I1820:J1820)&gt;1,"Edible or Inedible",IF(COUNTA(I1820)=1,L1820*1,IF(COUNTA(J1820)=1,L1820*1,"ERROR"))))</f>
        <v/>
      </c>
    </row>
    <row r="1821" spans="1:13" x14ac:dyDescent="0.25">
      <c r="A1821" s="232" t="str">
        <f>IF(D1821="","",A1820)</f>
        <v/>
      </c>
      <c r="B1821" s="231" t="str">
        <f>IF(D1821="","",B1820)</f>
        <v/>
      </c>
      <c r="C1821" s="232" t="str">
        <f>IF(D1821="","",C1820)</f>
        <v/>
      </c>
      <c r="D1821" s="6"/>
      <c r="E1821" s="5" t="str">
        <f>IF(D1821="","",VLOOKUP(D1821,Master,3,FALSE))</f>
        <v/>
      </c>
      <c r="F1821" s="5" t="str">
        <f>IF(D1821="","",VLOOKUP(D1821,Master,4,FALSE))</f>
        <v/>
      </c>
      <c r="G1821" s="5" t="str">
        <f>IF(D1821="","",VLOOKUP(D1821,Master,5,FALSE))</f>
        <v/>
      </c>
      <c r="H1821" s="5" t="str">
        <f>IF(D1821="","",VLOOKUP(D1821,Master,2,FALSE))</f>
        <v/>
      </c>
      <c r="I1821" s="233"/>
      <c r="J1821" s="233"/>
      <c r="K1821" s="233"/>
      <c r="L1821" s="234" t="str">
        <f>IF(K1821="","",IF(I1821="",ROUND(HLOOKUP(J1821,kgList,K1821,FALSE),1),ROUND(HLOOKUP(I1821,kgList,K1821,FALSE),1)))</f>
        <v/>
      </c>
      <c r="M1821" s="234" t="str">
        <f>IF(L1821="","",IF(COUNTA(I1821:J1821)&gt;1,"Edible or Inedible",IF(COUNTA(I1821)=1,L1821*1,IF(COUNTA(J1821)=1,L1821*1,"ERROR"))))</f>
        <v/>
      </c>
    </row>
    <row r="1822" spans="1:13" x14ac:dyDescent="0.25">
      <c r="A1822" s="232" t="str">
        <f>IF(D1822="","",A1821)</f>
        <v/>
      </c>
      <c r="B1822" s="231" t="str">
        <f>IF(D1822="","",B1821)</f>
        <v/>
      </c>
      <c r="C1822" s="232" t="str">
        <f>IF(D1822="","",C1821)</f>
        <v/>
      </c>
      <c r="D1822" s="6"/>
      <c r="E1822" s="5" t="str">
        <f>IF(D1822="","",VLOOKUP(D1822,Master,3,FALSE))</f>
        <v/>
      </c>
      <c r="F1822" s="5" t="str">
        <f>IF(D1822="","",VLOOKUP(D1822,Master,4,FALSE))</f>
        <v/>
      </c>
      <c r="G1822" s="5" t="str">
        <f>IF(D1822="","",VLOOKUP(D1822,Master,5,FALSE))</f>
        <v/>
      </c>
      <c r="H1822" s="5" t="str">
        <f>IF(D1822="","",VLOOKUP(D1822,Master,2,FALSE))</f>
        <v/>
      </c>
      <c r="I1822" s="233"/>
      <c r="J1822" s="233"/>
      <c r="K1822" s="233"/>
      <c r="L1822" s="234" t="str">
        <f>IF(K1822="","",IF(I1822="",ROUND(HLOOKUP(J1822,kgList,K1822,FALSE),1),ROUND(HLOOKUP(I1822,kgList,K1822,FALSE),1)))</f>
        <v/>
      </c>
      <c r="M1822" s="234" t="str">
        <f>IF(L1822="","",IF(COUNTA(I1822:J1822)&gt;1,"Edible or Inedible",IF(COUNTA(I1822)=1,L1822*1,IF(COUNTA(J1822)=1,L1822*1,"ERROR"))))</f>
        <v/>
      </c>
    </row>
    <row r="1823" spans="1:13" x14ac:dyDescent="0.25">
      <c r="A1823" s="232" t="str">
        <f>IF(D1823="","",A1822)</f>
        <v/>
      </c>
      <c r="B1823" s="231" t="str">
        <f>IF(D1823="","",B1822)</f>
        <v/>
      </c>
      <c r="C1823" s="232" t="str">
        <f>IF(D1823="","",C1822)</f>
        <v/>
      </c>
      <c r="D1823" s="6"/>
      <c r="E1823" s="5" t="str">
        <f>IF(D1823="","",VLOOKUP(D1823,Master,3,FALSE))</f>
        <v/>
      </c>
      <c r="F1823" s="5" t="str">
        <f>IF(D1823="","",VLOOKUP(D1823,Master,4,FALSE))</f>
        <v/>
      </c>
      <c r="G1823" s="5" t="str">
        <f>IF(D1823="","",VLOOKUP(D1823,Master,5,FALSE))</f>
        <v/>
      </c>
      <c r="H1823" s="5" t="str">
        <f>IF(D1823="","",VLOOKUP(D1823,Master,2,FALSE))</f>
        <v/>
      </c>
      <c r="I1823" s="233"/>
      <c r="J1823" s="233"/>
      <c r="K1823" s="233"/>
      <c r="L1823" s="234" t="str">
        <f>IF(K1823="","",IF(I1823="",ROUND(HLOOKUP(J1823,kgList,K1823,FALSE),1),ROUND(HLOOKUP(I1823,kgList,K1823,FALSE),1)))</f>
        <v/>
      </c>
      <c r="M1823" s="234" t="str">
        <f>IF(L1823="","",IF(COUNTA(I1823:J1823)&gt;1,"Edible or Inedible",IF(COUNTA(I1823)=1,L1823*1,IF(COUNTA(J1823)=1,L1823*1,"ERROR"))))</f>
        <v/>
      </c>
    </row>
    <row r="1824" spans="1:13" x14ac:dyDescent="0.25">
      <c r="A1824" s="232" t="str">
        <f>IF(D1824="","",A1823)</f>
        <v/>
      </c>
      <c r="B1824" s="231" t="str">
        <f>IF(D1824="","",B1823)</f>
        <v/>
      </c>
      <c r="C1824" s="232" t="str">
        <f>IF(D1824="","",C1823)</f>
        <v/>
      </c>
      <c r="D1824" s="6"/>
      <c r="E1824" s="5" t="str">
        <f>IF(D1824="","",VLOOKUP(D1824,Master,3,FALSE))</f>
        <v/>
      </c>
      <c r="F1824" s="5" t="str">
        <f>IF(D1824="","",VLOOKUP(D1824,Master,4,FALSE))</f>
        <v/>
      </c>
      <c r="G1824" s="5" t="str">
        <f>IF(D1824="","",VLOOKUP(D1824,Master,5,FALSE))</f>
        <v/>
      </c>
      <c r="H1824" s="5" t="str">
        <f>IF(D1824="","",VLOOKUP(D1824,Master,2,FALSE))</f>
        <v/>
      </c>
      <c r="I1824" s="233"/>
      <c r="J1824" s="233"/>
      <c r="K1824" s="233"/>
      <c r="L1824" s="234" t="str">
        <f>IF(K1824="","",IF(I1824="",ROUND(HLOOKUP(J1824,kgList,K1824,FALSE),1),ROUND(HLOOKUP(I1824,kgList,K1824,FALSE),1)))</f>
        <v/>
      </c>
      <c r="M1824" s="234" t="str">
        <f>IF(L1824="","",IF(COUNTA(I1824:J1824)&gt;1,"Edible or Inedible",IF(COUNTA(I1824)=1,L1824*1,IF(COUNTA(J1824)=1,L1824*1,"ERROR"))))</f>
        <v/>
      </c>
    </row>
    <row r="1825" spans="1:13" x14ac:dyDescent="0.25">
      <c r="A1825" s="232" t="str">
        <f>IF(D1825="","",A1824)</f>
        <v/>
      </c>
      <c r="B1825" s="231" t="str">
        <f>IF(D1825="","",B1824)</f>
        <v/>
      </c>
      <c r="C1825" s="232" t="str">
        <f>IF(D1825="","",C1824)</f>
        <v/>
      </c>
      <c r="D1825" s="6"/>
      <c r="E1825" s="5" t="str">
        <f>IF(D1825="","",VLOOKUP(D1825,Master,3,FALSE))</f>
        <v/>
      </c>
      <c r="F1825" s="5" t="str">
        <f>IF(D1825="","",VLOOKUP(D1825,Master,4,FALSE))</f>
        <v/>
      </c>
      <c r="G1825" s="5" t="str">
        <f>IF(D1825="","",VLOOKUP(D1825,Master,5,FALSE))</f>
        <v/>
      </c>
      <c r="H1825" s="5" t="str">
        <f>IF(D1825="","",VLOOKUP(D1825,Master,2,FALSE))</f>
        <v/>
      </c>
      <c r="I1825" s="233"/>
      <c r="J1825" s="233"/>
      <c r="K1825" s="233"/>
      <c r="L1825" s="234" t="str">
        <f>IF(K1825="","",IF(I1825="",ROUND(HLOOKUP(J1825,kgList,K1825,FALSE),1),ROUND(HLOOKUP(I1825,kgList,K1825,FALSE),1)))</f>
        <v/>
      </c>
      <c r="M1825" s="234" t="str">
        <f>IF(L1825="","",IF(COUNTA(I1825:J1825)&gt;1,"Edible or Inedible",IF(COUNTA(I1825)=1,L1825*1,IF(COUNTA(J1825)=1,L1825*1,"ERROR"))))</f>
        <v/>
      </c>
    </row>
    <row r="1826" spans="1:13" x14ac:dyDescent="0.25">
      <c r="A1826" s="232" t="str">
        <f>IF(D1826="","",A1825)</f>
        <v/>
      </c>
      <c r="B1826" s="231" t="str">
        <f>IF(D1826="","",B1825)</f>
        <v/>
      </c>
      <c r="C1826" s="232" t="str">
        <f>IF(D1826="","",C1825)</f>
        <v/>
      </c>
      <c r="D1826" s="6"/>
      <c r="E1826" s="5" t="str">
        <f>IF(D1826="","",VLOOKUP(D1826,Master,3,FALSE))</f>
        <v/>
      </c>
      <c r="F1826" s="5" t="str">
        <f>IF(D1826="","",VLOOKUP(D1826,Master,4,FALSE))</f>
        <v/>
      </c>
      <c r="G1826" s="5" t="str">
        <f>IF(D1826="","",VLOOKUP(D1826,Master,5,FALSE))</f>
        <v/>
      </c>
      <c r="H1826" s="5" t="str">
        <f>IF(D1826="","",VLOOKUP(D1826,Master,2,FALSE))</f>
        <v/>
      </c>
      <c r="I1826" s="233"/>
      <c r="J1826" s="233"/>
      <c r="K1826" s="233"/>
      <c r="L1826" s="234" t="str">
        <f>IF(K1826="","",IF(I1826="",ROUND(HLOOKUP(J1826,kgList,K1826,FALSE),1),ROUND(HLOOKUP(I1826,kgList,K1826,FALSE),1)))</f>
        <v/>
      </c>
      <c r="M1826" s="234" t="str">
        <f>IF(L1826="","",IF(COUNTA(I1826:J1826)&gt;1,"Edible or Inedible",IF(COUNTA(I1826)=1,L1826*1,IF(COUNTA(J1826)=1,L1826*1,"ERROR"))))</f>
        <v/>
      </c>
    </row>
    <row r="1827" spans="1:13" x14ac:dyDescent="0.25">
      <c r="A1827" s="232" t="str">
        <f>IF(D1827="","",A1826)</f>
        <v/>
      </c>
      <c r="B1827" s="231" t="str">
        <f>IF(D1827="","",B1826)</f>
        <v/>
      </c>
      <c r="C1827" s="232" t="str">
        <f>IF(D1827="","",C1826)</f>
        <v/>
      </c>
      <c r="D1827" s="6"/>
      <c r="E1827" s="5" t="str">
        <f>IF(D1827="","",VLOOKUP(D1827,Master,3,FALSE))</f>
        <v/>
      </c>
      <c r="F1827" s="5" t="str">
        <f>IF(D1827="","",VLOOKUP(D1827,Master,4,FALSE))</f>
        <v/>
      </c>
      <c r="G1827" s="5" t="str">
        <f>IF(D1827="","",VLOOKUP(D1827,Master,5,FALSE))</f>
        <v/>
      </c>
      <c r="H1827" s="5" t="str">
        <f>IF(D1827="","",VLOOKUP(D1827,Master,2,FALSE))</f>
        <v/>
      </c>
      <c r="I1827" s="233"/>
      <c r="J1827" s="233"/>
      <c r="K1827" s="233"/>
      <c r="L1827" s="234" t="str">
        <f>IF(K1827="","",IF(I1827="",ROUND(HLOOKUP(J1827,kgList,K1827,FALSE),1),ROUND(HLOOKUP(I1827,kgList,K1827,FALSE),1)))</f>
        <v/>
      </c>
      <c r="M1827" s="234" t="str">
        <f>IF(L1827="","",IF(COUNTA(I1827:J1827)&gt;1,"Edible or Inedible",IF(COUNTA(I1827)=1,L1827*1,IF(COUNTA(J1827)=1,L1827*1,"ERROR"))))</f>
        <v/>
      </c>
    </row>
    <row r="1828" spans="1:13" x14ac:dyDescent="0.25">
      <c r="A1828" s="232" t="str">
        <f>IF(D1828="","",A1827)</f>
        <v/>
      </c>
      <c r="B1828" s="231" t="str">
        <f>IF(D1828="","",B1827)</f>
        <v/>
      </c>
      <c r="C1828" s="232" t="str">
        <f>IF(D1828="","",C1827)</f>
        <v/>
      </c>
      <c r="D1828" s="6"/>
      <c r="E1828" s="5" t="str">
        <f>IF(D1828="","",VLOOKUP(D1828,Master,3,FALSE))</f>
        <v/>
      </c>
      <c r="F1828" s="5" t="str">
        <f>IF(D1828="","",VLOOKUP(D1828,Master,4,FALSE))</f>
        <v/>
      </c>
      <c r="G1828" s="5" t="str">
        <f>IF(D1828="","",VLOOKUP(D1828,Master,5,FALSE))</f>
        <v/>
      </c>
      <c r="H1828" s="5" t="str">
        <f>IF(D1828="","",VLOOKUP(D1828,Master,2,FALSE))</f>
        <v/>
      </c>
      <c r="I1828" s="233"/>
      <c r="J1828" s="233"/>
      <c r="K1828" s="233"/>
      <c r="L1828" s="234" t="str">
        <f>IF(K1828="","",IF(I1828="",ROUND(HLOOKUP(J1828,kgList,K1828,FALSE),1),ROUND(HLOOKUP(I1828,kgList,K1828,FALSE),1)))</f>
        <v/>
      </c>
      <c r="M1828" s="234" t="str">
        <f>IF(L1828="","",IF(COUNTA(I1828:J1828)&gt;1,"Edible or Inedible",IF(COUNTA(I1828)=1,L1828*1,IF(COUNTA(J1828)=1,L1828*1,"ERROR"))))</f>
        <v/>
      </c>
    </row>
    <row r="1829" spans="1:13" x14ac:dyDescent="0.25">
      <c r="A1829" s="232" t="str">
        <f>IF(D1829="","",A1828)</f>
        <v/>
      </c>
      <c r="B1829" s="231" t="str">
        <f>IF(D1829="","",B1828)</f>
        <v/>
      </c>
      <c r="C1829" s="232" t="str">
        <f>IF(D1829="","",C1828)</f>
        <v/>
      </c>
      <c r="D1829" s="6"/>
      <c r="E1829" s="5" t="str">
        <f>IF(D1829="","",VLOOKUP(D1829,Master,3,FALSE))</f>
        <v/>
      </c>
      <c r="F1829" s="5" t="str">
        <f>IF(D1829="","",VLOOKUP(D1829,Master,4,FALSE))</f>
        <v/>
      </c>
      <c r="G1829" s="5" t="str">
        <f>IF(D1829="","",VLOOKUP(D1829,Master,5,FALSE))</f>
        <v/>
      </c>
      <c r="H1829" s="5" t="str">
        <f>IF(D1829="","",VLOOKUP(D1829,Master,2,FALSE))</f>
        <v/>
      </c>
      <c r="I1829" s="233"/>
      <c r="J1829" s="233"/>
      <c r="K1829" s="233"/>
      <c r="L1829" s="234" t="str">
        <f>IF(K1829="","",IF(I1829="",ROUND(HLOOKUP(J1829,kgList,K1829,FALSE),1),ROUND(HLOOKUP(I1829,kgList,K1829,FALSE),1)))</f>
        <v/>
      </c>
      <c r="M1829" s="234" t="str">
        <f>IF(L1829="","",IF(COUNTA(I1829:J1829)&gt;1,"Edible or Inedible",IF(COUNTA(I1829)=1,L1829*1,IF(COUNTA(J1829)=1,L1829*1,"ERROR"))))</f>
        <v/>
      </c>
    </row>
    <row r="1830" spans="1:13" x14ac:dyDescent="0.25">
      <c r="A1830" s="232" t="str">
        <f>IF(D1830="","",A1829)</f>
        <v/>
      </c>
      <c r="B1830" s="231" t="str">
        <f>IF(D1830="","",B1829)</f>
        <v/>
      </c>
      <c r="C1830" s="232" t="str">
        <f>IF(D1830="","",C1829)</f>
        <v/>
      </c>
      <c r="D1830" s="6"/>
      <c r="E1830" s="5" t="str">
        <f>IF(D1830="","",VLOOKUP(D1830,Master,3,FALSE))</f>
        <v/>
      </c>
      <c r="F1830" s="5" t="str">
        <f>IF(D1830="","",VLOOKUP(D1830,Master,4,FALSE))</f>
        <v/>
      </c>
      <c r="G1830" s="5" t="str">
        <f>IF(D1830="","",VLOOKUP(D1830,Master,5,FALSE))</f>
        <v/>
      </c>
      <c r="H1830" s="5" t="str">
        <f>IF(D1830="","",VLOOKUP(D1830,Master,2,FALSE))</f>
        <v/>
      </c>
      <c r="I1830" s="233"/>
      <c r="J1830" s="233"/>
      <c r="K1830" s="233"/>
      <c r="L1830" s="234" t="str">
        <f>IF(K1830="","",IF(I1830="",ROUND(HLOOKUP(J1830,kgList,K1830,FALSE),1),ROUND(HLOOKUP(I1830,kgList,K1830,FALSE),1)))</f>
        <v/>
      </c>
      <c r="M1830" s="234" t="str">
        <f>IF(L1830="","",IF(COUNTA(I1830:J1830)&gt;1,"Edible or Inedible",IF(COUNTA(I1830)=1,L1830*1,IF(COUNTA(J1830)=1,L1830*1,"ERROR"))))</f>
        <v/>
      </c>
    </row>
    <row r="1831" spans="1:13" x14ac:dyDescent="0.25">
      <c r="A1831" s="232" t="str">
        <f>IF(D1831="","",A1830)</f>
        <v/>
      </c>
      <c r="B1831" s="231" t="str">
        <f>IF(D1831="","",B1830)</f>
        <v/>
      </c>
      <c r="C1831" s="232" t="str">
        <f>IF(D1831="","",C1830)</f>
        <v/>
      </c>
      <c r="D1831" s="6"/>
      <c r="E1831" s="5" t="str">
        <f>IF(D1831="","",VLOOKUP(D1831,Master,3,FALSE))</f>
        <v/>
      </c>
      <c r="F1831" s="5" t="str">
        <f>IF(D1831="","",VLOOKUP(D1831,Master,4,FALSE))</f>
        <v/>
      </c>
      <c r="G1831" s="5" t="str">
        <f>IF(D1831="","",VLOOKUP(D1831,Master,5,FALSE))</f>
        <v/>
      </c>
      <c r="H1831" s="5" t="str">
        <f>IF(D1831="","",VLOOKUP(D1831,Master,2,FALSE))</f>
        <v/>
      </c>
      <c r="I1831" s="233"/>
      <c r="J1831" s="233"/>
      <c r="K1831" s="233"/>
      <c r="L1831" s="234" t="str">
        <f>IF(K1831="","",IF(I1831="",ROUND(HLOOKUP(J1831,kgList,K1831,FALSE),1),ROUND(HLOOKUP(I1831,kgList,K1831,FALSE),1)))</f>
        <v/>
      </c>
      <c r="M1831" s="234" t="str">
        <f>IF(L1831="","",IF(COUNTA(I1831:J1831)&gt;1,"Edible or Inedible",IF(COUNTA(I1831)=1,L1831*1,IF(COUNTA(J1831)=1,L1831*1,"ERROR"))))</f>
        <v/>
      </c>
    </row>
    <row r="1832" spans="1:13" x14ac:dyDescent="0.25">
      <c r="A1832" s="232" t="str">
        <f>IF(D1832="","",A1831)</f>
        <v/>
      </c>
      <c r="B1832" s="231" t="str">
        <f>IF(D1832="","",B1831)</f>
        <v/>
      </c>
      <c r="C1832" s="232" t="str">
        <f>IF(D1832="","",C1831)</f>
        <v/>
      </c>
      <c r="D1832" s="6"/>
      <c r="E1832" s="5" t="str">
        <f>IF(D1832="","",VLOOKUP(D1832,Master,3,FALSE))</f>
        <v/>
      </c>
      <c r="F1832" s="5" t="str">
        <f>IF(D1832="","",VLOOKUP(D1832,Master,4,FALSE))</f>
        <v/>
      </c>
      <c r="G1832" s="5" t="str">
        <f>IF(D1832="","",VLOOKUP(D1832,Master,5,FALSE))</f>
        <v/>
      </c>
      <c r="H1832" s="5" t="str">
        <f>IF(D1832="","",VLOOKUP(D1832,Master,2,FALSE))</f>
        <v/>
      </c>
      <c r="I1832" s="233"/>
      <c r="J1832" s="233"/>
      <c r="K1832" s="233"/>
      <c r="L1832" s="234" t="str">
        <f>IF(K1832="","",IF(I1832="",ROUND(HLOOKUP(J1832,kgList,K1832,FALSE),1),ROUND(HLOOKUP(I1832,kgList,K1832,FALSE),1)))</f>
        <v/>
      </c>
      <c r="M1832" s="234" t="str">
        <f>IF(L1832="","",IF(COUNTA(I1832:J1832)&gt;1,"Edible or Inedible",IF(COUNTA(I1832)=1,L1832*1,IF(COUNTA(J1832)=1,L1832*1,"ERROR"))))</f>
        <v/>
      </c>
    </row>
    <row r="1833" spans="1:13" x14ac:dyDescent="0.25">
      <c r="A1833" s="232" t="str">
        <f>IF(D1833="","",A1832)</f>
        <v/>
      </c>
      <c r="B1833" s="231" t="str">
        <f>IF(D1833="","",B1832)</f>
        <v/>
      </c>
      <c r="C1833" s="232" t="str">
        <f>IF(D1833="","",C1832)</f>
        <v/>
      </c>
      <c r="D1833" s="6"/>
      <c r="E1833" s="5" t="str">
        <f>IF(D1833="","",VLOOKUP(D1833,Master,3,FALSE))</f>
        <v/>
      </c>
      <c r="F1833" s="5" t="str">
        <f>IF(D1833="","",VLOOKUP(D1833,Master,4,FALSE))</f>
        <v/>
      </c>
      <c r="G1833" s="5" t="str">
        <f>IF(D1833="","",VLOOKUP(D1833,Master,5,FALSE))</f>
        <v/>
      </c>
      <c r="H1833" s="5" t="str">
        <f>IF(D1833="","",VLOOKUP(D1833,Master,2,FALSE))</f>
        <v/>
      </c>
      <c r="I1833" s="233"/>
      <c r="J1833" s="233"/>
      <c r="K1833" s="233"/>
      <c r="L1833" s="234" t="str">
        <f>IF(K1833="","",IF(I1833="",ROUND(HLOOKUP(J1833,kgList,K1833,FALSE),1),ROUND(HLOOKUP(I1833,kgList,K1833,FALSE),1)))</f>
        <v/>
      </c>
      <c r="M1833" s="234" t="str">
        <f>IF(L1833="","",IF(COUNTA(I1833:J1833)&gt;1,"Edible or Inedible",IF(COUNTA(I1833)=1,L1833*1,IF(COUNTA(J1833)=1,L1833*1,"ERROR"))))</f>
        <v/>
      </c>
    </row>
    <row r="1834" spans="1:13" x14ac:dyDescent="0.25">
      <c r="A1834" s="232" t="str">
        <f>IF(D1834="","",A1833)</f>
        <v/>
      </c>
      <c r="B1834" s="231" t="str">
        <f>IF(D1834="","",B1833)</f>
        <v/>
      </c>
      <c r="C1834" s="232" t="str">
        <f>IF(D1834="","",C1833)</f>
        <v/>
      </c>
      <c r="D1834" s="6"/>
      <c r="E1834" s="5" t="str">
        <f>IF(D1834="","",VLOOKUP(D1834,Master,3,FALSE))</f>
        <v/>
      </c>
      <c r="F1834" s="5" t="str">
        <f>IF(D1834="","",VLOOKUP(D1834,Master,4,FALSE))</f>
        <v/>
      </c>
      <c r="G1834" s="5" t="str">
        <f>IF(D1834="","",VLOOKUP(D1834,Master,5,FALSE))</f>
        <v/>
      </c>
      <c r="H1834" s="5" t="str">
        <f>IF(D1834="","",VLOOKUP(D1834,Master,2,FALSE))</f>
        <v/>
      </c>
      <c r="I1834" s="233"/>
      <c r="J1834" s="233"/>
      <c r="K1834" s="233"/>
      <c r="L1834" s="234" t="str">
        <f>IF(K1834="","",IF(I1834="",ROUND(HLOOKUP(J1834,kgList,K1834,FALSE),1),ROUND(HLOOKUP(I1834,kgList,K1834,FALSE),1)))</f>
        <v/>
      </c>
      <c r="M1834" s="234" t="str">
        <f>IF(L1834="","",IF(COUNTA(I1834:J1834)&gt;1,"Edible or Inedible",IF(COUNTA(I1834)=1,L1834*1,IF(COUNTA(J1834)=1,L1834*1,"ERROR"))))</f>
        <v/>
      </c>
    </row>
    <row r="1835" spans="1:13" x14ac:dyDescent="0.25">
      <c r="A1835" s="232" t="str">
        <f>IF(D1835="","",A1834)</f>
        <v/>
      </c>
      <c r="B1835" s="231" t="str">
        <f>IF(D1835="","",B1834)</f>
        <v/>
      </c>
      <c r="C1835" s="232" t="str">
        <f>IF(D1835="","",C1834)</f>
        <v/>
      </c>
      <c r="D1835" s="6"/>
      <c r="E1835" s="5" t="str">
        <f>IF(D1835="","",VLOOKUP(D1835,Master,3,FALSE))</f>
        <v/>
      </c>
      <c r="F1835" s="5" t="str">
        <f>IF(D1835="","",VLOOKUP(D1835,Master,4,FALSE))</f>
        <v/>
      </c>
      <c r="G1835" s="5" t="str">
        <f>IF(D1835="","",VLOOKUP(D1835,Master,5,FALSE))</f>
        <v/>
      </c>
      <c r="H1835" s="5" t="str">
        <f>IF(D1835="","",VLOOKUP(D1835,Master,2,FALSE))</f>
        <v/>
      </c>
      <c r="I1835" s="233"/>
      <c r="J1835" s="233"/>
      <c r="K1835" s="233"/>
      <c r="L1835" s="234" t="str">
        <f>IF(K1835="","",IF(I1835="",ROUND(HLOOKUP(J1835,kgList,K1835,FALSE),1),ROUND(HLOOKUP(I1835,kgList,K1835,FALSE),1)))</f>
        <v/>
      </c>
      <c r="M1835" s="234" t="str">
        <f>IF(L1835="","",IF(COUNTA(I1835:J1835)&gt;1,"Edible or Inedible",IF(COUNTA(I1835)=1,L1835*1,IF(COUNTA(J1835)=1,L1835*1,"ERROR"))))</f>
        <v/>
      </c>
    </row>
    <row r="1836" spans="1:13" x14ac:dyDescent="0.25">
      <c r="A1836" s="232" t="str">
        <f>IF(D1836="","",A1835)</f>
        <v/>
      </c>
      <c r="B1836" s="231" t="str">
        <f>IF(D1836="","",B1835)</f>
        <v/>
      </c>
      <c r="C1836" s="232" t="str">
        <f>IF(D1836="","",C1835)</f>
        <v/>
      </c>
      <c r="D1836" s="6"/>
      <c r="E1836" s="5" t="str">
        <f>IF(D1836="","",VLOOKUP(D1836,Master,3,FALSE))</f>
        <v/>
      </c>
      <c r="F1836" s="5" t="str">
        <f>IF(D1836="","",VLOOKUP(D1836,Master,4,FALSE))</f>
        <v/>
      </c>
      <c r="G1836" s="5" t="str">
        <f>IF(D1836="","",VLOOKUP(D1836,Master,5,FALSE))</f>
        <v/>
      </c>
      <c r="H1836" s="5" t="str">
        <f>IF(D1836="","",VLOOKUP(D1836,Master,2,FALSE))</f>
        <v/>
      </c>
      <c r="I1836" s="233"/>
      <c r="J1836" s="233"/>
      <c r="K1836" s="233"/>
      <c r="L1836" s="234" t="str">
        <f>IF(K1836="","",IF(I1836="",ROUND(HLOOKUP(J1836,kgList,K1836,FALSE),1),ROUND(HLOOKUP(I1836,kgList,K1836,FALSE),1)))</f>
        <v/>
      </c>
      <c r="M1836" s="234" t="str">
        <f>IF(L1836="","",IF(COUNTA(I1836:J1836)&gt;1,"Edible or Inedible",IF(COUNTA(I1836)=1,L1836*1,IF(COUNTA(J1836)=1,L1836*1,"ERROR"))))</f>
        <v/>
      </c>
    </row>
    <row r="1837" spans="1:13" x14ac:dyDescent="0.25">
      <c r="A1837" s="232" t="str">
        <f>IF(D1837="","",A1836)</f>
        <v/>
      </c>
      <c r="B1837" s="231" t="str">
        <f>IF(D1837="","",B1836)</f>
        <v/>
      </c>
      <c r="C1837" s="232" t="str">
        <f>IF(D1837="","",C1836)</f>
        <v/>
      </c>
      <c r="D1837" s="6"/>
      <c r="E1837" s="5" t="str">
        <f>IF(D1837="","",VLOOKUP(D1837,Master,3,FALSE))</f>
        <v/>
      </c>
      <c r="F1837" s="5" t="str">
        <f>IF(D1837="","",VLOOKUP(D1837,Master,4,FALSE))</f>
        <v/>
      </c>
      <c r="G1837" s="5" t="str">
        <f>IF(D1837="","",VLOOKUP(D1837,Master,5,FALSE))</f>
        <v/>
      </c>
      <c r="H1837" s="5" t="str">
        <f>IF(D1837="","",VLOOKUP(D1837,Master,2,FALSE))</f>
        <v/>
      </c>
      <c r="I1837" s="233"/>
      <c r="J1837" s="233"/>
      <c r="K1837" s="233"/>
      <c r="L1837" s="234" t="str">
        <f>IF(K1837="","",IF(I1837="",ROUND(HLOOKUP(J1837,kgList,K1837,FALSE),1),ROUND(HLOOKUP(I1837,kgList,K1837,FALSE),1)))</f>
        <v/>
      </c>
      <c r="M1837" s="234" t="str">
        <f>IF(L1837="","",IF(COUNTA(I1837:J1837)&gt;1,"Edible or Inedible",IF(COUNTA(I1837)=1,L1837*1,IF(COUNTA(J1837)=1,L1837*1,"ERROR"))))</f>
        <v/>
      </c>
    </row>
    <row r="1838" spans="1:13" x14ac:dyDescent="0.25">
      <c r="A1838" s="232" t="str">
        <f>IF(D1838="","",A1837)</f>
        <v/>
      </c>
      <c r="B1838" s="231" t="str">
        <f>IF(D1838="","",B1837)</f>
        <v/>
      </c>
      <c r="C1838" s="232" t="str">
        <f>IF(D1838="","",C1837)</f>
        <v/>
      </c>
      <c r="D1838" s="6"/>
      <c r="E1838" s="5" t="str">
        <f>IF(D1838="","",VLOOKUP(D1838,Master,3,FALSE))</f>
        <v/>
      </c>
      <c r="F1838" s="5" t="str">
        <f>IF(D1838="","",VLOOKUP(D1838,Master,4,FALSE))</f>
        <v/>
      </c>
      <c r="G1838" s="5" t="str">
        <f>IF(D1838="","",VLOOKUP(D1838,Master,5,FALSE))</f>
        <v/>
      </c>
      <c r="H1838" s="5" t="str">
        <f>IF(D1838="","",VLOOKUP(D1838,Master,2,FALSE))</f>
        <v/>
      </c>
      <c r="I1838" s="233"/>
      <c r="J1838" s="233"/>
      <c r="K1838" s="233"/>
      <c r="L1838" s="234" t="str">
        <f>IF(K1838="","",IF(I1838="",ROUND(HLOOKUP(J1838,kgList,K1838,FALSE),1),ROUND(HLOOKUP(I1838,kgList,K1838,FALSE),1)))</f>
        <v/>
      </c>
      <c r="M1838" s="234" t="str">
        <f>IF(L1838="","",IF(COUNTA(I1838:J1838)&gt;1,"Edible or Inedible",IF(COUNTA(I1838)=1,L1838*1,IF(COUNTA(J1838)=1,L1838*1,"ERROR"))))</f>
        <v/>
      </c>
    </row>
    <row r="1839" spans="1:13" x14ac:dyDescent="0.25">
      <c r="A1839" s="232" t="str">
        <f>IF(D1839="","",A1838)</f>
        <v/>
      </c>
      <c r="B1839" s="231" t="str">
        <f>IF(D1839="","",B1838)</f>
        <v/>
      </c>
      <c r="C1839" s="232" t="str">
        <f>IF(D1839="","",C1838)</f>
        <v/>
      </c>
      <c r="D1839" s="6"/>
      <c r="E1839" s="5" t="str">
        <f>IF(D1839="","",VLOOKUP(D1839,Master,3,FALSE))</f>
        <v/>
      </c>
      <c r="F1839" s="5" t="str">
        <f>IF(D1839="","",VLOOKUP(D1839,Master,4,FALSE))</f>
        <v/>
      </c>
      <c r="G1839" s="5" t="str">
        <f>IF(D1839="","",VLOOKUP(D1839,Master,5,FALSE))</f>
        <v/>
      </c>
      <c r="H1839" s="5" t="str">
        <f>IF(D1839="","",VLOOKUP(D1839,Master,2,FALSE))</f>
        <v/>
      </c>
      <c r="I1839" s="233"/>
      <c r="J1839" s="233"/>
      <c r="K1839" s="233"/>
      <c r="L1839" s="234" t="str">
        <f>IF(K1839="","",IF(I1839="",ROUND(HLOOKUP(J1839,kgList,K1839,FALSE),1),ROUND(HLOOKUP(I1839,kgList,K1839,FALSE),1)))</f>
        <v/>
      </c>
      <c r="M1839" s="234" t="str">
        <f>IF(L1839="","",IF(COUNTA(I1839:J1839)&gt;1,"Edible or Inedible",IF(COUNTA(I1839)=1,L1839*1,IF(COUNTA(J1839)=1,L1839*1,"ERROR"))))</f>
        <v/>
      </c>
    </row>
    <row r="1840" spans="1:13" x14ac:dyDescent="0.25">
      <c r="A1840" s="232" t="str">
        <f>IF(D1840="","",A1839)</f>
        <v/>
      </c>
      <c r="B1840" s="231" t="str">
        <f>IF(D1840="","",B1839)</f>
        <v/>
      </c>
      <c r="C1840" s="232" t="str">
        <f>IF(D1840="","",C1839)</f>
        <v/>
      </c>
      <c r="D1840" s="6"/>
      <c r="E1840" s="5" t="str">
        <f>IF(D1840="","",VLOOKUP(D1840,Master,3,FALSE))</f>
        <v/>
      </c>
      <c r="F1840" s="5" t="str">
        <f>IF(D1840="","",VLOOKUP(D1840,Master,4,FALSE))</f>
        <v/>
      </c>
      <c r="G1840" s="5" t="str">
        <f>IF(D1840="","",VLOOKUP(D1840,Master,5,FALSE))</f>
        <v/>
      </c>
      <c r="H1840" s="5" t="str">
        <f>IF(D1840="","",VLOOKUP(D1840,Master,2,FALSE))</f>
        <v/>
      </c>
      <c r="I1840" s="233"/>
      <c r="J1840" s="233"/>
      <c r="K1840" s="233"/>
      <c r="L1840" s="234" t="str">
        <f>IF(K1840="","",IF(I1840="",ROUND(HLOOKUP(J1840,kgList,K1840,FALSE),1),ROUND(HLOOKUP(I1840,kgList,K1840,FALSE),1)))</f>
        <v/>
      </c>
      <c r="M1840" s="234" t="str">
        <f>IF(L1840="","",IF(COUNTA(I1840:J1840)&gt;1,"Edible or Inedible",IF(COUNTA(I1840)=1,L1840*1,IF(COUNTA(J1840)=1,L1840*1,"ERROR"))))</f>
        <v/>
      </c>
    </row>
    <row r="1841" spans="1:13" x14ac:dyDescent="0.25">
      <c r="A1841" s="232" t="str">
        <f>IF(D1841="","",A1840)</f>
        <v/>
      </c>
      <c r="B1841" s="231" t="str">
        <f>IF(D1841="","",B1840)</f>
        <v/>
      </c>
      <c r="C1841" s="232" t="str">
        <f>IF(D1841="","",C1840)</f>
        <v/>
      </c>
      <c r="D1841" s="6"/>
      <c r="E1841" s="5" t="str">
        <f>IF(D1841="","",VLOOKUP(D1841,Master,3,FALSE))</f>
        <v/>
      </c>
      <c r="F1841" s="5" t="str">
        <f>IF(D1841="","",VLOOKUP(D1841,Master,4,FALSE))</f>
        <v/>
      </c>
      <c r="G1841" s="5" t="str">
        <f>IF(D1841="","",VLOOKUP(D1841,Master,5,FALSE))</f>
        <v/>
      </c>
      <c r="H1841" s="5" t="str">
        <f>IF(D1841="","",VLOOKUP(D1841,Master,2,FALSE))</f>
        <v/>
      </c>
      <c r="I1841" s="233"/>
      <c r="J1841" s="233"/>
      <c r="K1841" s="233"/>
      <c r="L1841" s="234" t="str">
        <f>IF(K1841="","",IF(I1841="",ROUND(HLOOKUP(J1841,kgList,K1841,FALSE),1),ROUND(HLOOKUP(I1841,kgList,K1841,FALSE),1)))</f>
        <v/>
      </c>
      <c r="M1841" s="234" t="str">
        <f>IF(L1841="","",IF(COUNTA(I1841:J1841)&gt;1,"Edible or Inedible",IF(COUNTA(I1841)=1,L1841*1,IF(COUNTA(J1841)=1,L1841*1,"ERROR"))))</f>
        <v/>
      </c>
    </row>
    <row r="1842" spans="1:13" x14ac:dyDescent="0.25">
      <c r="A1842" s="232" t="str">
        <f>IF(D1842="","",A1841)</f>
        <v/>
      </c>
      <c r="B1842" s="231" t="str">
        <f>IF(D1842="","",B1841)</f>
        <v/>
      </c>
      <c r="C1842" s="232" t="str">
        <f>IF(D1842="","",C1841)</f>
        <v/>
      </c>
      <c r="D1842" s="6"/>
      <c r="E1842" s="5" t="str">
        <f>IF(D1842="","",VLOOKUP(D1842,Master,3,FALSE))</f>
        <v/>
      </c>
      <c r="F1842" s="5" t="str">
        <f>IF(D1842="","",VLOOKUP(D1842,Master,4,FALSE))</f>
        <v/>
      </c>
      <c r="G1842" s="5" t="str">
        <f>IF(D1842="","",VLOOKUP(D1842,Master,5,FALSE))</f>
        <v/>
      </c>
      <c r="H1842" s="5" t="str">
        <f>IF(D1842="","",VLOOKUP(D1842,Master,2,FALSE))</f>
        <v/>
      </c>
      <c r="I1842" s="233"/>
      <c r="J1842" s="233"/>
      <c r="K1842" s="233"/>
      <c r="L1842" s="234" t="str">
        <f>IF(K1842="","",IF(I1842="",ROUND(HLOOKUP(J1842,kgList,K1842,FALSE),1),ROUND(HLOOKUP(I1842,kgList,K1842,FALSE),1)))</f>
        <v/>
      </c>
      <c r="M1842" s="234" t="str">
        <f>IF(L1842="","",IF(COUNTA(I1842:J1842)&gt;1,"Edible or Inedible",IF(COUNTA(I1842)=1,L1842*1,IF(COUNTA(J1842)=1,L1842*1,"ERROR"))))</f>
        <v/>
      </c>
    </row>
    <row r="1843" spans="1:13" x14ac:dyDescent="0.25">
      <c r="A1843" s="232" t="str">
        <f>IF(D1843="","",A1842)</f>
        <v/>
      </c>
      <c r="B1843" s="231" t="str">
        <f>IF(D1843="","",B1842)</f>
        <v/>
      </c>
      <c r="C1843" s="232" t="str">
        <f>IF(D1843="","",C1842)</f>
        <v/>
      </c>
      <c r="D1843" s="6"/>
      <c r="E1843" s="5" t="str">
        <f>IF(D1843="","",VLOOKUP(D1843,Master,3,FALSE))</f>
        <v/>
      </c>
      <c r="F1843" s="5" t="str">
        <f>IF(D1843="","",VLOOKUP(D1843,Master,4,FALSE))</f>
        <v/>
      </c>
      <c r="G1843" s="5" t="str">
        <f>IF(D1843="","",VLOOKUP(D1843,Master,5,FALSE))</f>
        <v/>
      </c>
      <c r="H1843" s="5" t="str">
        <f>IF(D1843="","",VLOOKUP(D1843,Master,2,FALSE))</f>
        <v/>
      </c>
      <c r="I1843" s="233"/>
      <c r="J1843" s="233"/>
      <c r="K1843" s="233"/>
      <c r="L1843" s="234" t="str">
        <f>IF(K1843="","",IF(I1843="",ROUND(HLOOKUP(J1843,kgList,K1843,FALSE),1),ROUND(HLOOKUP(I1843,kgList,K1843,FALSE),1)))</f>
        <v/>
      </c>
      <c r="M1843" s="234" t="str">
        <f>IF(L1843="","",IF(COUNTA(I1843:J1843)&gt;1,"Edible or Inedible",IF(COUNTA(I1843)=1,L1843*1,IF(COUNTA(J1843)=1,L1843*1,"ERROR"))))</f>
        <v/>
      </c>
    </row>
    <row r="1844" spans="1:13" x14ac:dyDescent="0.25">
      <c r="A1844" s="232" t="str">
        <f>IF(D1844="","",A1843)</f>
        <v/>
      </c>
      <c r="B1844" s="231" t="str">
        <f>IF(D1844="","",B1843)</f>
        <v/>
      </c>
      <c r="C1844" s="232" t="str">
        <f>IF(D1844="","",C1843)</f>
        <v/>
      </c>
      <c r="D1844" s="6"/>
      <c r="E1844" s="5" t="str">
        <f>IF(D1844="","",VLOOKUP(D1844,Master,3,FALSE))</f>
        <v/>
      </c>
      <c r="F1844" s="5" t="str">
        <f>IF(D1844="","",VLOOKUP(D1844,Master,4,FALSE))</f>
        <v/>
      </c>
      <c r="G1844" s="5" t="str">
        <f>IF(D1844="","",VLOOKUP(D1844,Master,5,FALSE))</f>
        <v/>
      </c>
      <c r="H1844" s="5" t="str">
        <f>IF(D1844="","",VLOOKUP(D1844,Master,2,FALSE))</f>
        <v/>
      </c>
      <c r="I1844" s="233"/>
      <c r="J1844" s="233"/>
      <c r="K1844" s="233"/>
      <c r="L1844" s="234" t="str">
        <f>IF(K1844="","",IF(I1844="",ROUND(HLOOKUP(J1844,kgList,K1844,FALSE),1),ROUND(HLOOKUP(I1844,kgList,K1844,FALSE),1)))</f>
        <v/>
      </c>
      <c r="M1844" s="234" t="str">
        <f>IF(L1844="","",IF(COUNTA(I1844:J1844)&gt;1,"Edible or Inedible",IF(COUNTA(I1844)=1,L1844*1,IF(COUNTA(J1844)=1,L1844*1,"ERROR"))))</f>
        <v/>
      </c>
    </row>
    <row r="1845" spans="1:13" x14ac:dyDescent="0.25">
      <c r="A1845" s="232" t="str">
        <f>IF(D1845="","",A1844)</f>
        <v/>
      </c>
      <c r="B1845" s="231" t="str">
        <f>IF(D1845="","",B1844)</f>
        <v/>
      </c>
      <c r="C1845" s="232" t="str">
        <f>IF(D1845="","",C1844)</f>
        <v/>
      </c>
      <c r="D1845" s="6"/>
      <c r="E1845" s="5" t="str">
        <f>IF(D1845="","",VLOOKUP(D1845,Master,3,FALSE))</f>
        <v/>
      </c>
      <c r="F1845" s="5" t="str">
        <f>IF(D1845="","",VLOOKUP(D1845,Master,4,FALSE))</f>
        <v/>
      </c>
      <c r="G1845" s="5" t="str">
        <f>IF(D1845="","",VLOOKUP(D1845,Master,5,FALSE))</f>
        <v/>
      </c>
      <c r="H1845" s="5" t="str">
        <f>IF(D1845="","",VLOOKUP(D1845,Master,2,FALSE))</f>
        <v/>
      </c>
      <c r="I1845" s="233"/>
      <c r="J1845" s="233"/>
      <c r="K1845" s="233"/>
      <c r="L1845" s="234" t="str">
        <f>IF(K1845="","",IF(I1845="",ROUND(HLOOKUP(J1845,kgList,K1845,FALSE),1),ROUND(HLOOKUP(I1845,kgList,K1845,FALSE),1)))</f>
        <v/>
      </c>
      <c r="M1845" s="234" t="str">
        <f>IF(L1845="","",IF(COUNTA(I1845:J1845)&gt;1,"Edible or Inedible",IF(COUNTA(I1845)=1,L1845*1,IF(COUNTA(J1845)=1,L1845*1,"ERROR"))))</f>
        <v/>
      </c>
    </row>
    <row r="1846" spans="1:13" x14ac:dyDescent="0.25">
      <c r="A1846" s="232" t="str">
        <f>IF(D1846="","",A1845)</f>
        <v/>
      </c>
      <c r="B1846" s="231" t="str">
        <f>IF(D1846="","",B1845)</f>
        <v/>
      </c>
      <c r="C1846" s="232" t="str">
        <f>IF(D1846="","",C1845)</f>
        <v/>
      </c>
      <c r="D1846" s="6"/>
      <c r="E1846" s="5" t="str">
        <f>IF(D1846="","",VLOOKUP(D1846,Master,3,FALSE))</f>
        <v/>
      </c>
      <c r="F1846" s="5" t="str">
        <f>IF(D1846="","",VLOOKUP(D1846,Master,4,FALSE))</f>
        <v/>
      </c>
      <c r="G1846" s="5" t="str">
        <f>IF(D1846="","",VLOOKUP(D1846,Master,5,FALSE))</f>
        <v/>
      </c>
      <c r="H1846" s="5" t="str">
        <f>IF(D1846="","",VLOOKUP(D1846,Master,2,FALSE))</f>
        <v/>
      </c>
      <c r="I1846" s="233"/>
      <c r="J1846" s="233"/>
      <c r="K1846" s="233"/>
      <c r="L1846" s="234" t="str">
        <f>IF(K1846="","",IF(I1846="",ROUND(HLOOKUP(J1846,kgList,K1846,FALSE),1),ROUND(HLOOKUP(I1846,kgList,K1846,FALSE),1)))</f>
        <v/>
      </c>
      <c r="M1846" s="234" t="str">
        <f>IF(L1846="","",IF(COUNTA(I1846:J1846)&gt;1,"Edible or Inedible",IF(COUNTA(I1846)=1,L1846*1,IF(COUNTA(J1846)=1,L1846*1,"ERROR"))))</f>
        <v/>
      </c>
    </row>
    <row r="1847" spans="1:13" x14ac:dyDescent="0.25">
      <c r="A1847" s="232" t="str">
        <f>IF(D1847="","",A1846)</f>
        <v/>
      </c>
      <c r="B1847" s="231" t="str">
        <f>IF(D1847="","",B1846)</f>
        <v/>
      </c>
      <c r="C1847" s="232" t="str">
        <f>IF(D1847="","",C1846)</f>
        <v/>
      </c>
      <c r="D1847" s="6"/>
      <c r="E1847" s="5" t="str">
        <f>IF(D1847="","",VLOOKUP(D1847,Master,3,FALSE))</f>
        <v/>
      </c>
      <c r="F1847" s="5" t="str">
        <f>IF(D1847="","",VLOOKUP(D1847,Master,4,FALSE))</f>
        <v/>
      </c>
      <c r="G1847" s="5" t="str">
        <f>IF(D1847="","",VLOOKUP(D1847,Master,5,FALSE))</f>
        <v/>
      </c>
      <c r="H1847" s="5" t="str">
        <f>IF(D1847="","",VLOOKUP(D1847,Master,2,FALSE))</f>
        <v/>
      </c>
      <c r="I1847" s="233"/>
      <c r="J1847" s="233"/>
      <c r="K1847" s="233"/>
      <c r="L1847" s="234" t="str">
        <f>IF(K1847="","",IF(I1847="",ROUND(HLOOKUP(J1847,kgList,K1847,FALSE),1),ROUND(HLOOKUP(I1847,kgList,K1847,FALSE),1)))</f>
        <v/>
      </c>
      <c r="M1847" s="234" t="str">
        <f>IF(L1847="","",IF(COUNTA(I1847:J1847)&gt;1,"Edible or Inedible",IF(COUNTA(I1847)=1,L1847*1,IF(COUNTA(J1847)=1,L1847*1,"ERROR"))))</f>
        <v/>
      </c>
    </row>
    <row r="1848" spans="1:13" x14ac:dyDescent="0.25">
      <c r="A1848" s="232" t="str">
        <f>IF(D1848="","",A1847)</f>
        <v/>
      </c>
      <c r="B1848" s="231" t="str">
        <f>IF(D1848="","",B1847)</f>
        <v/>
      </c>
      <c r="C1848" s="232" t="str">
        <f>IF(D1848="","",C1847)</f>
        <v/>
      </c>
      <c r="D1848" s="6"/>
      <c r="E1848" s="5" t="str">
        <f>IF(D1848="","",VLOOKUP(D1848,Master,3,FALSE))</f>
        <v/>
      </c>
      <c r="F1848" s="5" t="str">
        <f>IF(D1848="","",VLOOKUP(D1848,Master,4,FALSE))</f>
        <v/>
      </c>
      <c r="G1848" s="5" t="str">
        <f>IF(D1848="","",VLOOKUP(D1848,Master,5,FALSE))</f>
        <v/>
      </c>
      <c r="H1848" s="5" t="str">
        <f>IF(D1848="","",VLOOKUP(D1848,Master,2,FALSE))</f>
        <v/>
      </c>
      <c r="I1848" s="233"/>
      <c r="J1848" s="233"/>
      <c r="K1848" s="233"/>
      <c r="L1848" s="234" t="str">
        <f>IF(K1848="","",IF(I1848="",ROUND(HLOOKUP(J1848,kgList,K1848,FALSE),1),ROUND(HLOOKUP(I1848,kgList,K1848,FALSE),1)))</f>
        <v/>
      </c>
      <c r="M1848" s="234" t="str">
        <f>IF(L1848="","",IF(COUNTA(I1848:J1848)&gt;1,"Edible or Inedible",IF(COUNTA(I1848)=1,L1848*1,IF(COUNTA(J1848)=1,L1848*1,"ERROR"))))</f>
        <v/>
      </c>
    </row>
    <row r="1849" spans="1:13" x14ac:dyDescent="0.25">
      <c r="A1849" s="232" t="str">
        <f>IF(D1849="","",A1848)</f>
        <v/>
      </c>
      <c r="B1849" s="231" t="str">
        <f>IF(D1849="","",B1848)</f>
        <v/>
      </c>
      <c r="C1849" s="232" t="str">
        <f>IF(D1849="","",C1848)</f>
        <v/>
      </c>
      <c r="D1849" s="6"/>
      <c r="E1849" s="5" t="str">
        <f>IF(D1849="","",VLOOKUP(D1849,Master,3,FALSE))</f>
        <v/>
      </c>
      <c r="F1849" s="5" t="str">
        <f>IF(D1849="","",VLOOKUP(D1849,Master,4,FALSE))</f>
        <v/>
      </c>
      <c r="G1849" s="5" t="str">
        <f>IF(D1849="","",VLOOKUP(D1849,Master,5,FALSE))</f>
        <v/>
      </c>
      <c r="H1849" s="5" t="str">
        <f>IF(D1849="","",VLOOKUP(D1849,Master,2,FALSE))</f>
        <v/>
      </c>
      <c r="I1849" s="233"/>
      <c r="J1849" s="233"/>
      <c r="K1849" s="233"/>
      <c r="L1849" s="234" t="str">
        <f>IF(K1849="","",IF(I1849="",ROUND(HLOOKUP(J1849,kgList,K1849,FALSE),1),ROUND(HLOOKUP(I1849,kgList,K1849,FALSE),1)))</f>
        <v/>
      </c>
      <c r="M1849" s="234" t="str">
        <f>IF(L1849="","",IF(COUNTA(I1849:J1849)&gt;1,"Edible or Inedible",IF(COUNTA(I1849)=1,L1849*1,IF(COUNTA(J1849)=1,L1849*1,"ERROR"))))</f>
        <v/>
      </c>
    </row>
    <row r="1850" spans="1:13" x14ac:dyDescent="0.25">
      <c r="A1850" s="232" t="str">
        <f>IF(D1850="","",A1849)</f>
        <v/>
      </c>
      <c r="B1850" s="231" t="str">
        <f>IF(D1850="","",B1849)</f>
        <v/>
      </c>
      <c r="C1850" s="232" t="str">
        <f>IF(D1850="","",C1849)</f>
        <v/>
      </c>
      <c r="D1850" s="6"/>
      <c r="E1850" s="5" t="str">
        <f>IF(D1850="","",VLOOKUP(D1850,Master,3,FALSE))</f>
        <v/>
      </c>
      <c r="F1850" s="5" t="str">
        <f>IF(D1850="","",VLOOKUP(D1850,Master,4,FALSE))</f>
        <v/>
      </c>
      <c r="G1850" s="5" t="str">
        <f>IF(D1850="","",VLOOKUP(D1850,Master,5,FALSE))</f>
        <v/>
      </c>
      <c r="H1850" s="5" t="str">
        <f>IF(D1850="","",VLOOKUP(D1850,Master,2,FALSE))</f>
        <v/>
      </c>
      <c r="I1850" s="233"/>
      <c r="J1850" s="233"/>
      <c r="K1850" s="233"/>
      <c r="L1850" s="234" t="str">
        <f>IF(K1850="","",IF(I1850="",ROUND(HLOOKUP(J1850,kgList,K1850,FALSE),1),ROUND(HLOOKUP(I1850,kgList,K1850,FALSE),1)))</f>
        <v/>
      </c>
      <c r="M1850" s="234" t="str">
        <f>IF(L1850="","",IF(COUNTA(I1850:J1850)&gt;1,"Edible or Inedible",IF(COUNTA(I1850)=1,L1850*1,IF(COUNTA(J1850)=1,L1850*1,"ERROR"))))</f>
        <v/>
      </c>
    </row>
    <row r="1851" spans="1:13" x14ac:dyDescent="0.25">
      <c r="A1851" s="232" t="str">
        <f>IF(D1851="","",A1850)</f>
        <v/>
      </c>
      <c r="B1851" s="231" t="str">
        <f>IF(D1851="","",B1850)</f>
        <v/>
      </c>
      <c r="C1851" s="232" t="str">
        <f>IF(D1851="","",C1850)</f>
        <v/>
      </c>
      <c r="D1851" s="6"/>
      <c r="E1851" s="5" t="str">
        <f>IF(D1851="","",VLOOKUP(D1851,Master,3,FALSE))</f>
        <v/>
      </c>
      <c r="F1851" s="5" t="str">
        <f>IF(D1851="","",VLOOKUP(D1851,Master,4,FALSE))</f>
        <v/>
      </c>
      <c r="G1851" s="5" t="str">
        <f>IF(D1851="","",VLOOKUP(D1851,Master,5,FALSE))</f>
        <v/>
      </c>
      <c r="H1851" s="5" t="str">
        <f>IF(D1851="","",VLOOKUP(D1851,Master,2,FALSE))</f>
        <v/>
      </c>
      <c r="I1851" s="233"/>
      <c r="J1851" s="233"/>
      <c r="K1851" s="233"/>
      <c r="L1851" s="234" t="str">
        <f>IF(K1851="","",IF(I1851="",ROUND(HLOOKUP(J1851,kgList,K1851,FALSE),1),ROUND(HLOOKUP(I1851,kgList,K1851,FALSE),1)))</f>
        <v/>
      </c>
      <c r="M1851" s="234" t="str">
        <f>IF(L1851="","",IF(COUNTA(I1851:J1851)&gt;1,"Edible or Inedible",IF(COUNTA(I1851)=1,L1851*1,IF(COUNTA(J1851)=1,L1851*1,"ERROR"))))</f>
        <v/>
      </c>
    </row>
    <row r="1852" spans="1:13" x14ac:dyDescent="0.25">
      <c r="A1852" s="232" t="str">
        <f>IF(D1852="","",A1851)</f>
        <v/>
      </c>
      <c r="B1852" s="231" t="str">
        <f>IF(D1852="","",B1851)</f>
        <v/>
      </c>
      <c r="C1852" s="232" t="str">
        <f>IF(D1852="","",C1851)</f>
        <v/>
      </c>
      <c r="D1852" s="6"/>
      <c r="E1852" s="5" t="str">
        <f>IF(D1852="","",VLOOKUP(D1852,Master,3,FALSE))</f>
        <v/>
      </c>
      <c r="F1852" s="5" t="str">
        <f>IF(D1852="","",VLOOKUP(D1852,Master,4,FALSE))</f>
        <v/>
      </c>
      <c r="G1852" s="5" t="str">
        <f>IF(D1852="","",VLOOKUP(D1852,Master,5,FALSE))</f>
        <v/>
      </c>
      <c r="H1852" s="5" t="str">
        <f>IF(D1852="","",VLOOKUP(D1852,Master,2,FALSE))</f>
        <v/>
      </c>
      <c r="I1852" s="233"/>
      <c r="J1852" s="233"/>
      <c r="K1852" s="233"/>
      <c r="L1852" s="234" t="str">
        <f>IF(K1852="","",IF(I1852="",ROUND(HLOOKUP(J1852,kgList,K1852,FALSE),1),ROUND(HLOOKUP(I1852,kgList,K1852,FALSE),1)))</f>
        <v/>
      </c>
      <c r="M1852" s="234" t="str">
        <f>IF(L1852="","",IF(COUNTA(I1852:J1852)&gt;1,"Edible or Inedible",IF(COUNTA(I1852)=1,L1852*1,IF(COUNTA(J1852)=1,L1852*1,"ERROR"))))</f>
        <v/>
      </c>
    </row>
    <row r="1853" spans="1:13" x14ac:dyDescent="0.25">
      <c r="A1853" s="232" t="str">
        <f>IF(D1853="","",A1852)</f>
        <v/>
      </c>
      <c r="B1853" s="231" t="str">
        <f>IF(D1853="","",B1852)</f>
        <v/>
      </c>
      <c r="C1853" s="232" t="str">
        <f>IF(D1853="","",C1852)</f>
        <v/>
      </c>
      <c r="D1853" s="6"/>
      <c r="E1853" s="5" t="str">
        <f>IF(D1853="","",VLOOKUP(D1853,Master,3,FALSE))</f>
        <v/>
      </c>
      <c r="F1853" s="5" t="str">
        <f>IF(D1853="","",VLOOKUP(D1853,Master,4,FALSE))</f>
        <v/>
      </c>
      <c r="G1853" s="5" t="str">
        <f>IF(D1853="","",VLOOKUP(D1853,Master,5,FALSE))</f>
        <v/>
      </c>
      <c r="H1853" s="5" t="str">
        <f>IF(D1853="","",VLOOKUP(D1853,Master,2,FALSE))</f>
        <v/>
      </c>
      <c r="I1853" s="233"/>
      <c r="J1853" s="233"/>
      <c r="K1853" s="233"/>
      <c r="L1853" s="234" t="str">
        <f>IF(K1853="","",IF(I1853="",ROUND(HLOOKUP(J1853,kgList,K1853,FALSE),1),ROUND(HLOOKUP(I1853,kgList,K1853,FALSE),1)))</f>
        <v/>
      </c>
      <c r="M1853" s="234" t="str">
        <f>IF(L1853="","",IF(COUNTA(I1853:J1853)&gt;1,"Edible or Inedible",IF(COUNTA(I1853)=1,L1853*1,IF(COUNTA(J1853)=1,L1853*1,"ERROR"))))</f>
        <v/>
      </c>
    </row>
    <row r="1854" spans="1:13" x14ac:dyDescent="0.25">
      <c r="A1854" s="232" t="str">
        <f>IF(D1854="","",A1853)</f>
        <v/>
      </c>
      <c r="B1854" s="231" t="str">
        <f>IF(D1854="","",B1853)</f>
        <v/>
      </c>
      <c r="C1854" s="232" t="str">
        <f>IF(D1854="","",C1853)</f>
        <v/>
      </c>
      <c r="D1854" s="6"/>
      <c r="E1854" s="5" t="str">
        <f>IF(D1854="","",VLOOKUP(D1854,Master,3,FALSE))</f>
        <v/>
      </c>
      <c r="F1854" s="5" t="str">
        <f>IF(D1854="","",VLOOKUP(D1854,Master,4,FALSE))</f>
        <v/>
      </c>
      <c r="G1854" s="5" t="str">
        <f>IF(D1854="","",VLOOKUP(D1854,Master,5,FALSE))</f>
        <v/>
      </c>
      <c r="H1854" s="5" t="str">
        <f>IF(D1854="","",VLOOKUP(D1854,Master,2,FALSE))</f>
        <v/>
      </c>
      <c r="I1854" s="233"/>
      <c r="J1854" s="233"/>
      <c r="K1854" s="233"/>
      <c r="L1854" s="234" t="str">
        <f>IF(K1854="","",IF(I1854="",ROUND(HLOOKUP(J1854,kgList,K1854,FALSE),1),ROUND(HLOOKUP(I1854,kgList,K1854,FALSE),1)))</f>
        <v/>
      </c>
      <c r="M1854" s="234" t="str">
        <f>IF(L1854="","",IF(COUNTA(I1854:J1854)&gt;1,"Edible or Inedible",IF(COUNTA(I1854)=1,L1854*1,IF(COUNTA(J1854)=1,L1854*1,"ERROR"))))</f>
        <v/>
      </c>
    </row>
    <row r="1855" spans="1:13" x14ac:dyDescent="0.25">
      <c r="A1855" s="232" t="str">
        <f>IF(D1855="","",A1854)</f>
        <v/>
      </c>
      <c r="B1855" s="231" t="str">
        <f>IF(D1855="","",B1854)</f>
        <v/>
      </c>
      <c r="C1855" s="232" t="str">
        <f>IF(D1855="","",C1854)</f>
        <v/>
      </c>
      <c r="D1855" s="6"/>
      <c r="E1855" s="5" t="str">
        <f>IF(D1855="","",VLOOKUP(D1855,Master,3,FALSE))</f>
        <v/>
      </c>
      <c r="F1855" s="5" t="str">
        <f>IF(D1855="","",VLOOKUP(D1855,Master,4,FALSE))</f>
        <v/>
      </c>
      <c r="G1855" s="5" t="str">
        <f>IF(D1855="","",VLOOKUP(D1855,Master,5,FALSE))</f>
        <v/>
      </c>
      <c r="H1855" s="5" t="str">
        <f>IF(D1855="","",VLOOKUP(D1855,Master,2,FALSE))</f>
        <v/>
      </c>
      <c r="I1855" s="233"/>
      <c r="J1855" s="233"/>
      <c r="K1855" s="233"/>
      <c r="L1855" s="234" t="str">
        <f>IF(K1855="","",IF(I1855="",ROUND(HLOOKUP(J1855,kgList,K1855,FALSE),1),ROUND(HLOOKUP(I1855,kgList,K1855,FALSE),1)))</f>
        <v/>
      </c>
      <c r="M1855" s="234" t="str">
        <f>IF(L1855="","",IF(COUNTA(I1855:J1855)&gt;1,"Edible or Inedible",IF(COUNTA(I1855)=1,L1855*1,IF(COUNTA(J1855)=1,L1855*1,"ERROR"))))</f>
        <v/>
      </c>
    </row>
    <row r="1856" spans="1:13" x14ac:dyDescent="0.25">
      <c r="A1856" s="232" t="str">
        <f>IF(D1856="","",A1855)</f>
        <v/>
      </c>
      <c r="B1856" s="231" t="str">
        <f>IF(D1856="","",B1855)</f>
        <v/>
      </c>
      <c r="C1856" s="232" t="str">
        <f>IF(D1856="","",C1855)</f>
        <v/>
      </c>
      <c r="D1856" s="6"/>
      <c r="E1856" s="5" t="str">
        <f>IF(D1856="","",VLOOKUP(D1856,Master,3,FALSE))</f>
        <v/>
      </c>
      <c r="F1856" s="5" t="str">
        <f>IF(D1856="","",VLOOKUP(D1856,Master,4,FALSE))</f>
        <v/>
      </c>
      <c r="G1856" s="5" t="str">
        <f>IF(D1856="","",VLOOKUP(D1856,Master,5,FALSE))</f>
        <v/>
      </c>
      <c r="H1856" s="5" t="str">
        <f>IF(D1856="","",VLOOKUP(D1856,Master,2,FALSE))</f>
        <v/>
      </c>
      <c r="I1856" s="233"/>
      <c r="J1856" s="233"/>
      <c r="K1856" s="233"/>
      <c r="L1856" s="234" t="str">
        <f>IF(K1856="","",IF(I1856="",ROUND(HLOOKUP(J1856,kgList,K1856,FALSE),1),ROUND(HLOOKUP(I1856,kgList,K1856,FALSE),1)))</f>
        <v/>
      </c>
      <c r="M1856" s="234" t="str">
        <f>IF(L1856="","",IF(COUNTA(I1856:J1856)&gt;1,"Edible or Inedible",IF(COUNTA(I1856)=1,L1856*1,IF(COUNTA(J1856)=1,L1856*1,"ERROR"))))</f>
        <v/>
      </c>
    </row>
    <row r="1857" spans="1:13" x14ac:dyDescent="0.25">
      <c r="A1857" s="232" t="str">
        <f>IF(D1857="","",A1856)</f>
        <v/>
      </c>
      <c r="B1857" s="231" t="str">
        <f>IF(D1857="","",B1856)</f>
        <v/>
      </c>
      <c r="C1857" s="232" t="str">
        <f>IF(D1857="","",C1856)</f>
        <v/>
      </c>
      <c r="D1857" s="6"/>
      <c r="E1857" s="5" t="str">
        <f>IF(D1857="","",VLOOKUP(D1857,Master,3,FALSE))</f>
        <v/>
      </c>
      <c r="F1857" s="5" t="str">
        <f>IF(D1857="","",VLOOKUP(D1857,Master,4,FALSE))</f>
        <v/>
      </c>
      <c r="G1857" s="5" t="str">
        <f>IF(D1857="","",VLOOKUP(D1857,Master,5,FALSE))</f>
        <v/>
      </c>
      <c r="H1857" s="5" t="str">
        <f>IF(D1857="","",VLOOKUP(D1857,Master,2,FALSE))</f>
        <v/>
      </c>
      <c r="I1857" s="233"/>
      <c r="J1857" s="233"/>
      <c r="K1857" s="233"/>
      <c r="L1857" s="234" t="str">
        <f>IF(K1857="","",IF(I1857="",ROUND(HLOOKUP(J1857,kgList,K1857,FALSE),1),ROUND(HLOOKUP(I1857,kgList,K1857,FALSE),1)))</f>
        <v/>
      </c>
      <c r="M1857" s="234" t="str">
        <f>IF(L1857="","",IF(COUNTA(I1857:J1857)&gt;1,"Edible or Inedible",IF(COUNTA(I1857)=1,L1857*1,IF(COUNTA(J1857)=1,L1857*1,"ERROR"))))</f>
        <v/>
      </c>
    </row>
    <row r="1858" spans="1:13" x14ac:dyDescent="0.25">
      <c r="A1858" s="232" t="str">
        <f>IF(D1858="","",A1857)</f>
        <v/>
      </c>
      <c r="B1858" s="231" t="str">
        <f>IF(D1858="","",B1857)</f>
        <v/>
      </c>
      <c r="C1858" s="232" t="str">
        <f>IF(D1858="","",C1857)</f>
        <v/>
      </c>
      <c r="D1858" s="6"/>
      <c r="E1858" s="5" t="str">
        <f>IF(D1858="","",VLOOKUP(D1858,Master,3,FALSE))</f>
        <v/>
      </c>
      <c r="F1858" s="5" t="str">
        <f>IF(D1858="","",VLOOKUP(D1858,Master,4,FALSE))</f>
        <v/>
      </c>
      <c r="G1858" s="5" t="str">
        <f>IF(D1858="","",VLOOKUP(D1858,Master,5,FALSE))</f>
        <v/>
      </c>
      <c r="H1858" s="5" t="str">
        <f>IF(D1858="","",VLOOKUP(D1858,Master,2,FALSE))</f>
        <v/>
      </c>
      <c r="I1858" s="233"/>
      <c r="J1858" s="233"/>
      <c r="K1858" s="233"/>
      <c r="L1858" s="234" t="str">
        <f>IF(K1858="","",IF(I1858="",ROUND(HLOOKUP(J1858,kgList,K1858,FALSE),1),ROUND(HLOOKUP(I1858,kgList,K1858,FALSE),1)))</f>
        <v/>
      </c>
      <c r="M1858" s="234" t="str">
        <f>IF(L1858="","",IF(COUNTA(I1858:J1858)&gt;1,"Edible or Inedible",IF(COUNTA(I1858)=1,L1858*1,IF(COUNTA(J1858)=1,L1858*1,"ERROR"))))</f>
        <v/>
      </c>
    </row>
    <row r="1859" spans="1:13" x14ac:dyDescent="0.25">
      <c r="A1859" s="232" t="str">
        <f>IF(D1859="","",A1858)</f>
        <v/>
      </c>
      <c r="B1859" s="231" t="str">
        <f>IF(D1859="","",B1858)</f>
        <v/>
      </c>
      <c r="C1859" s="232" t="str">
        <f>IF(D1859="","",C1858)</f>
        <v/>
      </c>
      <c r="D1859" s="6"/>
      <c r="E1859" s="5" t="str">
        <f>IF(D1859="","",VLOOKUP(D1859,Master,3,FALSE))</f>
        <v/>
      </c>
      <c r="F1859" s="5" t="str">
        <f>IF(D1859="","",VLOOKUP(D1859,Master,4,FALSE))</f>
        <v/>
      </c>
      <c r="G1859" s="5" t="str">
        <f>IF(D1859="","",VLOOKUP(D1859,Master,5,FALSE))</f>
        <v/>
      </c>
      <c r="H1859" s="5" t="str">
        <f>IF(D1859="","",VLOOKUP(D1859,Master,2,FALSE))</f>
        <v/>
      </c>
      <c r="I1859" s="233"/>
      <c r="J1859" s="233"/>
      <c r="K1859" s="233"/>
      <c r="L1859" s="234" t="str">
        <f>IF(K1859="","",IF(I1859="",ROUND(HLOOKUP(J1859,kgList,K1859,FALSE),1),ROUND(HLOOKUP(I1859,kgList,K1859,FALSE),1)))</f>
        <v/>
      </c>
      <c r="M1859" s="234" t="str">
        <f>IF(L1859="","",IF(COUNTA(I1859:J1859)&gt;1,"Edible or Inedible",IF(COUNTA(I1859)=1,L1859*1,IF(COUNTA(J1859)=1,L1859*1,"ERROR"))))</f>
        <v/>
      </c>
    </row>
    <row r="1860" spans="1:13" x14ac:dyDescent="0.25">
      <c r="A1860" s="232" t="str">
        <f>IF(D1860="","",A1859)</f>
        <v/>
      </c>
      <c r="B1860" s="231" t="str">
        <f>IF(D1860="","",B1859)</f>
        <v/>
      </c>
      <c r="C1860" s="232" t="str">
        <f>IF(D1860="","",C1859)</f>
        <v/>
      </c>
      <c r="D1860" s="6"/>
      <c r="E1860" s="5" t="str">
        <f>IF(D1860="","",VLOOKUP(D1860,Master,3,FALSE))</f>
        <v/>
      </c>
      <c r="F1860" s="5" t="str">
        <f>IF(D1860="","",VLOOKUP(D1860,Master,4,FALSE))</f>
        <v/>
      </c>
      <c r="G1860" s="5" t="str">
        <f>IF(D1860="","",VLOOKUP(D1860,Master,5,FALSE))</f>
        <v/>
      </c>
      <c r="H1860" s="5" t="str">
        <f>IF(D1860="","",VLOOKUP(D1860,Master,2,FALSE))</f>
        <v/>
      </c>
      <c r="I1860" s="233"/>
      <c r="J1860" s="233"/>
      <c r="K1860" s="233"/>
      <c r="L1860" s="234" t="str">
        <f>IF(K1860="","",IF(I1860="",ROUND(HLOOKUP(J1860,kgList,K1860,FALSE),1),ROUND(HLOOKUP(I1860,kgList,K1860,FALSE),1)))</f>
        <v/>
      </c>
      <c r="M1860" s="234" t="str">
        <f>IF(L1860="","",IF(COUNTA(I1860:J1860)&gt;1,"Edible or Inedible",IF(COUNTA(I1860)=1,L1860*1,IF(COUNTA(J1860)=1,L1860*1,"ERROR"))))</f>
        <v/>
      </c>
    </row>
    <row r="1861" spans="1:13" x14ac:dyDescent="0.25">
      <c r="A1861" s="232" t="str">
        <f>IF(D1861="","",A1860)</f>
        <v/>
      </c>
      <c r="B1861" s="231" t="str">
        <f>IF(D1861="","",B1860)</f>
        <v/>
      </c>
      <c r="C1861" s="232" t="str">
        <f>IF(D1861="","",C1860)</f>
        <v/>
      </c>
      <c r="D1861" s="6"/>
      <c r="E1861" s="5" t="str">
        <f>IF(D1861="","",VLOOKUP(D1861,Master,3,FALSE))</f>
        <v/>
      </c>
      <c r="F1861" s="5" t="str">
        <f>IF(D1861="","",VLOOKUP(D1861,Master,4,FALSE))</f>
        <v/>
      </c>
      <c r="G1861" s="5" t="str">
        <f>IF(D1861="","",VLOOKUP(D1861,Master,5,FALSE))</f>
        <v/>
      </c>
      <c r="H1861" s="5" t="str">
        <f>IF(D1861="","",VLOOKUP(D1861,Master,2,FALSE))</f>
        <v/>
      </c>
      <c r="I1861" s="233"/>
      <c r="J1861" s="233"/>
      <c r="K1861" s="233"/>
      <c r="L1861" s="234" t="str">
        <f>IF(K1861="","",IF(I1861="",ROUND(HLOOKUP(J1861,kgList,K1861,FALSE),1),ROUND(HLOOKUP(I1861,kgList,K1861,FALSE),1)))</f>
        <v/>
      </c>
      <c r="M1861" s="234" t="str">
        <f>IF(L1861="","",IF(COUNTA(I1861:J1861)&gt;1,"Edible or Inedible",IF(COUNTA(I1861)=1,L1861*1,IF(COUNTA(J1861)=1,L1861*1,"ERROR"))))</f>
        <v/>
      </c>
    </row>
    <row r="1862" spans="1:13" x14ac:dyDescent="0.25">
      <c r="A1862" s="232" t="str">
        <f>IF(D1862="","",A1861)</f>
        <v/>
      </c>
      <c r="B1862" s="231" t="str">
        <f>IF(D1862="","",B1861)</f>
        <v/>
      </c>
      <c r="C1862" s="232" t="str">
        <f>IF(D1862="","",C1861)</f>
        <v/>
      </c>
      <c r="D1862" s="6"/>
      <c r="E1862" s="5" t="str">
        <f>IF(D1862="","",VLOOKUP(D1862,Master,3,FALSE))</f>
        <v/>
      </c>
      <c r="F1862" s="5" t="str">
        <f>IF(D1862="","",VLOOKUP(D1862,Master,4,FALSE))</f>
        <v/>
      </c>
      <c r="G1862" s="5" t="str">
        <f>IF(D1862="","",VLOOKUP(D1862,Master,5,FALSE))</f>
        <v/>
      </c>
      <c r="H1862" s="5" t="str">
        <f>IF(D1862="","",VLOOKUP(D1862,Master,2,FALSE))</f>
        <v/>
      </c>
      <c r="I1862" s="233"/>
      <c r="J1862" s="233"/>
      <c r="K1862" s="233"/>
      <c r="L1862" s="234" t="str">
        <f>IF(K1862="","",IF(I1862="",ROUND(HLOOKUP(J1862,kgList,K1862,FALSE),1),ROUND(HLOOKUP(I1862,kgList,K1862,FALSE),1)))</f>
        <v/>
      </c>
      <c r="M1862" s="234" t="str">
        <f>IF(L1862="","",IF(COUNTA(I1862:J1862)&gt;1,"Edible or Inedible",IF(COUNTA(I1862)=1,L1862*1,IF(COUNTA(J1862)=1,L1862*1,"ERROR"))))</f>
        <v/>
      </c>
    </row>
    <row r="1863" spans="1:13" x14ac:dyDescent="0.25">
      <c r="A1863" s="232" t="str">
        <f>IF(D1863="","",A1862)</f>
        <v/>
      </c>
      <c r="B1863" s="231" t="str">
        <f>IF(D1863="","",B1862)</f>
        <v/>
      </c>
      <c r="C1863" s="232" t="str">
        <f>IF(D1863="","",C1862)</f>
        <v/>
      </c>
      <c r="D1863" s="6"/>
      <c r="E1863" s="5" t="str">
        <f>IF(D1863="","",VLOOKUP(D1863,Master,3,FALSE))</f>
        <v/>
      </c>
      <c r="F1863" s="5" t="str">
        <f>IF(D1863="","",VLOOKUP(D1863,Master,4,FALSE))</f>
        <v/>
      </c>
      <c r="G1863" s="5" t="str">
        <f>IF(D1863="","",VLOOKUP(D1863,Master,5,FALSE))</f>
        <v/>
      </c>
      <c r="H1863" s="5" t="str">
        <f>IF(D1863="","",VLOOKUP(D1863,Master,2,FALSE))</f>
        <v/>
      </c>
      <c r="I1863" s="233"/>
      <c r="J1863" s="233"/>
      <c r="K1863" s="233"/>
      <c r="L1863" s="234" t="str">
        <f>IF(K1863="","",IF(I1863="",ROUND(HLOOKUP(J1863,kgList,K1863,FALSE),1),ROUND(HLOOKUP(I1863,kgList,K1863,FALSE),1)))</f>
        <v/>
      </c>
      <c r="M1863" s="234" t="str">
        <f>IF(L1863="","",IF(COUNTA(I1863:J1863)&gt;1,"Edible or Inedible",IF(COUNTA(I1863)=1,L1863*1,IF(COUNTA(J1863)=1,L1863*1,"ERROR"))))</f>
        <v/>
      </c>
    </row>
    <row r="1864" spans="1:13" x14ac:dyDescent="0.25">
      <c r="A1864" s="232" t="str">
        <f>IF(D1864="","",A1863)</f>
        <v/>
      </c>
      <c r="B1864" s="231" t="str">
        <f>IF(D1864="","",B1863)</f>
        <v/>
      </c>
      <c r="C1864" s="232" t="str">
        <f>IF(D1864="","",C1863)</f>
        <v/>
      </c>
      <c r="D1864" s="6"/>
      <c r="E1864" s="5" t="str">
        <f>IF(D1864="","",VLOOKUP(D1864,Master,3,FALSE))</f>
        <v/>
      </c>
      <c r="F1864" s="5" t="str">
        <f>IF(D1864="","",VLOOKUP(D1864,Master,4,FALSE))</f>
        <v/>
      </c>
      <c r="G1864" s="5" t="str">
        <f>IF(D1864="","",VLOOKUP(D1864,Master,5,FALSE))</f>
        <v/>
      </c>
      <c r="H1864" s="5" t="str">
        <f>IF(D1864="","",VLOOKUP(D1864,Master,2,FALSE))</f>
        <v/>
      </c>
      <c r="I1864" s="233"/>
      <c r="J1864" s="233"/>
      <c r="K1864" s="233"/>
      <c r="L1864" s="234" t="str">
        <f>IF(K1864="","",IF(I1864="",ROUND(HLOOKUP(J1864,kgList,K1864,FALSE),1),ROUND(HLOOKUP(I1864,kgList,K1864,FALSE),1)))</f>
        <v/>
      </c>
      <c r="M1864" s="234" t="str">
        <f>IF(L1864="","",IF(COUNTA(I1864:J1864)&gt;1,"Edible or Inedible",IF(COUNTA(I1864)=1,L1864*1,IF(COUNTA(J1864)=1,L1864*1,"ERROR"))))</f>
        <v/>
      </c>
    </row>
    <row r="1865" spans="1:13" x14ac:dyDescent="0.25">
      <c r="A1865" s="232" t="str">
        <f>IF(D1865="","",A1864)</f>
        <v/>
      </c>
      <c r="B1865" s="231" t="str">
        <f>IF(D1865="","",B1864)</f>
        <v/>
      </c>
      <c r="C1865" s="232" t="str">
        <f>IF(D1865="","",C1864)</f>
        <v/>
      </c>
      <c r="D1865" s="6"/>
      <c r="E1865" s="5" t="str">
        <f>IF(D1865="","",VLOOKUP(D1865,Master,3,FALSE))</f>
        <v/>
      </c>
      <c r="F1865" s="5" t="str">
        <f>IF(D1865="","",VLOOKUP(D1865,Master,4,FALSE))</f>
        <v/>
      </c>
      <c r="G1865" s="5" t="str">
        <f>IF(D1865="","",VLOOKUP(D1865,Master,5,FALSE))</f>
        <v/>
      </c>
      <c r="H1865" s="5" t="str">
        <f>IF(D1865="","",VLOOKUP(D1865,Master,2,FALSE))</f>
        <v/>
      </c>
      <c r="I1865" s="233"/>
      <c r="J1865" s="233"/>
      <c r="K1865" s="233"/>
      <c r="L1865" s="234" t="str">
        <f>IF(K1865="","",IF(I1865="",ROUND(HLOOKUP(J1865,kgList,K1865,FALSE),1),ROUND(HLOOKUP(I1865,kgList,K1865,FALSE),1)))</f>
        <v/>
      </c>
      <c r="M1865" s="234" t="str">
        <f>IF(L1865="","",IF(COUNTA(I1865:J1865)&gt;1,"Edible or Inedible",IF(COUNTA(I1865)=1,L1865*1,IF(COUNTA(J1865)=1,L1865*1,"ERROR"))))</f>
        <v/>
      </c>
    </row>
    <row r="1866" spans="1:13" x14ac:dyDescent="0.25">
      <c r="A1866" s="232" t="str">
        <f>IF(D1866="","",A1865)</f>
        <v/>
      </c>
      <c r="B1866" s="231" t="str">
        <f>IF(D1866="","",B1865)</f>
        <v/>
      </c>
      <c r="C1866" s="232" t="str">
        <f>IF(D1866="","",C1865)</f>
        <v/>
      </c>
      <c r="D1866" s="6"/>
      <c r="E1866" s="5" t="str">
        <f>IF(D1866="","",VLOOKUP(D1866,Master,3,FALSE))</f>
        <v/>
      </c>
      <c r="F1866" s="5" t="str">
        <f>IF(D1866="","",VLOOKUP(D1866,Master,4,FALSE))</f>
        <v/>
      </c>
      <c r="G1866" s="5" t="str">
        <f>IF(D1866="","",VLOOKUP(D1866,Master,5,FALSE))</f>
        <v/>
      </c>
      <c r="H1866" s="5" t="str">
        <f>IF(D1866="","",VLOOKUP(D1866,Master,2,FALSE))</f>
        <v/>
      </c>
      <c r="I1866" s="233"/>
      <c r="J1866" s="233"/>
      <c r="K1866" s="233"/>
      <c r="L1866" s="234" t="str">
        <f>IF(K1866="","",IF(I1866="",ROUND(HLOOKUP(J1866,kgList,K1866,FALSE),1),ROUND(HLOOKUP(I1866,kgList,K1866,FALSE),1)))</f>
        <v/>
      </c>
      <c r="M1866" s="234" t="str">
        <f>IF(L1866="","",IF(COUNTA(I1866:J1866)&gt;1,"Edible or Inedible",IF(COUNTA(I1866)=1,L1866*1,IF(COUNTA(J1866)=1,L1866*1,"ERROR"))))</f>
        <v/>
      </c>
    </row>
    <row r="1867" spans="1:13" x14ac:dyDescent="0.25">
      <c r="A1867" s="232" t="str">
        <f>IF(D1867="","",A1866)</f>
        <v/>
      </c>
      <c r="B1867" s="231" t="str">
        <f>IF(D1867="","",B1866)</f>
        <v/>
      </c>
      <c r="C1867" s="232" t="str">
        <f>IF(D1867="","",C1866)</f>
        <v/>
      </c>
      <c r="D1867" s="6"/>
      <c r="E1867" s="5" t="str">
        <f>IF(D1867="","",VLOOKUP(D1867,Master,3,FALSE))</f>
        <v/>
      </c>
      <c r="F1867" s="5" t="str">
        <f>IF(D1867="","",VLOOKUP(D1867,Master,4,FALSE))</f>
        <v/>
      </c>
      <c r="G1867" s="5" t="str">
        <f>IF(D1867="","",VLOOKUP(D1867,Master,5,FALSE))</f>
        <v/>
      </c>
      <c r="H1867" s="5" t="str">
        <f>IF(D1867="","",VLOOKUP(D1867,Master,2,FALSE))</f>
        <v/>
      </c>
      <c r="I1867" s="233"/>
      <c r="J1867" s="233"/>
      <c r="K1867" s="233"/>
      <c r="L1867" s="234" t="str">
        <f>IF(K1867="","",IF(I1867="",ROUND(HLOOKUP(J1867,kgList,K1867,FALSE),1),ROUND(HLOOKUP(I1867,kgList,K1867,FALSE),1)))</f>
        <v/>
      </c>
      <c r="M1867" s="234" t="str">
        <f>IF(L1867="","",IF(COUNTA(I1867:J1867)&gt;1,"Edible or Inedible",IF(COUNTA(I1867)=1,L1867*1,IF(COUNTA(J1867)=1,L1867*1,"ERROR"))))</f>
        <v/>
      </c>
    </row>
    <row r="1868" spans="1:13" x14ac:dyDescent="0.25">
      <c r="A1868" s="232" t="str">
        <f>IF(D1868="","",A1867)</f>
        <v/>
      </c>
      <c r="B1868" s="231" t="str">
        <f>IF(D1868="","",B1867)</f>
        <v/>
      </c>
      <c r="C1868" s="232" t="str">
        <f>IF(D1868="","",C1867)</f>
        <v/>
      </c>
      <c r="D1868" s="6"/>
      <c r="E1868" s="5" t="str">
        <f>IF(D1868="","",VLOOKUP(D1868,Master,3,FALSE))</f>
        <v/>
      </c>
      <c r="F1868" s="5" t="str">
        <f>IF(D1868="","",VLOOKUP(D1868,Master,4,FALSE))</f>
        <v/>
      </c>
      <c r="G1868" s="5" t="str">
        <f>IF(D1868="","",VLOOKUP(D1868,Master,5,FALSE))</f>
        <v/>
      </c>
      <c r="H1868" s="5" t="str">
        <f>IF(D1868="","",VLOOKUP(D1868,Master,2,FALSE))</f>
        <v/>
      </c>
      <c r="I1868" s="233"/>
      <c r="J1868" s="233"/>
      <c r="K1868" s="233"/>
      <c r="L1868" s="234" t="str">
        <f>IF(K1868="","",IF(I1868="",ROUND(HLOOKUP(J1868,kgList,K1868,FALSE),1),ROUND(HLOOKUP(I1868,kgList,K1868,FALSE),1)))</f>
        <v/>
      </c>
      <c r="M1868" s="234" t="str">
        <f>IF(L1868="","",IF(COUNTA(I1868:J1868)&gt;1,"Edible or Inedible",IF(COUNTA(I1868)=1,L1868*1,IF(COUNTA(J1868)=1,L1868*1,"ERROR"))))</f>
        <v/>
      </c>
    </row>
    <row r="1869" spans="1:13" x14ac:dyDescent="0.25">
      <c r="A1869" s="232" t="str">
        <f>IF(D1869="","",A1868)</f>
        <v/>
      </c>
      <c r="B1869" s="231" t="str">
        <f>IF(D1869="","",B1868)</f>
        <v/>
      </c>
      <c r="C1869" s="232" t="str">
        <f>IF(D1869="","",C1868)</f>
        <v/>
      </c>
      <c r="D1869" s="6"/>
      <c r="E1869" s="5" t="str">
        <f>IF(D1869="","",VLOOKUP(D1869,Master,3,FALSE))</f>
        <v/>
      </c>
      <c r="F1869" s="5" t="str">
        <f>IF(D1869="","",VLOOKUP(D1869,Master,4,FALSE))</f>
        <v/>
      </c>
      <c r="G1869" s="5" t="str">
        <f>IF(D1869="","",VLOOKUP(D1869,Master,5,FALSE))</f>
        <v/>
      </c>
      <c r="H1869" s="5" t="str">
        <f>IF(D1869="","",VLOOKUP(D1869,Master,2,FALSE))</f>
        <v/>
      </c>
      <c r="I1869" s="233"/>
      <c r="J1869" s="233"/>
      <c r="K1869" s="233"/>
      <c r="L1869" s="234" t="str">
        <f>IF(K1869="","",IF(I1869="",ROUND(HLOOKUP(J1869,kgList,K1869,FALSE),1),ROUND(HLOOKUP(I1869,kgList,K1869,FALSE),1)))</f>
        <v/>
      </c>
      <c r="M1869" s="234" t="str">
        <f>IF(L1869="","",IF(COUNTA(I1869:J1869)&gt;1,"Edible or Inedible",IF(COUNTA(I1869)=1,L1869*1,IF(COUNTA(J1869)=1,L1869*1,"ERROR"))))</f>
        <v/>
      </c>
    </row>
    <row r="1870" spans="1:13" x14ac:dyDescent="0.25">
      <c r="A1870" s="232" t="str">
        <f>IF(D1870="","",A1869)</f>
        <v/>
      </c>
      <c r="B1870" s="231" t="str">
        <f>IF(D1870="","",B1869)</f>
        <v/>
      </c>
      <c r="C1870" s="232" t="str">
        <f>IF(D1870="","",C1869)</f>
        <v/>
      </c>
      <c r="D1870" s="6"/>
      <c r="E1870" s="5" t="str">
        <f>IF(D1870="","",VLOOKUP(D1870,Master,3,FALSE))</f>
        <v/>
      </c>
      <c r="F1870" s="5" t="str">
        <f>IF(D1870="","",VLOOKUP(D1870,Master,4,FALSE))</f>
        <v/>
      </c>
      <c r="G1870" s="5" t="str">
        <f>IF(D1870="","",VLOOKUP(D1870,Master,5,FALSE))</f>
        <v/>
      </c>
      <c r="H1870" s="5" t="str">
        <f>IF(D1870="","",VLOOKUP(D1870,Master,2,FALSE))</f>
        <v/>
      </c>
      <c r="I1870" s="233"/>
      <c r="J1870" s="233"/>
      <c r="K1870" s="233"/>
      <c r="L1870" s="234" t="str">
        <f>IF(K1870="","",IF(I1870="",ROUND(HLOOKUP(J1870,kgList,K1870,FALSE),1),ROUND(HLOOKUP(I1870,kgList,K1870,FALSE),1)))</f>
        <v/>
      </c>
      <c r="M1870" s="234" t="str">
        <f>IF(L1870="","",IF(COUNTA(I1870:J1870)&gt;1,"Edible or Inedible",IF(COUNTA(I1870)=1,L1870*1,IF(COUNTA(J1870)=1,L1870*1,"ERROR"))))</f>
        <v/>
      </c>
    </row>
    <row r="1871" spans="1:13" x14ac:dyDescent="0.25">
      <c r="A1871" s="232" t="str">
        <f>IF(D1871="","",A1870)</f>
        <v/>
      </c>
      <c r="B1871" s="231" t="str">
        <f>IF(D1871="","",B1870)</f>
        <v/>
      </c>
      <c r="C1871" s="232" t="str">
        <f>IF(D1871="","",C1870)</f>
        <v/>
      </c>
      <c r="D1871" s="6"/>
      <c r="E1871" s="5" t="str">
        <f>IF(D1871="","",VLOOKUP(D1871,Master,3,FALSE))</f>
        <v/>
      </c>
      <c r="F1871" s="5" t="str">
        <f>IF(D1871="","",VLOOKUP(D1871,Master,4,FALSE))</f>
        <v/>
      </c>
      <c r="G1871" s="5" t="str">
        <f>IF(D1871="","",VLOOKUP(D1871,Master,5,FALSE))</f>
        <v/>
      </c>
      <c r="H1871" s="5" t="str">
        <f>IF(D1871="","",VLOOKUP(D1871,Master,2,FALSE))</f>
        <v/>
      </c>
      <c r="I1871" s="233"/>
      <c r="J1871" s="233"/>
      <c r="K1871" s="233"/>
      <c r="L1871" s="234" t="str">
        <f>IF(K1871="","",IF(I1871="",ROUND(HLOOKUP(J1871,kgList,K1871,FALSE),1),ROUND(HLOOKUP(I1871,kgList,K1871,FALSE),1)))</f>
        <v/>
      </c>
      <c r="M1871" s="234" t="str">
        <f>IF(L1871="","",IF(COUNTA(I1871:J1871)&gt;1,"Edible or Inedible",IF(COUNTA(I1871)=1,L1871*1,IF(COUNTA(J1871)=1,L1871*1,"ERROR"))))</f>
        <v/>
      </c>
    </row>
    <row r="1872" spans="1:13" x14ac:dyDescent="0.25">
      <c r="A1872" s="232" t="str">
        <f>IF(D1872="","",A1871)</f>
        <v/>
      </c>
      <c r="B1872" s="231" t="str">
        <f>IF(D1872="","",B1871)</f>
        <v/>
      </c>
      <c r="C1872" s="232" t="str">
        <f>IF(D1872="","",C1871)</f>
        <v/>
      </c>
      <c r="D1872" s="6"/>
      <c r="E1872" s="5" t="str">
        <f>IF(D1872="","",VLOOKUP(D1872,Master,3,FALSE))</f>
        <v/>
      </c>
      <c r="F1872" s="5" t="str">
        <f>IF(D1872="","",VLOOKUP(D1872,Master,4,FALSE))</f>
        <v/>
      </c>
      <c r="G1872" s="5" t="str">
        <f>IF(D1872="","",VLOOKUP(D1872,Master,5,FALSE))</f>
        <v/>
      </c>
      <c r="H1872" s="5" t="str">
        <f>IF(D1872="","",VLOOKUP(D1872,Master,2,FALSE))</f>
        <v/>
      </c>
      <c r="I1872" s="233"/>
      <c r="J1872" s="233"/>
      <c r="K1872" s="233"/>
      <c r="L1872" s="234" t="str">
        <f>IF(K1872="","",IF(I1872="",ROUND(HLOOKUP(J1872,kgList,K1872,FALSE),1),ROUND(HLOOKUP(I1872,kgList,K1872,FALSE),1)))</f>
        <v/>
      </c>
      <c r="M1872" s="234" t="str">
        <f>IF(L1872="","",IF(COUNTA(I1872:J1872)&gt;1,"Edible or Inedible",IF(COUNTA(I1872)=1,L1872*1,IF(COUNTA(J1872)=1,L1872*1,"ERROR"))))</f>
        <v/>
      </c>
    </row>
    <row r="1873" spans="1:13" x14ac:dyDescent="0.25">
      <c r="A1873" s="232" t="str">
        <f>IF(D1873="","",A1872)</f>
        <v/>
      </c>
      <c r="B1873" s="231" t="str">
        <f>IF(D1873="","",B1872)</f>
        <v/>
      </c>
      <c r="C1873" s="232" t="str">
        <f>IF(D1873="","",C1872)</f>
        <v/>
      </c>
      <c r="D1873" s="6"/>
      <c r="E1873" s="5" t="str">
        <f>IF(D1873="","",VLOOKUP(D1873,Master,3,FALSE))</f>
        <v/>
      </c>
      <c r="F1873" s="5" t="str">
        <f>IF(D1873="","",VLOOKUP(D1873,Master,4,FALSE))</f>
        <v/>
      </c>
      <c r="G1873" s="5" t="str">
        <f>IF(D1873="","",VLOOKUP(D1873,Master,5,FALSE))</f>
        <v/>
      </c>
      <c r="H1873" s="5" t="str">
        <f>IF(D1873="","",VLOOKUP(D1873,Master,2,FALSE))</f>
        <v/>
      </c>
      <c r="I1873" s="233"/>
      <c r="J1873" s="233"/>
      <c r="K1873" s="233"/>
      <c r="L1873" s="234" t="str">
        <f>IF(K1873="","",IF(I1873="",ROUND(HLOOKUP(J1873,kgList,K1873,FALSE),1),ROUND(HLOOKUP(I1873,kgList,K1873,FALSE),1)))</f>
        <v/>
      </c>
      <c r="M1873" s="234" t="str">
        <f>IF(L1873="","",IF(COUNTA(I1873:J1873)&gt;1,"Edible or Inedible",IF(COUNTA(I1873)=1,L1873*1,IF(COUNTA(J1873)=1,L1873*1,"ERROR"))))</f>
        <v/>
      </c>
    </row>
    <row r="1874" spans="1:13" x14ac:dyDescent="0.25">
      <c r="A1874" s="232" t="str">
        <f>IF(D1874="","",A1873)</f>
        <v/>
      </c>
      <c r="B1874" s="231" t="str">
        <f>IF(D1874="","",B1873)</f>
        <v/>
      </c>
      <c r="C1874" s="232" t="str">
        <f>IF(D1874="","",C1873)</f>
        <v/>
      </c>
      <c r="D1874" s="6"/>
      <c r="E1874" s="5" t="str">
        <f>IF(D1874="","",VLOOKUP(D1874,Master,3,FALSE))</f>
        <v/>
      </c>
      <c r="F1874" s="5" t="str">
        <f>IF(D1874="","",VLOOKUP(D1874,Master,4,FALSE))</f>
        <v/>
      </c>
      <c r="G1874" s="5" t="str">
        <f>IF(D1874="","",VLOOKUP(D1874,Master,5,FALSE))</f>
        <v/>
      </c>
      <c r="H1874" s="5" t="str">
        <f>IF(D1874="","",VLOOKUP(D1874,Master,2,FALSE))</f>
        <v/>
      </c>
      <c r="I1874" s="233"/>
      <c r="J1874" s="233"/>
      <c r="K1874" s="233"/>
      <c r="L1874" s="234" t="str">
        <f>IF(K1874="","",IF(I1874="",ROUND(HLOOKUP(J1874,kgList,K1874,FALSE),1),ROUND(HLOOKUP(I1874,kgList,K1874,FALSE),1)))</f>
        <v/>
      </c>
      <c r="M1874" s="234" t="str">
        <f>IF(L1874="","",IF(COUNTA(I1874:J1874)&gt;1,"Edible or Inedible",IF(COUNTA(I1874)=1,L1874*1,IF(COUNTA(J1874)=1,L1874*1,"ERROR"))))</f>
        <v/>
      </c>
    </row>
    <row r="1875" spans="1:13" x14ac:dyDescent="0.25">
      <c r="A1875" s="232" t="str">
        <f>IF(D1875="","",A1874)</f>
        <v/>
      </c>
      <c r="B1875" s="231" t="str">
        <f>IF(D1875="","",B1874)</f>
        <v/>
      </c>
      <c r="C1875" s="232" t="str">
        <f>IF(D1875="","",C1874)</f>
        <v/>
      </c>
      <c r="D1875" s="6"/>
      <c r="E1875" s="5" t="str">
        <f>IF(D1875="","",VLOOKUP(D1875,Master,3,FALSE))</f>
        <v/>
      </c>
      <c r="F1875" s="5" t="str">
        <f>IF(D1875="","",VLOOKUP(D1875,Master,4,FALSE))</f>
        <v/>
      </c>
      <c r="G1875" s="5" t="str">
        <f>IF(D1875="","",VLOOKUP(D1875,Master,5,FALSE))</f>
        <v/>
      </c>
      <c r="H1875" s="5" t="str">
        <f>IF(D1875="","",VLOOKUP(D1875,Master,2,FALSE))</f>
        <v/>
      </c>
      <c r="I1875" s="233"/>
      <c r="J1875" s="233"/>
      <c r="K1875" s="233"/>
      <c r="L1875" s="234" t="str">
        <f>IF(K1875="","",IF(I1875="",ROUND(HLOOKUP(J1875,kgList,K1875,FALSE),1),ROUND(HLOOKUP(I1875,kgList,K1875,FALSE),1)))</f>
        <v/>
      </c>
      <c r="M1875" s="234" t="str">
        <f>IF(L1875="","",IF(COUNTA(I1875:J1875)&gt;1,"Edible or Inedible",IF(COUNTA(I1875)=1,L1875*1,IF(COUNTA(J1875)=1,L1875*1,"ERROR"))))</f>
        <v/>
      </c>
    </row>
    <row r="1876" spans="1:13" x14ac:dyDescent="0.25">
      <c r="A1876" s="232" t="str">
        <f>IF(D1876="","",A1875)</f>
        <v/>
      </c>
      <c r="B1876" s="231" t="str">
        <f>IF(D1876="","",B1875)</f>
        <v/>
      </c>
      <c r="C1876" s="232" t="str">
        <f>IF(D1876="","",C1875)</f>
        <v/>
      </c>
      <c r="D1876" s="6"/>
      <c r="E1876" s="5" t="str">
        <f>IF(D1876="","",VLOOKUP(D1876,Master,3,FALSE))</f>
        <v/>
      </c>
      <c r="F1876" s="5" t="str">
        <f>IF(D1876="","",VLOOKUP(D1876,Master,4,FALSE))</f>
        <v/>
      </c>
      <c r="G1876" s="5" t="str">
        <f>IF(D1876="","",VLOOKUP(D1876,Master,5,FALSE))</f>
        <v/>
      </c>
      <c r="H1876" s="5" t="str">
        <f>IF(D1876="","",VLOOKUP(D1876,Master,2,FALSE))</f>
        <v/>
      </c>
      <c r="I1876" s="233"/>
      <c r="J1876" s="233"/>
      <c r="K1876" s="233"/>
      <c r="L1876" s="234" t="str">
        <f>IF(K1876="","",IF(I1876="",ROUND(HLOOKUP(J1876,kgList,K1876,FALSE),1),ROUND(HLOOKUP(I1876,kgList,K1876,FALSE),1)))</f>
        <v/>
      </c>
      <c r="M1876" s="234" t="str">
        <f>IF(L1876="","",IF(COUNTA(I1876:J1876)&gt;1,"Edible or Inedible",IF(COUNTA(I1876)=1,L1876*1,IF(COUNTA(J1876)=1,L1876*1,"ERROR"))))</f>
        <v/>
      </c>
    </row>
    <row r="1877" spans="1:13" x14ac:dyDescent="0.25">
      <c r="A1877" s="232" t="str">
        <f>IF(D1877="","",A1876)</f>
        <v/>
      </c>
      <c r="B1877" s="231" t="str">
        <f>IF(D1877="","",B1876)</f>
        <v/>
      </c>
      <c r="C1877" s="232" t="str">
        <f>IF(D1877="","",C1876)</f>
        <v/>
      </c>
      <c r="D1877" s="6"/>
      <c r="E1877" s="5" t="str">
        <f>IF(D1877="","",VLOOKUP(D1877,Master,3,FALSE))</f>
        <v/>
      </c>
      <c r="F1877" s="5" t="str">
        <f>IF(D1877="","",VLOOKUP(D1877,Master,4,FALSE))</f>
        <v/>
      </c>
      <c r="G1877" s="5" t="str">
        <f>IF(D1877="","",VLOOKUP(D1877,Master,5,FALSE))</f>
        <v/>
      </c>
      <c r="H1877" s="5" t="str">
        <f>IF(D1877="","",VLOOKUP(D1877,Master,2,FALSE))</f>
        <v/>
      </c>
      <c r="I1877" s="233"/>
      <c r="J1877" s="233"/>
      <c r="K1877" s="233"/>
      <c r="L1877" s="234" t="str">
        <f>IF(K1877="","",IF(I1877="",ROUND(HLOOKUP(J1877,kgList,K1877,FALSE),1),ROUND(HLOOKUP(I1877,kgList,K1877,FALSE),1)))</f>
        <v/>
      </c>
      <c r="M1877" s="234" t="str">
        <f>IF(L1877="","",IF(COUNTA(I1877:J1877)&gt;1,"Edible or Inedible",IF(COUNTA(I1877)=1,L1877*1,IF(COUNTA(J1877)=1,L1877*1,"ERROR"))))</f>
        <v/>
      </c>
    </row>
    <row r="1878" spans="1:13" x14ac:dyDescent="0.25">
      <c r="A1878" s="232" t="str">
        <f>IF(D1878="","",A1877)</f>
        <v/>
      </c>
      <c r="B1878" s="231" t="str">
        <f>IF(D1878="","",B1877)</f>
        <v/>
      </c>
      <c r="C1878" s="232" t="str">
        <f>IF(D1878="","",C1877)</f>
        <v/>
      </c>
      <c r="D1878" s="6"/>
      <c r="E1878" s="5" t="str">
        <f>IF(D1878="","",VLOOKUP(D1878,Master,3,FALSE))</f>
        <v/>
      </c>
      <c r="F1878" s="5" t="str">
        <f>IF(D1878="","",VLOOKUP(D1878,Master,4,FALSE))</f>
        <v/>
      </c>
      <c r="G1878" s="5" t="str">
        <f>IF(D1878="","",VLOOKUP(D1878,Master,5,FALSE))</f>
        <v/>
      </c>
      <c r="H1878" s="5" t="str">
        <f>IF(D1878="","",VLOOKUP(D1878,Master,2,FALSE))</f>
        <v/>
      </c>
      <c r="I1878" s="233"/>
      <c r="J1878" s="233"/>
      <c r="K1878" s="233"/>
      <c r="L1878" s="234" t="str">
        <f>IF(K1878="","",IF(I1878="",ROUND(HLOOKUP(J1878,kgList,K1878,FALSE),1),ROUND(HLOOKUP(I1878,kgList,K1878,FALSE),1)))</f>
        <v/>
      </c>
      <c r="M1878" s="234" t="str">
        <f>IF(L1878="","",IF(COUNTA(I1878:J1878)&gt;1,"Edible or Inedible",IF(COUNTA(I1878)=1,L1878*1,IF(COUNTA(J1878)=1,L1878*1,"ERROR"))))</f>
        <v/>
      </c>
    </row>
    <row r="1879" spans="1:13" x14ac:dyDescent="0.25">
      <c r="A1879" s="232" t="str">
        <f>IF(D1879="","",A1878)</f>
        <v/>
      </c>
      <c r="B1879" s="231" t="str">
        <f>IF(D1879="","",B1878)</f>
        <v/>
      </c>
      <c r="C1879" s="232" t="str">
        <f>IF(D1879="","",C1878)</f>
        <v/>
      </c>
      <c r="D1879" s="6"/>
      <c r="E1879" s="5" t="str">
        <f>IF(D1879="","",VLOOKUP(D1879,Master,3,FALSE))</f>
        <v/>
      </c>
      <c r="F1879" s="5" t="str">
        <f>IF(D1879="","",VLOOKUP(D1879,Master,4,FALSE))</f>
        <v/>
      </c>
      <c r="G1879" s="5" t="str">
        <f>IF(D1879="","",VLOOKUP(D1879,Master,5,FALSE))</f>
        <v/>
      </c>
      <c r="H1879" s="5" t="str">
        <f>IF(D1879="","",VLOOKUP(D1879,Master,2,FALSE))</f>
        <v/>
      </c>
      <c r="I1879" s="233"/>
      <c r="J1879" s="233"/>
      <c r="K1879" s="233"/>
      <c r="L1879" s="234" t="str">
        <f>IF(K1879="","",IF(I1879="",ROUND(HLOOKUP(J1879,kgList,K1879,FALSE),1),ROUND(HLOOKUP(I1879,kgList,K1879,FALSE),1)))</f>
        <v/>
      </c>
      <c r="M1879" s="234" t="str">
        <f>IF(L1879="","",IF(COUNTA(I1879:J1879)&gt;1,"Edible or Inedible",IF(COUNTA(I1879)=1,L1879*1,IF(COUNTA(J1879)=1,L1879*1,"ERROR"))))</f>
        <v/>
      </c>
    </row>
    <row r="1880" spans="1:13" x14ac:dyDescent="0.25">
      <c r="A1880" s="232" t="str">
        <f>IF(D1880="","",A1879)</f>
        <v/>
      </c>
      <c r="B1880" s="231" t="str">
        <f>IF(D1880="","",B1879)</f>
        <v/>
      </c>
      <c r="C1880" s="232" t="str">
        <f>IF(D1880="","",C1879)</f>
        <v/>
      </c>
      <c r="D1880" s="6"/>
      <c r="E1880" s="5" t="str">
        <f>IF(D1880="","",VLOOKUP(D1880,Master,3,FALSE))</f>
        <v/>
      </c>
      <c r="F1880" s="5" t="str">
        <f>IF(D1880="","",VLOOKUP(D1880,Master,4,FALSE))</f>
        <v/>
      </c>
      <c r="G1880" s="5" t="str">
        <f>IF(D1880="","",VLOOKUP(D1880,Master,5,FALSE))</f>
        <v/>
      </c>
      <c r="H1880" s="5" t="str">
        <f>IF(D1880="","",VLOOKUP(D1880,Master,2,FALSE))</f>
        <v/>
      </c>
      <c r="I1880" s="233"/>
      <c r="J1880" s="233"/>
      <c r="K1880" s="233"/>
      <c r="L1880" s="234" t="str">
        <f>IF(K1880="","",IF(I1880="",ROUND(HLOOKUP(J1880,kgList,K1880,FALSE),1),ROUND(HLOOKUP(I1880,kgList,K1880,FALSE),1)))</f>
        <v/>
      </c>
      <c r="M1880" s="234" t="str">
        <f>IF(L1880="","",IF(COUNTA(I1880:J1880)&gt;1,"Edible or Inedible",IF(COUNTA(I1880)=1,L1880*1,IF(COUNTA(J1880)=1,L1880*1,"ERROR"))))</f>
        <v/>
      </c>
    </row>
    <row r="1881" spans="1:13" x14ac:dyDescent="0.25">
      <c r="A1881" s="232" t="str">
        <f>IF(D1881="","",A1880)</f>
        <v/>
      </c>
      <c r="B1881" s="231" t="str">
        <f>IF(D1881="","",B1880)</f>
        <v/>
      </c>
      <c r="C1881" s="232" t="str">
        <f>IF(D1881="","",C1880)</f>
        <v/>
      </c>
      <c r="D1881" s="6"/>
      <c r="E1881" s="5" t="str">
        <f>IF(D1881="","",VLOOKUP(D1881,Master,3,FALSE))</f>
        <v/>
      </c>
      <c r="F1881" s="5" t="str">
        <f>IF(D1881="","",VLOOKUP(D1881,Master,4,FALSE))</f>
        <v/>
      </c>
      <c r="G1881" s="5" t="str">
        <f>IF(D1881="","",VLOOKUP(D1881,Master,5,FALSE))</f>
        <v/>
      </c>
      <c r="H1881" s="5" t="str">
        <f>IF(D1881="","",VLOOKUP(D1881,Master,2,FALSE))</f>
        <v/>
      </c>
      <c r="I1881" s="233"/>
      <c r="J1881" s="233"/>
      <c r="K1881" s="233"/>
      <c r="L1881" s="234" t="str">
        <f>IF(K1881="","",IF(I1881="",ROUND(HLOOKUP(J1881,kgList,K1881,FALSE),1),ROUND(HLOOKUP(I1881,kgList,K1881,FALSE),1)))</f>
        <v/>
      </c>
      <c r="M1881" s="234" t="str">
        <f>IF(L1881="","",IF(COUNTA(I1881:J1881)&gt;1,"Edible or Inedible",IF(COUNTA(I1881)=1,L1881*1,IF(COUNTA(J1881)=1,L1881*1,"ERROR"))))</f>
        <v/>
      </c>
    </row>
    <row r="1882" spans="1:13" x14ac:dyDescent="0.25">
      <c r="A1882" s="232" t="str">
        <f>IF(D1882="","",A1881)</f>
        <v/>
      </c>
      <c r="B1882" s="231" t="str">
        <f>IF(D1882="","",B1881)</f>
        <v/>
      </c>
      <c r="C1882" s="232" t="str">
        <f>IF(D1882="","",C1881)</f>
        <v/>
      </c>
      <c r="D1882" s="6"/>
      <c r="E1882" s="5" t="str">
        <f>IF(D1882="","",VLOOKUP(D1882,Master,3,FALSE))</f>
        <v/>
      </c>
      <c r="F1882" s="5" t="str">
        <f>IF(D1882="","",VLOOKUP(D1882,Master,4,FALSE))</f>
        <v/>
      </c>
      <c r="G1882" s="5" t="str">
        <f>IF(D1882="","",VLOOKUP(D1882,Master,5,FALSE))</f>
        <v/>
      </c>
      <c r="H1882" s="5" t="str">
        <f>IF(D1882="","",VLOOKUP(D1882,Master,2,FALSE))</f>
        <v/>
      </c>
      <c r="I1882" s="233"/>
      <c r="J1882" s="233"/>
      <c r="K1882" s="233"/>
      <c r="L1882" s="234" t="str">
        <f>IF(K1882="","",IF(I1882="",ROUND(HLOOKUP(J1882,kgList,K1882,FALSE),1),ROUND(HLOOKUP(I1882,kgList,K1882,FALSE),1)))</f>
        <v/>
      </c>
      <c r="M1882" s="234" t="str">
        <f>IF(L1882="","",IF(COUNTA(I1882:J1882)&gt;1,"Edible or Inedible",IF(COUNTA(I1882)=1,L1882*1,IF(COUNTA(J1882)=1,L1882*1,"ERROR"))))</f>
        <v/>
      </c>
    </row>
    <row r="1883" spans="1:13" x14ac:dyDescent="0.25">
      <c r="A1883" s="232" t="str">
        <f>IF(D1883="","",A1882)</f>
        <v/>
      </c>
      <c r="B1883" s="231" t="str">
        <f>IF(D1883="","",B1882)</f>
        <v/>
      </c>
      <c r="C1883" s="232" t="str">
        <f>IF(D1883="","",C1882)</f>
        <v/>
      </c>
      <c r="D1883" s="6"/>
      <c r="E1883" s="5" t="str">
        <f>IF(D1883="","",VLOOKUP(D1883,Master,3,FALSE))</f>
        <v/>
      </c>
      <c r="F1883" s="5" t="str">
        <f>IF(D1883="","",VLOOKUP(D1883,Master,4,FALSE))</f>
        <v/>
      </c>
      <c r="G1883" s="5" t="str">
        <f>IF(D1883="","",VLOOKUP(D1883,Master,5,FALSE))</f>
        <v/>
      </c>
      <c r="H1883" s="5" t="str">
        <f>IF(D1883="","",VLOOKUP(D1883,Master,2,FALSE))</f>
        <v/>
      </c>
      <c r="I1883" s="233"/>
      <c r="J1883" s="233"/>
      <c r="K1883" s="233"/>
      <c r="L1883" s="234" t="str">
        <f>IF(K1883="","",IF(I1883="",ROUND(HLOOKUP(J1883,kgList,K1883,FALSE),1),ROUND(HLOOKUP(I1883,kgList,K1883,FALSE),1)))</f>
        <v/>
      </c>
      <c r="M1883" s="234" t="str">
        <f>IF(L1883="","",IF(COUNTA(I1883:J1883)&gt;1,"Edible or Inedible",IF(COUNTA(I1883)=1,L1883*1,IF(COUNTA(J1883)=1,L1883*1,"ERROR"))))</f>
        <v/>
      </c>
    </row>
    <row r="1884" spans="1:13" x14ac:dyDescent="0.25">
      <c r="A1884" s="232" t="str">
        <f>IF(D1884="","",A1883)</f>
        <v/>
      </c>
      <c r="B1884" s="231" t="str">
        <f>IF(D1884="","",B1883)</f>
        <v/>
      </c>
      <c r="C1884" s="232" t="str">
        <f>IF(D1884="","",C1883)</f>
        <v/>
      </c>
      <c r="D1884" s="6"/>
      <c r="E1884" s="5" t="str">
        <f>IF(D1884="","",VLOOKUP(D1884,Master,3,FALSE))</f>
        <v/>
      </c>
      <c r="F1884" s="5" t="str">
        <f>IF(D1884="","",VLOOKUP(D1884,Master,4,FALSE))</f>
        <v/>
      </c>
      <c r="G1884" s="5" t="str">
        <f>IF(D1884="","",VLOOKUP(D1884,Master,5,FALSE))</f>
        <v/>
      </c>
      <c r="H1884" s="5" t="str">
        <f>IF(D1884="","",VLOOKUP(D1884,Master,2,FALSE))</f>
        <v/>
      </c>
      <c r="I1884" s="233"/>
      <c r="J1884" s="233"/>
      <c r="K1884" s="233"/>
      <c r="L1884" s="234" t="str">
        <f>IF(K1884="","",IF(I1884="",ROUND(HLOOKUP(J1884,kgList,K1884,FALSE),1),ROUND(HLOOKUP(I1884,kgList,K1884,FALSE),1)))</f>
        <v/>
      </c>
      <c r="M1884" s="234" t="str">
        <f>IF(L1884="","",IF(COUNTA(I1884:J1884)&gt;1,"Edible or Inedible",IF(COUNTA(I1884)=1,L1884*1,IF(COUNTA(J1884)=1,L1884*1,"ERROR"))))</f>
        <v/>
      </c>
    </row>
    <row r="1885" spans="1:13" x14ac:dyDescent="0.25">
      <c r="A1885" s="232" t="str">
        <f>IF(D1885="","",A1884)</f>
        <v/>
      </c>
      <c r="B1885" s="231" t="str">
        <f>IF(D1885="","",B1884)</f>
        <v/>
      </c>
      <c r="C1885" s="232" t="str">
        <f>IF(D1885="","",C1884)</f>
        <v/>
      </c>
      <c r="D1885" s="6"/>
      <c r="E1885" s="5" t="str">
        <f>IF(D1885="","",VLOOKUP(D1885,Master,3,FALSE))</f>
        <v/>
      </c>
      <c r="F1885" s="5" t="str">
        <f>IF(D1885="","",VLOOKUP(D1885,Master,4,FALSE))</f>
        <v/>
      </c>
      <c r="G1885" s="5" t="str">
        <f>IF(D1885="","",VLOOKUP(D1885,Master,5,FALSE))</f>
        <v/>
      </c>
      <c r="H1885" s="5" t="str">
        <f>IF(D1885="","",VLOOKUP(D1885,Master,2,FALSE))</f>
        <v/>
      </c>
      <c r="I1885" s="233"/>
      <c r="J1885" s="233"/>
      <c r="K1885" s="233"/>
      <c r="L1885" s="234" t="str">
        <f>IF(K1885="","",IF(I1885="",ROUND(HLOOKUP(J1885,kgList,K1885,FALSE),1),ROUND(HLOOKUP(I1885,kgList,K1885,FALSE),1)))</f>
        <v/>
      </c>
      <c r="M1885" s="234" t="str">
        <f>IF(L1885="","",IF(COUNTA(I1885:J1885)&gt;1,"Edible or Inedible",IF(COUNTA(I1885)=1,L1885*1,IF(COUNTA(J1885)=1,L1885*1,"ERROR"))))</f>
        <v/>
      </c>
    </row>
    <row r="1886" spans="1:13" x14ac:dyDescent="0.25">
      <c r="A1886" s="232" t="str">
        <f>IF(D1886="","",A1885)</f>
        <v/>
      </c>
      <c r="B1886" s="231" t="str">
        <f>IF(D1886="","",B1885)</f>
        <v/>
      </c>
      <c r="C1886" s="232" t="str">
        <f>IF(D1886="","",C1885)</f>
        <v/>
      </c>
      <c r="D1886" s="6"/>
      <c r="E1886" s="5" t="str">
        <f>IF(D1886="","",VLOOKUP(D1886,Master,3,FALSE))</f>
        <v/>
      </c>
      <c r="F1886" s="5" t="str">
        <f>IF(D1886="","",VLOOKUP(D1886,Master,4,FALSE))</f>
        <v/>
      </c>
      <c r="G1886" s="5" t="str">
        <f>IF(D1886="","",VLOOKUP(D1886,Master,5,FALSE))</f>
        <v/>
      </c>
      <c r="H1886" s="5" t="str">
        <f>IF(D1886="","",VLOOKUP(D1886,Master,2,FALSE))</f>
        <v/>
      </c>
      <c r="I1886" s="233"/>
      <c r="J1886" s="233"/>
      <c r="K1886" s="233"/>
      <c r="L1886" s="234" t="str">
        <f>IF(K1886="","",IF(I1886="",ROUND(HLOOKUP(J1886,kgList,K1886,FALSE),1),ROUND(HLOOKUP(I1886,kgList,K1886,FALSE),1)))</f>
        <v/>
      </c>
      <c r="M1886" s="234" t="str">
        <f>IF(L1886="","",IF(COUNTA(I1886:J1886)&gt;1,"Edible or Inedible",IF(COUNTA(I1886)=1,L1886*1,IF(COUNTA(J1886)=1,L1886*1,"ERROR"))))</f>
        <v/>
      </c>
    </row>
    <row r="1887" spans="1:13" x14ac:dyDescent="0.25">
      <c r="A1887" s="232" t="str">
        <f>IF(D1887="","",A1886)</f>
        <v/>
      </c>
      <c r="B1887" s="231" t="str">
        <f>IF(D1887="","",B1886)</f>
        <v/>
      </c>
      <c r="C1887" s="232" t="str">
        <f>IF(D1887="","",C1886)</f>
        <v/>
      </c>
      <c r="D1887" s="6"/>
      <c r="E1887" s="5" t="str">
        <f>IF(D1887="","",VLOOKUP(D1887,Master,3,FALSE))</f>
        <v/>
      </c>
      <c r="F1887" s="5" t="str">
        <f>IF(D1887="","",VLOOKUP(D1887,Master,4,FALSE))</f>
        <v/>
      </c>
      <c r="G1887" s="5" t="str">
        <f>IF(D1887="","",VLOOKUP(D1887,Master,5,FALSE))</f>
        <v/>
      </c>
      <c r="H1887" s="5" t="str">
        <f>IF(D1887="","",VLOOKUP(D1887,Master,2,FALSE))</f>
        <v/>
      </c>
      <c r="I1887" s="233"/>
      <c r="J1887" s="233"/>
      <c r="K1887" s="233"/>
      <c r="L1887" s="234" t="str">
        <f>IF(K1887="","",IF(I1887="",ROUND(HLOOKUP(J1887,kgList,K1887,FALSE),1),ROUND(HLOOKUP(I1887,kgList,K1887,FALSE),1)))</f>
        <v/>
      </c>
      <c r="M1887" s="234" t="str">
        <f>IF(L1887="","",IF(COUNTA(I1887:J1887)&gt;1,"Edible or Inedible",IF(COUNTA(I1887)=1,L1887*1,IF(COUNTA(J1887)=1,L1887*1,"ERROR"))))</f>
        <v/>
      </c>
    </row>
    <row r="1888" spans="1:13" x14ac:dyDescent="0.25">
      <c r="A1888" s="232" t="str">
        <f>IF(D1888="","",A1887)</f>
        <v/>
      </c>
      <c r="B1888" s="231" t="str">
        <f>IF(D1888="","",B1887)</f>
        <v/>
      </c>
      <c r="C1888" s="232" t="str">
        <f>IF(D1888="","",C1887)</f>
        <v/>
      </c>
      <c r="D1888" s="6"/>
      <c r="E1888" s="5" t="str">
        <f>IF(D1888="","",VLOOKUP(D1888,Master,3,FALSE))</f>
        <v/>
      </c>
      <c r="F1888" s="5" t="str">
        <f>IF(D1888="","",VLOOKUP(D1888,Master,4,FALSE))</f>
        <v/>
      </c>
      <c r="G1888" s="5" t="str">
        <f>IF(D1888="","",VLOOKUP(D1888,Master,5,FALSE))</f>
        <v/>
      </c>
      <c r="H1888" s="5" t="str">
        <f>IF(D1888="","",VLOOKUP(D1888,Master,2,FALSE))</f>
        <v/>
      </c>
      <c r="I1888" s="233"/>
      <c r="J1888" s="233"/>
      <c r="K1888" s="233"/>
      <c r="L1888" s="234" t="str">
        <f>IF(K1888="","",IF(I1888="",ROUND(HLOOKUP(J1888,kgList,K1888,FALSE),1),ROUND(HLOOKUP(I1888,kgList,K1888,FALSE),1)))</f>
        <v/>
      </c>
      <c r="M1888" s="234" t="str">
        <f>IF(L1888="","",IF(COUNTA(I1888:J1888)&gt;1,"Edible or Inedible",IF(COUNTA(I1888)=1,L1888*1,IF(COUNTA(J1888)=1,L1888*1,"ERROR"))))</f>
        <v/>
      </c>
    </row>
    <row r="1889" spans="1:13" x14ac:dyDescent="0.25">
      <c r="A1889" s="232" t="str">
        <f>IF(D1889="","",A1888)</f>
        <v/>
      </c>
      <c r="B1889" s="231" t="str">
        <f>IF(D1889="","",B1888)</f>
        <v/>
      </c>
      <c r="C1889" s="232" t="str">
        <f>IF(D1889="","",C1888)</f>
        <v/>
      </c>
      <c r="D1889" s="6"/>
      <c r="E1889" s="5" t="str">
        <f>IF(D1889="","",VLOOKUP(D1889,Master,3,FALSE))</f>
        <v/>
      </c>
      <c r="F1889" s="5" t="str">
        <f>IF(D1889="","",VLOOKUP(D1889,Master,4,FALSE))</f>
        <v/>
      </c>
      <c r="G1889" s="5" t="str">
        <f>IF(D1889="","",VLOOKUP(D1889,Master,5,FALSE))</f>
        <v/>
      </c>
      <c r="H1889" s="5" t="str">
        <f>IF(D1889="","",VLOOKUP(D1889,Master,2,FALSE))</f>
        <v/>
      </c>
      <c r="I1889" s="233"/>
      <c r="J1889" s="233"/>
      <c r="K1889" s="233"/>
      <c r="L1889" s="234" t="str">
        <f>IF(K1889="","",IF(I1889="",ROUND(HLOOKUP(J1889,kgList,K1889,FALSE),1),ROUND(HLOOKUP(I1889,kgList,K1889,FALSE),1)))</f>
        <v/>
      </c>
      <c r="M1889" s="234" t="str">
        <f>IF(L1889="","",IF(COUNTA(I1889:J1889)&gt;1,"Edible or Inedible",IF(COUNTA(I1889)=1,L1889*1,IF(COUNTA(J1889)=1,L1889*1,"ERROR"))))</f>
        <v/>
      </c>
    </row>
    <row r="1890" spans="1:13" x14ac:dyDescent="0.25">
      <c r="A1890" s="232" t="str">
        <f>IF(D1890="","",A1889)</f>
        <v/>
      </c>
      <c r="B1890" s="231" t="str">
        <f>IF(D1890="","",B1889)</f>
        <v/>
      </c>
      <c r="C1890" s="232" t="str">
        <f>IF(D1890="","",C1889)</f>
        <v/>
      </c>
      <c r="D1890" s="6"/>
      <c r="E1890" s="5" t="str">
        <f>IF(D1890="","",VLOOKUP(D1890,Master,3,FALSE))</f>
        <v/>
      </c>
      <c r="F1890" s="5" t="str">
        <f>IF(D1890="","",VLOOKUP(D1890,Master,4,FALSE))</f>
        <v/>
      </c>
      <c r="G1890" s="5" t="str">
        <f>IF(D1890="","",VLOOKUP(D1890,Master,5,FALSE))</f>
        <v/>
      </c>
      <c r="H1890" s="5" t="str">
        <f>IF(D1890="","",VLOOKUP(D1890,Master,2,FALSE))</f>
        <v/>
      </c>
      <c r="I1890" s="233"/>
      <c r="J1890" s="233"/>
      <c r="K1890" s="233"/>
      <c r="L1890" s="234" t="str">
        <f>IF(K1890="","",IF(I1890="",ROUND(HLOOKUP(J1890,kgList,K1890,FALSE),1),ROUND(HLOOKUP(I1890,kgList,K1890,FALSE),1)))</f>
        <v/>
      </c>
      <c r="M1890" s="234" t="str">
        <f>IF(L1890="","",IF(COUNTA(I1890:J1890)&gt;1,"Edible or Inedible",IF(COUNTA(I1890)=1,L1890*1,IF(COUNTA(J1890)=1,L1890*1,"ERROR"))))</f>
        <v/>
      </c>
    </row>
    <row r="1891" spans="1:13" x14ac:dyDescent="0.25">
      <c r="A1891" s="232" t="str">
        <f>IF(D1891="","",A1890)</f>
        <v/>
      </c>
      <c r="B1891" s="231" t="str">
        <f>IF(D1891="","",B1890)</f>
        <v/>
      </c>
      <c r="C1891" s="232" t="str">
        <f>IF(D1891="","",C1890)</f>
        <v/>
      </c>
      <c r="D1891" s="6"/>
      <c r="E1891" s="5" t="str">
        <f>IF(D1891="","",VLOOKUP(D1891,Master,3,FALSE))</f>
        <v/>
      </c>
      <c r="F1891" s="5" t="str">
        <f>IF(D1891="","",VLOOKUP(D1891,Master,4,FALSE))</f>
        <v/>
      </c>
      <c r="G1891" s="5" t="str">
        <f>IF(D1891="","",VLOOKUP(D1891,Master,5,FALSE))</f>
        <v/>
      </c>
      <c r="H1891" s="5" t="str">
        <f>IF(D1891="","",VLOOKUP(D1891,Master,2,FALSE))</f>
        <v/>
      </c>
      <c r="I1891" s="233"/>
      <c r="J1891" s="233"/>
      <c r="K1891" s="233"/>
      <c r="L1891" s="234" t="str">
        <f>IF(K1891="","",IF(I1891="",ROUND(HLOOKUP(J1891,kgList,K1891,FALSE),1),ROUND(HLOOKUP(I1891,kgList,K1891,FALSE),1)))</f>
        <v/>
      </c>
      <c r="M1891" s="234" t="str">
        <f>IF(L1891="","",IF(COUNTA(I1891:J1891)&gt;1,"Edible or Inedible",IF(COUNTA(I1891)=1,L1891*1,IF(COUNTA(J1891)=1,L1891*1,"ERROR"))))</f>
        <v/>
      </c>
    </row>
    <row r="1892" spans="1:13" x14ac:dyDescent="0.25">
      <c r="A1892" s="232" t="str">
        <f>IF(D1892="","",A1891)</f>
        <v/>
      </c>
      <c r="B1892" s="231" t="str">
        <f>IF(D1892="","",B1891)</f>
        <v/>
      </c>
      <c r="C1892" s="232" t="str">
        <f>IF(D1892="","",C1891)</f>
        <v/>
      </c>
      <c r="D1892" s="6"/>
      <c r="E1892" s="5" t="str">
        <f>IF(D1892="","",VLOOKUP(D1892,Master,3,FALSE))</f>
        <v/>
      </c>
      <c r="F1892" s="5" t="str">
        <f>IF(D1892="","",VLOOKUP(D1892,Master,4,FALSE))</f>
        <v/>
      </c>
      <c r="G1892" s="5" t="str">
        <f>IF(D1892="","",VLOOKUP(D1892,Master,5,FALSE))</f>
        <v/>
      </c>
      <c r="H1892" s="5" t="str">
        <f>IF(D1892="","",VLOOKUP(D1892,Master,2,FALSE))</f>
        <v/>
      </c>
      <c r="I1892" s="233"/>
      <c r="J1892" s="233"/>
      <c r="K1892" s="233"/>
      <c r="L1892" s="234" t="str">
        <f>IF(K1892="","",IF(I1892="",ROUND(HLOOKUP(J1892,kgList,K1892,FALSE),1),ROUND(HLOOKUP(I1892,kgList,K1892,FALSE),1)))</f>
        <v/>
      </c>
      <c r="M1892" s="234" t="str">
        <f>IF(L1892="","",IF(COUNTA(I1892:J1892)&gt;1,"Edible or Inedible",IF(COUNTA(I1892)=1,L1892*1,IF(COUNTA(J1892)=1,L1892*1,"ERROR"))))</f>
        <v/>
      </c>
    </row>
    <row r="1893" spans="1:13" x14ac:dyDescent="0.25">
      <c r="A1893" s="232" t="str">
        <f>IF(D1893="","",A1892)</f>
        <v/>
      </c>
      <c r="B1893" s="231" t="str">
        <f>IF(D1893="","",B1892)</f>
        <v/>
      </c>
      <c r="C1893" s="232" t="str">
        <f>IF(D1893="","",C1892)</f>
        <v/>
      </c>
      <c r="D1893" s="6"/>
      <c r="E1893" s="5" t="str">
        <f>IF(D1893="","",VLOOKUP(D1893,Master,3,FALSE))</f>
        <v/>
      </c>
      <c r="F1893" s="5" t="str">
        <f>IF(D1893="","",VLOOKUP(D1893,Master,4,FALSE))</f>
        <v/>
      </c>
      <c r="G1893" s="5" t="str">
        <f>IF(D1893="","",VLOOKUP(D1893,Master,5,FALSE))</f>
        <v/>
      </c>
      <c r="H1893" s="5" t="str">
        <f>IF(D1893="","",VLOOKUP(D1893,Master,2,FALSE))</f>
        <v/>
      </c>
      <c r="I1893" s="233"/>
      <c r="J1893" s="233"/>
      <c r="K1893" s="233"/>
      <c r="L1893" s="234" t="str">
        <f>IF(K1893="","",IF(I1893="",ROUND(HLOOKUP(J1893,kgList,K1893,FALSE),1),ROUND(HLOOKUP(I1893,kgList,K1893,FALSE),1)))</f>
        <v/>
      </c>
      <c r="M1893" s="234" t="str">
        <f>IF(L1893="","",IF(COUNTA(I1893:J1893)&gt;1,"Edible or Inedible",IF(COUNTA(I1893)=1,L1893*1,IF(COUNTA(J1893)=1,L1893*1,"ERROR"))))</f>
        <v/>
      </c>
    </row>
    <row r="1894" spans="1:13" x14ac:dyDescent="0.25">
      <c r="A1894" s="232" t="str">
        <f>IF(D1894="","",A1893)</f>
        <v/>
      </c>
      <c r="B1894" s="231" t="str">
        <f>IF(D1894="","",B1893)</f>
        <v/>
      </c>
      <c r="C1894" s="232" t="str">
        <f>IF(D1894="","",C1893)</f>
        <v/>
      </c>
      <c r="D1894" s="6"/>
      <c r="E1894" s="5" t="str">
        <f>IF(D1894="","",VLOOKUP(D1894,Master,3,FALSE))</f>
        <v/>
      </c>
      <c r="F1894" s="5" t="str">
        <f>IF(D1894="","",VLOOKUP(D1894,Master,4,FALSE))</f>
        <v/>
      </c>
      <c r="G1894" s="5" t="str">
        <f>IF(D1894="","",VLOOKUP(D1894,Master,5,FALSE))</f>
        <v/>
      </c>
      <c r="H1894" s="5" t="str">
        <f>IF(D1894="","",VLOOKUP(D1894,Master,2,FALSE))</f>
        <v/>
      </c>
      <c r="I1894" s="233"/>
      <c r="J1894" s="233"/>
      <c r="K1894" s="233"/>
      <c r="L1894" s="234" t="str">
        <f>IF(K1894="","",IF(I1894="",ROUND(HLOOKUP(J1894,kgList,K1894,FALSE),1),ROUND(HLOOKUP(I1894,kgList,K1894,FALSE),1)))</f>
        <v/>
      </c>
      <c r="M1894" s="234" t="str">
        <f>IF(L1894="","",IF(COUNTA(I1894:J1894)&gt;1,"Edible or Inedible",IF(COUNTA(I1894)=1,L1894*1,IF(COUNTA(J1894)=1,L1894*1,"ERROR"))))</f>
        <v/>
      </c>
    </row>
    <row r="1895" spans="1:13" x14ac:dyDescent="0.25">
      <c r="A1895" s="232" t="str">
        <f>IF(D1895="","",A1894)</f>
        <v/>
      </c>
      <c r="B1895" s="231" t="str">
        <f>IF(D1895="","",B1894)</f>
        <v/>
      </c>
      <c r="C1895" s="232" t="str">
        <f>IF(D1895="","",C1894)</f>
        <v/>
      </c>
      <c r="D1895" s="6"/>
      <c r="E1895" s="5" t="str">
        <f>IF(D1895="","",VLOOKUP(D1895,Master,3,FALSE))</f>
        <v/>
      </c>
      <c r="F1895" s="5" t="str">
        <f>IF(D1895="","",VLOOKUP(D1895,Master,4,FALSE))</f>
        <v/>
      </c>
      <c r="G1895" s="5" t="str">
        <f>IF(D1895="","",VLOOKUP(D1895,Master,5,FALSE))</f>
        <v/>
      </c>
      <c r="H1895" s="5" t="str">
        <f>IF(D1895="","",VLOOKUP(D1895,Master,2,FALSE))</f>
        <v/>
      </c>
      <c r="I1895" s="233"/>
      <c r="J1895" s="233"/>
      <c r="K1895" s="233"/>
      <c r="L1895" s="234" t="str">
        <f>IF(K1895="","",IF(I1895="",ROUND(HLOOKUP(J1895,kgList,K1895,FALSE),1),ROUND(HLOOKUP(I1895,kgList,K1895,FALSE),1)))</f>
        <v/>
      </c>
      <c r="M1895" s="234" t="str">
        <f>IF(L1895="","",IF(COUNTA(I1895:J1895)&gt;1,"Edible or Inedible",IF(COUNTA(I1895)=1,L1895*1,IF(COUNTA(J1895)=1,L1895*1,"ERROR"))))</f>
        <v/>
      </c>
    </row>
    <row r="1896" spans="1:13" x14ac:dyDescent="0.25">
      <c r="A1896" s="232" t="str">
        <f>IF(D1896="","",A1895)</f>
        <v/>
      </c>
      <c r="B1896" s="231" t="str">
        <f>IF(D1896="","",B1895)</f>
        <v/>
      </c>
      <c r="C1896" s="232" t="str">
        <f>IF(D1896="","",C1895)</f>
        <v/>
      </c>
      <c r="D1896" s="6"/>
      <c r="E1896" s="5" t="str">
        <f>IF(D1896="","",VLOOKUP(D1896,Master,3,FALSE))</f>
        <v/>
      </c>
      <c r="F1896" s="5" t="str">
        <f>IF(D1896="","",VLOOKUP(D1896,Master,4,FALSE))</f>
        <v/>
      </c>
      <c r="G1896" s="5" t="str">
        <f>IF(D1896="","",VLOOKUP(D1896,Master,5,FALSE))</f>
        <v/>
      </c>
      <c r="H1896" s="5" t="str">
        <f>IF(D1896="","",VLOOKUP(D1896,Master,2,FALSE))</f>
        <v/>
      </c>
      <c r="I1896" s="233"/>
      <c r="J1896" s="233"/>
      <c r="K1896" s="233"/>
      <c r="L1896" s="234" t="str">
        <f>IF(K1896="","",IF(I1896="",ROUND(HLOOKUP(J1896,kgList,K1896,FALSE),1),ROUND(HLOOKUP(I1896,kgList,K1896,FALSE),1)))</f>
        <v/>
      </c>
      <c r="M1896" s="234" t="str">
        <f>IF(L1896="","",IF(COUNTA(I1896:J1896)&gt;1,"Edible or Inedible",IF(COUNTA(I1896)=1,L1896*1,IF(COUNTA(J1896)=1,L1896*1,"ERROR"))))</f>
        <v/>
      </c>
    </row>
    <row r="1897" spans="1:13" x14ac:dyDescent="0.25">
      <c r="A1897" s="232" t="str">
        <f>IF(D1897="","",A1896)</f>
        <v/>
      </c>
      <c r="B1897" s="231" t="str">
        <f>IF(D1897="","",B1896)</f>
        <v/>
      </c>
      <c r="C1897" s="232" t="str">
        <f>IF(D1897="","",C1896)</f>
        <v/>
      </c>
      <c r="D1897" s="6"/>
      <c r="E1897" s="5" t="str">
        <f>IF(D1897="","",VLOOKUP(D1897,Master,3,FALSE))</f>
        <v/>
      </c>
      <c r="F1897" s="5" t="str">
        <f>IF(D1897="","",VLOOKUP(D1897,Master,4,FALSE))</f>
        <v/>
      </c>
      <c r="G1897" s="5" t="str">
        <f>IF(D1897="","",VLOOKUP(D1897,Master,5,FALSE))</f>
        <v/>
      </c>
      <c r="H1897" s="5" t="str">
        <f>IF(D1897="","",VLOOKUP(D1897,Master,2,FALSE))</f>
        <v/>
      </c>
      <c r="I1897" s="233"/>
      <c r="J1897" s="233"/>
      <c r="K1897" s="233"/>
      <c r="L1897" s="234" t="str">
        <f>IF(K1897="","",IF(I1897="",ROUND(HLOOKUP(J1897,kgList,K1897,FALSE),1),ROUND(HLOOKUP(I1897,kgList,K1897,FALSE),1)))</f>
        <v/>
      </c>
      <c r="M1897" s="234" t="str">
        <f>IF(L1897="","",IF(COUNTA(I1897:J1897)&gt;1,"Edible or Inedible",IF(COUNTA(I1897)=1,L1897*1,IF(COUNTA(J1897)=1,L1897*1,"ERROR"))))</f>
        <v/>
      </c>
    </row>
    <row r="1898" spans="1:13" x14ac:dyDescent="0.25">
      <c r="A1898" s="232" t="str">
        <f>IF(D1898="","",A1897)</f>
        <v/>
      </c>
      <c r="B1898" s="231" t="str">
        <f>IF(D1898="","",B1897)</f>
        <v/>
      </c>
      <c r="C1898" s="232" t="str">
        <f>IF(D1898="","",C1897)</f>
        <v/>
      </c>
      <c r="D1898" s="6"/>
      <c r="E1898" s="5" t="str">
        <f>IF(D1898="","",VLOOKUP(D1898,Master,3,FALSE))</f>
        <v/>
      </c>
      <c r="F1898" s="5" t="str">
        <f>IF(D1898="","",VLOOKUP(D1898,Master,4,FALSE))</f>
        <v/>
      </c>
      <c r="G1898" s="5" t="str">
        <f>IF(D1898="","",VLOOKUP(D1898,Master,5,FALSE))</f>
        <v/>
      </c>
      <c r="H1898" s="5" t="str">
        <f>IF(D1898="","",VLOOKUP(D1898,Master,2,FALSE))</f>
        <v/>
      </c>
      <c r="I1898" s="233"/>
      <c r="J1898" s="233"/>
      <c r="K1898" s="233"/>
      <c r="L1898" s="234" t="str">
        <f>IF(K1898="","",IF(I1898="",ROUND(HLOOKUP(J1898,kgList,K1898,FALSE),1),ROUND(HLOOKUP(I1898,kgList,K1898,FALSE),1)))</f>
        <v/>
      </c>
      <c r="M1898" s="234" t="str">
        <f>IF(L1898="","",IF(COUNTA(I1898:J1898)&gt;1,"Edible or Inedible",IF(COUNTA(I1898)=1,L1898*1,IF(COUNTA(J1898)=1,L1898*1,"ERROR"))))</f>
        <v/>
      </c>
    </row>
    <row r="1899" spans="1:13" x14ac:dyDescent="0.25">
      <c r="A1899" s="232" t="str">
        <f>IF(D1899="","",A1898)</f>
        <v/>
      </c>
      <c r="B1899" s="231" t="str">
        <f>IF(D1899="","",B1898)</f>
        <v/>
      </c>
      <c r="C1899" s="232" t="str">
        <f>IF(D1899="","",C1898)</f>
        <v/>
      </c>
      <c r="D1899" s="6"/>
      <c r="E1899" s="5" t="str">
        <f>IF(D1899="","",VLOOKUP(D1899,Master,3,FALSE))</f>
        <v/>
      </c>
      <c r="F1899" s="5" t="str">
        <f>IF(D1899="","",VLOOKUP(D1899,Master,4,FALSE))</f>
        <v/>
      </c>
      <c r="G1899" s="5" t="str">
        <f>IF(D1899="","",VLOOKUP(D1899,Master,5,FALSE))</f>
        <v/>
      </c>
      <c r="H1899" s="5" t="str">
        <f>IF(D1899="","",VLOOKUP(D1899,Master,2,FALSE))</f>
        <v/>
      </c>
      <c r="I1899" s="233"/>
      <c r="J1899" s="233"/>
      <c r="K1899" s="233"/>
      <c r="L1899" s="234" t="str">
        <f>IF(K1899="","",IF(I1899="",ROUND(HLOOKUP(J1899,kgList,K1899,FALSE),1),ROUND(HLOOKUP(I1899,kgList,K1899,FALSE),1)))</f>
        <v/>
      </c>
      <c r="M1899" s="234" t="str">
        <f>IF(L1899="","",IF(COUNTA(I1899:J1899)&gt;1,"Edible or Inedible",IF(COUNTA(I1899)=1,L1899*1,IF(COUNTA(J1899)=1,L1899*1,"ERROR"))))</f>
        <v/>
      </c>
    </row>
    <row r="1900" spans="1:13" x14ac:dyDescent="0.25">
      <c r="A1900" s="232" t="str">
        <f>IF(D1900="","",A1899)</f>
        <v/>
      </c>
      <c r="B1900" s="231" t="str">
        <f>IF(D1900="","",B1899)</f>
        <v/>
      </c>
      <c r="C1900" s="232" t="str">
        <f>IF(D1900="","",C1899)</f>
        <v/>
      </c>
      <c r="D1900" s="6"/>
      <c r="E1900" s="5" t="str">
        <f>IF(D1900="","",VLOOKUP(D1900,Master,3,FALSE))</f>
        <v/>
      </c>
      <c r="F1900" s="5" t="str">
        <f>IF(D1900="","",VLOOKUP(D1900,Master,4,FALSE))</f>
        <v/>
      </c>
      <c r="G1900" s="5" t="str">
        <f>IF(D1900="","",VLOOKUP(D1900,Master,5,FALSE))</f>
        <v/>
      </c>
      <c r="H1900" s="5" t="str">
        <f>IF(D1900="","",VLOOKUP(D1900,Master,2,FALSE))</f>
        <v/>
      </c>
      <c r="I1900" s="233"/>
      <c r="J1900" s="233"/>
      <c r="K1900" s="233"/>
      <c r="L1900" s="234" t="str">
        <f>IF(K1900="","",IF(I1900="",ROUND(HLOOKUP(J1900,kgList,K1900,FALSE),1),ROUND(HLOOKUP(I1900,kgList,K1900,FALSE),1)))</f>
        <v/>
      </c>
      <c r="M1900" s="234" t="str">
        <f>IF(L1900="","",IF(COUNTA(I1900:J1900)&gt;1,"Edible or Inedible",IF(COUNTA(I1900)=1,L1900*1,IF(COUNTA(J1900)=1,L1900*1,"ERROR"))))</f>
        <v/>
      </c>
    </row>
    <row r="1901" spans="1:13" x14ac:dyDescent="0.25">
      <c r="A1901" s="232" t="str">
        <f>IF(D1901="","",A1900)</f>
        <v/>
      </c>
      <c r="B1901" s="231" t="str">
        <f>IF(D1901="","",B1900)</f>
        <v/>
      </c>
      <c r="C1901" s="232" t="str">
        <f>IF(D1901="","",C1900)</f>
        <v/>
      </c>
      <c r="D1901" s="6"/>
      <c r="E1901" s="5" t="str">
        <f>IF(D1901="","",VLOOKUP(D1901,Master,3,FALSE))</f>
        <v/>
      </c>
      <c r="F1901" s="5" t="str">
        <f>IF(D1901="","",VLOOKUP(D1901,Master,4,FALSE))</f>
        <v/>
      </c>
      <c r="G1901" s="5" t="str">
        <f>IF(D1901="","",VLOOKUP(D1901,Master,5,FALSE))</f>
        <v/>
      </c>
      <c r="H1901" s="5" t="str">
        <f>IF(D1901="","",VLOOKUP(D1901,Master,2,FALSE))</f>
        <v/>
      </c>
      <c r="I1901" s="233"/>
      <c r="J1901" s="233"/>
      <c r="K1901" s="233"/>
      <c r="L1901" s="234" t="str">
        <f>IF(K1901="","",IF(I1901="",ROUND(HLOOKUP(J1901,kgList,K1901,FALSE),1),ROUND(HLOOKUP(I1901,kgList,K1901,FALSE),1)))</f>
        <v/>
      </c>
      <c r="M1901" s="234" t="str">
        <f>IF(L1901="","",IF(COUNTA(I1901:J1901)&gt;1,"Edible or Inedible",IF(COUNTA(I1901)=1,L1901*1,IF(COUNTA(J1901)=1,L1901*1,"ERROR"))))</f>
        <v/>
      </c>
    </row>
    <row r="1902" spans="1:13" x14ac:dyDescent="0.25">
      <c r="A1902" s="232" t="str">
        <f>IF(D1902="","",A1901)</f>
        <v/>
      </c>
      <c r="B1902" s="231" t="str">
        <f>IF(D1902="","",B1901)</f>
        <v/>
      </c>
      <c r="C1902" s="232" t="str">
        <f>IF(D1902="","",C1901)</f>
        <v/>
      </c>
      <c r="D1902" s="6"/>
      <c r="E1902" s="5" t="str">
        <f>IF(D1902="","",VLOOKUP(D1902,Master,3,FALSE))</f>
        <v/>
      </c>
      <c r="F1902" s="5" t="str">
        <f>IF(D1902="","",VLOOKUP(D1902,Master,4,FALSE))</f>
        <v/>
      </c>
      <c r="G1902" s="5" t="str">
        <f>IF(D1902="","",VLOOKUP(D1902,Master,5,FALSE))</f>
        <v/>
      </c>
      <c r="H1902" s="5" t="str">
        <f>IF(D1902="","",VLOOKUP(D1902,Master,2,FALSE))</f>
        <v/>
      </c>
      <c r="I1902" s="233"/>
      <c r="J1902" s="233"/>
      <c r="K1902" s="233"/>
      <c r="L1902" s="234" t="str">
        <f>IF(K1902="","",IF(I1902="",ROUND(HLOOKUP(J1902,kgList,K1902,FALSE),1),ROUND(HLOOKUP(I1902,kgList,K1902,FALSE),1)))</f>
        <v/>
      </c>
      <c r="M1902" s="234" t="str">
        <f>IF(L1902="","",IF(COUNTA(I1902:J1902)&gt;1,"Edible or Inedible",IF(COUNTA(I1902)=1,L1902*1,IF(COUNTA(J1902)=1,L1902*1,"ERROR"))))</f>
        <v/>
      </c>
    </row>
    <row r="1903" spans="1:13" x14ac:dyDescent="0.25">
      <c r="A1903" s="232" t="str">
        <f>IF(D1903="","",A1902)</f>
        <v/>
      </c>
      <c r="B1903" s="231" t="str">
        <f>IF(D1903="","",B1902)</f>
        <v/>
      </c>
      <c r="C1903" s="232" t="str">
        <f>IF(D1903="","",C1902)</f>
        <v/>
      </c>
      <c r="D1903" s="6"/>
      <c r="E1903" s="5" t="str">
        <f>IF(D1903="","",VLOOKUP(D1903,Master,3,FALSE))</f>
        <v/>
      </c>
      <c r="F1903" s="5" t="str">
        <f>IF(D1903="","",VLOOKUP(D1903,Master,4,FALSE))</f>
        <v/>
      </c>
      <c r="G1903" s="5" t="str">
        <f>IF(D1903="","",VLOOKUP(D1903,Master,5,FALSE))</f>
        <v/>
      </c>
      <c r="H1903" s="5" t="str">
        <f>IF(D1903="","",VLOOKUP(D1903,Master,2,FALSE))</f>
        <v/>
      </c>
      <c r="I1903" s="233"/>
      <c r="J1903" s="233"/>
      <c r="K1903" s="233"/>
      <c r="L1903" s="234" t="str">
        <f>IF(K1903="","",IF(I1903="",ROUND(HLOOKUP(J1903,kgList,K1903,FALSE),1),ROUND(HLOOKUP(I1903,kgList,K1903,FALSE),1)))</f>
        <v/>
      </c>
      <c r="M1903" s="234" t="str">
        <f>IF(L1903="","",IF(COUNTA(I1903:J1903)&gt;1,"Edible or Inedible",IF(COUNTA(I1903)=1,L1903*1,IF(COUNTA(J1903)=1,L1903*1,"ERROR"))))</f>
        <v/>
      </c>
    </row>
    <row r="1904" spans="1:13" x14ac:dyDescent="0.25">
      <c r="A1904" s="232" t="str">
        <f>IF(D1904="","",A1903)</f>
        <v/>
      </c>
      <c r="B1904" s="231" t="str">
        <f>IF(D1904="","",B1903)</f>
        <v/>
      </c>
      <c r="C1904" s="232" t="str">
        <f>IF(D1904="","",C1903)</f>
        <v/>
      </c>
      <c r="D1904" s="6"/>
      <c r="E1904" s="5" t="str">
        <f>IF(D1904="","",VLOOKUP(D1904,Master,3,FALSE))</f>
        <v/>
      </c>
      <c r="F1904" s="5" t="str">
        <f>IF(D1904="","",VLOOKUP(D1904,Master,4,FALSE))</f>
        <v/>
      </c>
      <c r="G1904" s="5" t="str">
        <f>IF(D1904="","",VLOOKUP(D1904,Master,5,FALSE))</f>
        <v/>
      </c>
      <c r="H1904" s="5" t="str">
        <f>IF(D1904="","",VLOOKUP(D1904,Master,2,FALSE))</f>
        <v/>
      </c>
      <c r="I1904" s="233"/>
      <c r="J1904" s="233"/>
      <c r="K1904" s="233"/>
      <c r="L1904" s="234" t="str">
        <f>IF(K1904="","",IF(I1904="",ROUND(HLOOKUP(J1904,kgList,K1904,FALSE),1),ROUND(HLOOKUP(I1904,kgList,K1904,FALSE),1)))</f>
        <v/>
      </c>
      <c r="M1904" s="234" t="str">
        <f>IF(L1904="","",IF(COUNTA(I1904:J1904)&gt;1,"Edible or Inedible",IF(COUNTA(I1904)=1,L1904*1,IF(COUNTA(J1904)=1,L1904*1,"ERROR"))))</f>
        <v/>
      </c>
    </row>
    <row r="1905" spans="1:13" x14ac:dyDescent="0.25">
      <c r="A1905" s="232" t="str">
        <f>IF(D1905="","",A1904)</f>
        <v/>
      </c>
      <c r="B1905" s="231" t="str">
        <f>IF(D1905="","",B1904)</f>
        <v/>
      </c>
      <c r="C1905" s="232" t="str">
        <f>IF(D1905="","",C1904)</f>
        <v/>
      </c>
      <c r="D1905" s="6"/>
      <c r="E1905" s="5" t="str">
        <f>IF(D1905="","",VLOOKUP(D1905,Master,3,FALSE))</f>
        <v/>
      </c>
      <c r="F1905" s="5" t="str">
        <f>IF(D1905="","",VLOOKUP(D1905,Master,4,FALSE))</f>
        <v/>
      </c>
      <c r="G1905" s="5" t="str">
        <f>IF(D1905="","",VLOOKUP(D1905,Master,5,FALSE))</f>
        <v/>
      </c>
      <c r="H1905" s="5" t="str">
        <f>IF(D1905="","",VLOOKUP(D1905,Master,2,FALSE))</f>
        <v/>
      </c>
      <c r="I1905" s="233"/>
      <c r="J1905" s="233"/>
      <c r="K1905" s="233"/>
      <c r="L1905" s="234" t="str">
        <f>IF(K1905="","",IF(I1905="",ROUND(HLOOKUP(J1905,kgList,K1905,FALSE),1),ROUND(HLOOKUP(I1905,kgList,K1905,FALSE),1)))</f>
        <v/>
      </c>
      <c r="M1905" s="234" t="str">
        <f>IF(L1905="","",IF(COUNTA(I1905:J1905)&gt;1,"Edible or Inedible",IF(COUNTA(I1905)=1,L1905*1,IF(COUNTA(J1905)=1,L1905*1,"ERROR"))))</f>
        <v/>
      </c>
    </row>
    <row r="1906" spans="1:13" x14ac:dyDescent="0.25">
      <c r="A1906" s="232" t="str">
        <f>IF(D1906="","",A1905)</f>
        <v/>
      </c>
      <c r="B1906" s="231" t="str">
        <f>IF(D1906="","",B1905)</f>
        <v/>
      </c>
      <c r="C1906" s="232" t="str">
        <f>IF(D1906="","",C1905)</f>
        <v/>
      </c>
      <c r="D1906" s="6"/>
      <c r="E1906" s="5" t="str">
        <f>IF(D1906="","",VLOOKUP(D1906,Master,3,FALSE))</f>
        <v/>
      </c>
      <c r="F1906" s="5" t="str">
        <f>IF(D1906="","",VLOOKUP(D1906,Master,4,FALSE))</f>
        <v/>
      </c>
      <c r="G1906" s="5" t="str">
        <f>IF(D1906="","",VLOOKUP(D1906,Master,5,FALSE))</f>
        <v/>
      </c>
      <c r="H1906" s="5" t="str">
        <f>IF(D1906="","",VLOOKUP(D1906,Master,2,FALSE))</f>
        <v/>
      </c>
      <c r="I1906" s="233"/>
      <c r="J1906" s="233"/>
      <c r="K1906" s="233"/>
      <c r="L1906" s="234" t="str">
        <f>IF(K1906="","",IF(I1906="",ROUND(HLOOKUP(J1906,kgList,K1906,FALSE),1),ROUND(HLOOKUP(I1906,kgList,K1906,FALSE),1)))</f>
        <v/>
      </c>
      <c r="M1906" s="234" t="str">
        <f>IF(L1906="","",IF(COUNTA(I1906:J1906)&gt;1,"Edible or Inedible",IF(COUNTA(I1906)=1,L1906*1,IF(COUNTA(J1906)=1,L1906*1,"ERROR"))))</f>
        <v/>
      </c>
    </row>
    <row r="1907" spans="1:13" x14ac:dyDescent="0.25">
      <c r="A1907" s="232" t="str">
        <f>IF(D1907="","",A1906)</f>
        <v/>
      </c>
      <c r="B1907" s="231" t="str">
        <f>IF(D1907="","",B1906)</f>
        <v/>
      </c>
      <c r="C1907" s="232" t="str">
        <f>IF(D1907="","",C1906)</f>
        <v/>
      </c>
      <c r="D1907" s="6"/>
      <c r="E1907" s="5" t="str">
        <f>IF(D1907="","",VLOOKUP(D1907,Master,3,FALSE))</f>
        <v/>
      </c>
      <c r="F1907" s="5" t="str">
        <f>IF(D1907="","",VLOOKUP(D1907,Master,4,FALSE))</f>
        <v/>
      </c>
      <c r="G1907" s="5" t="str">
        <f>IF(D1907="","",VLOOKUP(D1907,Master,5,FALSE))</f>
        <v/>
      </c>
      <c r="H1907" s="5" t="str">
        <f>IF(D1907="","",VLOOKUP(D1907,Master,2,FALSE))</f>
        <v/>
      </c>
      <c r="I1907" s="233"/>
      <c r="J1907" s="233"/>
      <c r="K1907" s="233"/>
      <c r="L1907" s="234" t="str">
        <f>IF(K1907="","",IF(I1907="",ROUND(HLOOKUP(J1907,kgList,K1907,FALSE),1),ROUND(HLOOKUP(I1907,kgList,K1907,FALSE),1)))</f>
        <v/>
      </c>
      <c r="M1907" s="234" t="str">
        <f>IF(L1907="","",IF(COUNTA(I1907:J1907)&gt;1,"Edible or Inedible",IF(COUNTA(I1907)=1,L1907*1,IF(COUNTA(J1907)=1,L1907*1,"ERROR"))))</f>
        <v/>
      </c>
    </row>
    <row r="1908" spans="1:13" x14ac:dyDescent="0.25">
      <c r="A1908" s="232" t="str">
        <f>IF(D1908="","",A1907)</f>
        <v/>
      </c>
      <c r="B1908" s="231" t="str">
        <f>IF(D1908="","",B1907)</f>
        <v/>
      </c>
      <c r="C1908" s="232" t="str">
        <f>IF(D1908="","",C1907)</f>
        <v/>
      </c>
      <c r="D1908" s="6"/>
      <c r="E1908" s="5" t="str">
        <f>IF(D1908="","",VLOOKUP(D1908,Master,3,FALSE))</f>
        <v/>
      </c>
      <c r="F1908" s="5" t="str">
        <f>IF(D1908="","",VLOOKUP(D1908,Master,4,FALSE))</f>
        <v/>
      </c>
      <c r="G1908" s="5" t="str">
        <f>IF(D1908="","",VLOOKUP(D1908,Master,5,FALSE))</f>
        <v/>
      </c>
      <c r="H1908" s="5" t="str">
        <f>IF(D1908="","",VLOOKUP(D1908,Master,2,FALSE))</f>
        <v/>
      </c>
      <c r="I1908" s="233"/>
      <c r="J1908" s="233"/>
      <c r="K1908" s="233"/>
      <c r="L1908" s="234" t="str">
        <f>IF(K1908="","",IF(I1908="",ROUND(HLOOKUP(J1908,kgList,K1908,FALSE),1),ROUND(HLOOKUP(I1908,kgList,K1908,FALSE),1)))</f>
        <v/>
      </c>
      <c r="M1908" s="234" t="str">
        <f>IF(L1908="","",IF(COUNTA(I1908:J1908)&gt;1,"Edible or Inedible",IF(COUNTA(I1908)=1,L1908*1,IF(COUNTA(J1908)=1,L1908*1,"ERROR"))))</f>
        <v/>
      </c>
    </row>
    <row r="1909" spans="1:13" x14ac:dyDescent="0.25">
      <c r="A1909" s="232" t="str">
        <f>IF(D1909="","",A1908)</f>
        <v/>
      </c>
      <c r="B1909" s="231" t="str">
        <f>IF(D1909="","",B1908)</f>
        <v/>
      </c>
      <c r="C1909" s="232" t="str">
        <f>IF(D1909="","",C1908)</f>
        <v/>
      </c>
      <c r="D1909" s="6"/>
      <c r="E1909" s="5" t="str">
        <f>IF(D1909="","",VLOOKUP(D1909,Master,3,FALSE))</f>
        <v/>
      </c>
      <c r="F1909" s="5" t="str">
        <f>IF(D1909="","",VLOOKUP(D1909,Master,4,FALSE))</f>
        <v/>
      </c>
      <c r="G1909" s="5" t="str">
        <f>IF(D1909="","",VLOOKUP(D1909,Master,5,FALSE))</f>
        <v/>
      </c>
      <c r="H1909" s="5" t="str">
        <f>IF(D1909="","",VLOOKUP(D1909,Master,2,FALSE))</f>
        <v/>
      </c>
      <c r="I1909" s="233"/>
      <c r="J1909" s="233"/>
      <c r="K1909" s="233"/>
      <c r="L1909" s="234" t="str">
        <f>IF(K1909="","",IF(I1909="",ROUND(HLOOKUP(J1909,kgList,K1909,FALSE),1),ROUND(HLOOKUP(I1909,kgList,K1909,FALSE),1)))</f>
        <v/>
      </c>
      <c r="M1909" s="234" t="str">
        <f>IF(L1909="","",IF(COUNTA(I1909:J1909)&gt;1,"Edible or Inedible",IF(COUNTA(I1909)=1,L1909*1,IF(COUNTA(J1909)=1,L1909*1,"ERROR"))))</f>
        <v/>
      </c>
    </row>
    <row r="1910" spans="1:13" x14ac:dyDescent="0.25">
      <c r="A1910" s="232" t="str">
        <f>IF(D1910="","",A1909)</f>
        <v/>
      </c>
      <c r="B1910" s="231" t="str">
        <f>IF(D1910="","",B1909)</f>
        <v/>
      </c>
      <c r="C1910" s="232" t="str">
        <f>IF(D1910="","",C1909)</f>
        <v/>
      </c>
      <c r="D1910" s="6"/>
      <c r="E1910" s="5" t="str">
        <f>IF(D1910="","",VLOOKUP(D1910,Master,3,FALSE))</f>
        <v/>
      </c>
      <c r="F1910" s="5" t="str">
        <f>IF(D1910="","",VLOOKUP(D1910,Master,4,FALSE))</f>
        <v/>
      </c>
      <c r="G1910" s="5" t="str">
        <f>IF(D1910="","",VLOOKUP(D1910,Master,5,FALSE))</f>
        <v/>
      </c>
      <c r="H1910" s="5" t="str">
        <f>IF(D1910="","",VLOOKUP(D1910,Master,2,FALSE))</f>
        <v/>
      </c>
      <c r="I1910" s="233"/>
      <c r="J1910" s="233"/>
      <c r="K1910" s="233"/>
      <c r="L1910" s="234" t="str">
        <f>IF(K1910="","",IF(I1910="",ROUND(HLOOKUP(J1910,kgList,K1910,FALSE),1),ROUND(HLOOKUP(I1910,kgList,K1910,FALSE),1)))</f>
        <v/>
      </c>
      <c r="M1910" s="234" t="str">
        <f>IF(L1910="","",IF(COUNTA(I1910:J1910)&gt;1,"Edible or Inedible",IF(COUNTA(I1910)=1,L1910*1,IF(COUNTA(J1910)=1,L1910*1,"ERROR"))))</f>
        <v/>
      </c>
    </row>
    <row r="1911" spans="1:13" x14ac:dyDescent="0.25">
      <c r="A1911" s="232" t="str">
        <f>IF(D1911="","",A1910)</f>
        <v/>
      </c>
      <c r="B1911" s="231" t="str">
        <f>IF(D1911="","",B1910)</f>
        <v/>
      </c>
      <c r="C1911" s="232" t="str">
        <f>IF(D1911="","",C1910)</f>
        <v/>
      </c>
      <c r="D1911" s="6"/>
      <c r="E1911" s="5" t="str">
        <f>IF(D1911="","",VLOOKUP(D1911,Master,3,FALSE))</f>
        <v/>
      </c>
      <c r="F1911" s="5" t="str">
        <f>IF(D1911="","",VLOOKUP(D1911,Master,4,FALSE))</f>
        <v/>
      </c>
      <c r="G1911" s="5" t="str">
        <f>IF(D1911="","",VLOOKUP(D1911,Master,5,FALSE))</f>
        <v/>
      </c>
      <c r="H1911" s="5" t="str">
        <f>IF(D1911="","",VLOOKUP(D1911,Master,2,FALSE))</f>
        <v/>
      </c>
      <c r="I1911" s="233"/>
      <c r="J1911" s="233"/>
      <c r="K1911" s="233"/>
      <c r="L1911" s="234" t="str">
        <f>IF(K1911="","",IF(I1911="",ROUND(HLOOKUP(J1911,kgList,K1911,FALSE),1),ROUND(HLOOKUP(I1911,kgList,K1911,FALSE),1)))</f>
        <v/>
      </c>
      <c r="M1911" s="234" t="str">
        <f>IF(L1911="","",IF(COUNTA(I1911:J1911)&gt;1,"Edible or Inedible",IF(COUNTA(I1911)=1,L1911*1,IF(COUNTA(J1911)=1,L1911*1,"ERROR"))))</f>
        <v/>
      </c>
    </row>
    <row r="1912" spans="1:13" x14ac:dyDescent="0.25">
      <c r="A1912" s="232" t="str">
        <f>IF(D1912="","",A1911)</f>
        <v/>
      </c>
      <c r="B1912" s="231" t="str">
        <f>IF(D1912="","",B1911)</f>
        <v/>
      </c>
      <c r="C1912" s="232" t="str">
        <f>IF(D1912="","",C1911)</f>
        <v/>
      </c>
      <c r="D1912" s="6"/>
      <c r="E1912" s="5" t="str">
        <f>IF(D1912="","",VLOOKUP(D1912,Master,3,FALSE))</f>
        <v/>
      </c>
      <c r="F1912" s="5" t="str">
        <f>IF(D1912="","",VLOOKUP(D1912,Master,4,FALSE))</f>
        <v/>
      </c>
      <c r="G1912" s="5" t="str">
        <f>IF(D1912="","",VLOOKUP(D1912,Master,5,FALSE))</f>
        <v/>
      </c>
      <c r="H1912" s="5" t="str">
        <f>IF(D1912="","",VLOOKUP(D1912,Master,2,FALSE))</f>
        <v/>
      </c>
      <c r="I1912" s="233"/>
      <c r="J1912" s="233"/>
      <c r="K1912" s="233"/>
      <c r="L1912" s="234" t="str">
        <f>IF(K1912="","",IF(I1912="",ROUND(HLOOKUP(J1912,kgList,K1912,FALSE),1),ROUND(HLOOKUP(I1912,kgList,K1912,FALSE),1)))</f>
        <v/>
      </c>
      <c r="M1912" s="234" t="str">
        <f>IF(L1912="","",IF(COUNTA(I1912:J1912)&gt;1,"Edible or Inedible",IF(COUNTA(I1912)=1,L1912*1,IF(COUNTA(J1912)=1,L1912*1,"ERROR"))))</f>
        <v/>
      </c>
    </row>
    <row r="1913" spans="1:13" x14ac:dyDescent="0.25">
      <c r="A1913" s="232" t="str">
        <f>IF(D1913="","",A1912)</f>
        <v/>
      </c>
      <c r="B1913" s="231" t="str">
        <f>IF(D1913="","",B1912)</f>
        <v/>
      </c>
      <c r="C1913" s="232" t="str">
        <f>IF(D1913="","",C1912)</f>
        <v/>
      </c>
      <c r="D1913" s="6"/>
      <c r="E1913" s="5" t="str">
        <f>IF(D1913="","",VLOOKUP(D1913,Master,3,FALSE))</f>
        <v/>
      </c>
      <c r="F1913" s="5" t="str">
        <f>IF(D1913="","",VLOOKUP(D1913,Master,4,FALSE))</f>
        <v/>
      </c>
      <c r="G1913" s="5" t="str">
        <f>IF(D1913="","",VLOOKUP(D1913,Master,5,FALSE))</f>
        <v/>
      </c>
      <c r="H1913" s="5" t="str">
        <f>IF(D1913="","",VLOOKUP(D1913,Master,2,FALSE))</f>
        <v/>
      </c>
      <c r="I1913" s="233"/>
      <c r="J1913" s="233"/>
      <c r="K1913" s="233"/>
      <c r="L1913" s="234" t="str">
        <f>IF(K1913="","",IF(I1913="",ROUND(HLOOKUP(J1913,kgList,K1913,FALSE),1),ROUND(HLOOKUP(I1913,kgList,K1913,FALSE),1)))</f>
        <v/>
      </c>
      <c r="M1913" s="234" t="str">
        <f>IF(L1913="","",IF(COUNTA(I1913:J1913)&gt;1,"Edible or Inedible",IF(COUNTA(I1913)=1,L1913*1,IF(COUNTA(J1913)=1,L1913*1,"ERROR"))))</f>
        <v/>
      </c>
    </row>
    <row r="1914" spans="1:13" x14ac:dyDescent="0.25">
      <c r="A1914" s="232" t="str">
        <f>IF(D1914="","",A1913)</f>
        <v/>
      </c>
      <c r="B1914" s="231" t="str">
        <f>IF(D1914="","",B1913)</f>
        <v/>
      </c>
      <c r="C1914" s="232" t="str">
        <f>IF(D1914="","",C1913)</f>
        <v/>
      </c>
      <c r="D1914" s="6"/>
      <c r="E1914" s="5" t="str">
        <f>IF(D1914="","",VLOOKUP(D1914,Master,3,FALSE))</f>
        <v/>
      </c>
      <c r="F1914" s="5" t="str">
        <f>IF(D1914="","",VLOOKUP(D1914,Master,4,FALSE))</f>
        <v/>
      </c>
      <c r="G1914" s="5" t="str">
        <f>IF(D1914="","",VLOOKUP(D1914,Master,5,FALSE))</f>
        <v/>
      </c>
      <c r="H1914" s="5" t="str">
        <f>IF(D1914="","",VLOOKUP(D1914,Master,2,FALSE))</f>
        <v/>
      </c>
      <c r="I1914" s="233"/>
      <c r="J1914" s="233"/>
      <c r="K1914" s="233"/>
      <c r="L1914" s="234" t="str">
        <f>IF(K1914="","",IF(I1914="",ROUND(HLOOKUP(J1914,kgList,K1914,FALSE),1),ROUND(HLOOKUP(I1914,kgList,K1914,FALSE),1)))</f>
        <v/>
      </c>
      <c r="M1914" s="234" t="str">
        <f>IF(L1914="","",IF(COUNTA(I1914:J1914)&gt;1,"Edible or Inedible",IF(COUNTA(I1914)=1,L1914*1,IF(COUNTA(J1914)=1,L1914*1,"ERROR"))))</f>
        <v/>
      </c>
    </row>
    <row r="1915" spans="1:13" x14ac:dyDescent="0.25">
      <c r="A1915" s="232" t="str">
        <f>IF(D1915="","",A1914)</f>
        <v/>
      </c>
      <c r="B1915" s="231" t="str">
        <f>IF(D1915="","",B1914)</f>
        <v/>
      </c>
      <c r="C1915" s="232" t="str">
        <f>IF(D1915="","",C1914)</f>
        <v/>
      </c>
      <c r="D1915" s="6"/>
      <c r="E1915" s="5" t="str">
        <f>IF(D1915="","",VLOOKUP(D1915,Master,3,FALSE))</f>
        <v/>
      </c>
      <c r="F1915" s="5" t="str">
        <f>IF(D1915="","",VLOOKUP(D1915,Master,4,FALSE))</f>
        <v/>
      </c>
      <c r="G1915" s="5" t="str">
        <f>IF(D1915="","",VLOOKUP(D1915,Master,5,FALSE))</f>
        <v/>
      </c>
      <c r="H1915" s="5" t="str">
        <f>IF(D1915="","",VLOOKUP(D1915,Master,2,FALSE))</f>
        <v/>
      </c>
      <c r="I1915" s="233"/>
      <c r="J1915" s="233"/>
      <c r="K1915" s="233"/>
      <c r="L1915" s="234" t="str">
        <f>IF(K1915="","",IF(I1915="",ROUND(HLOOKUP(J1915,kgList,K1915,FALSE),1),ROUND(HLOOKUP(I1915,kgList,K1915,FALSE),1)))</f>
        <v/>
      </c>
      <c r="M1915" s="234" t="str">
        <f>IF(L1915="","",IF(COUNTA(I1915:J1915)&gt;1,"Edible or Inedible",IF(COUNTA(I1915)=1,L1915*1,IF(COUNTA(J1915)=1,L1915*1,"ERROR"))))</f>
        <v/>
      </c>
    </row>
    <row r="1916" spans="1:13" x14ac:dyDescent="0.25">
      <c r="A1916" s="232" t="str">
        <f>IF(D1916="","",A1915)</f>
        <v/>
      </c>
      <c r="B1916" s="231" t="str">
        <f>IF(D1916="","",B1915)</f>
        <v/>
      </c>
      <c r="C1916" s="232" t="str">
        <f>IF(D1916="","",C1915)</f>
        <v/>
      </c>
      <c r="D1916" s="6"/>
      <c r="E1916" s="5" t="str">
        <f>IF(D1916="","",VLOOKUP(D1916,Master,3,FALSE))</f>
        <v/>
      </c>
      <c r="F1916" s="5" t="str">
        <f>IF(D1916="","",VLOOKUP(D1916,Master,4,FALSE))</f>
        <v/>
      </c>
      <c r="G1916" s="5" t="str">
        <f>IF(D1916="","",VLOOKUP(D1916,Master,5,FALSE))</f>
        <v/>
      </c>
      <c r="H1916" s="5" t="str">
        <f>IF(D1916="","",VLOOKUP(D1916,Master,2,FALSE))</f>
        <v/>
      </c>
      <c r="I1916" s="233"/>
      <c r="J1916" s="233"/>
      <c r="K1916" s="233"/>
      <c r="L1916" s="234" t="str">
        <f>IF(K1916="","",IF(I1916="",ROUND(HLOOKUP(J1916,kgList,K1916,FALSE),1),ROUND(HLOOKUP(I1916,kgList,K1916,FALSE),1)))</f>
        <v/>
      </c>
      <c r="M1916" s="234" t="str">
        <f>IF(L1916="","",IF(COUNTA(I1916:J1916)&gt;1,"Edible or Inedible",IF(COUNTA(I1916)=1,L1916*1,IF(COUNTA(J1916)=1,L1916*1,"ERROR"))))</f>
        <v/>
      </c>
    </row>
    <row r="1917" spans="1:13" x14ac:dyDescent="0.25">
      <c r="A1917" s="232" t="str">
        <f>IF(D1917="","",A1916)</f>
        <v/>
      </c>
      <c r="B1917" s="231" t="str">
        <f>IF(D1917="","",B1916)</f>
        <v/>
      </c>
      <c r="C1917" s="232" t="str">
        <f>IF(D1917="","",C1916)</f>
        <v/>
      </c>
      <c r="D1917" s="6"/>
      <c r="E1917" s="5" t="str">
        <f>IF(D1917="","",VLOOKUP(D1917,Master,3,FALSE))</f>
        <v/>
      </c>
      <c r="F1917" s="5" t="str">
        <f>IF(D1917="","",VLOOKUP(D1917,Master,4,FALSE))</f>
        <v/>
      </c>
      <c r="G1917" s="5" t="str">
        <f>IF(D1917="","",VLOOKUP(D1917,Master,5,FALSE))</f>
        <v/>
      </c>
      <c r="H1917" s="5" t="str">
        <f>IF(D1917="","",VLOOKUP(D1917,Master,2,FALSE))</f>
        <v/>
      </c>
      <c r="I1917" s="233"/>
      <c r="J1917" s="233"/>
      <c r="K1917" s="233"/>
      <c r="L1917" s="234" t="str">
        <f>IF(K1917="","",IF(I1917="",ROUND(HLOOKUP(J1917,kgList,K1917,FALSE),1),ROUND(HLOOKUP(I1917,kgList,K1917,FALSE),1)))</f>
        <v/>
      </c>
      <c r="M1917" s="234" t="str">
        <f>IF(L1917="","",IF(COUNTA(I1917:J1917)&gt;1,"Edible or Inedible",IF(COUNTA(I1917)=1,L1917*1,IF(COUNTA(J1917)=1,L1917*1,"ERROR"))))</f>
        <v/>
      </c>
    </row>
    <row r="1918" spans="1:13" x14ac:dyDescent="0.25">
      <c r="A1918" s="232" t="str">
        <f>IF(D1918="","",A1917)</f>
        <v/>
      </c>
      <c r="B1918" s="231" t="str">
        <f>IF(D1918="","",B1917)</f>
        <v/>
      </c>
      <c r="C1918" s="232" t="str">
        <f>IF(D1918="","",C1917)</f>
        <v/>
      </c>
      <c r="D1918" s="6"/>
      <c r="E1918" s="5" t="str">
        <f>IF(D1918="","",VLOOKUP(D1918,Master,3,FALSE))</f>
        <v/>
      </c>
      <c r="F1918" s="5" t="str">
        <f>IF(D1918="","",VLOOKUP(D1918,Master,4,FALSE))</f>
        <v/>
      </c>
      <c r="G1918" s="5" t="str">
        <f>IF(D1918="","",VLOOKUP(D1918,Master,5,FALSE))</f>
        <v/>
      </c>
      <c r="H1918" s="5" t="str">
        <f>IF(D1918="","",VLOOKUP(D1918,Master,2,FALSE))</f>
        <v/>
      </c>
      <c r="I1918" s="233"/>
      <c r="J1918" s="233"/>
      <c r="K1918" s="233"/>
      <c r="L1918" s="234" t="str">
        <f>IF(K1918="","",IF(I1918="",ROUND(HLOOKUP(J1918,kgList,K1918,FALSE),1),ROUND(HLOOKUP(I1918,kgList,K1918,FALSE),1)))</f>
        <v/>
      </c>
      <c r="M1918" s="234" t="str">
        <f>IF(L1918="","",IF(COUNTA(I1918:J1918)&gt;1,"Edible or Inedible",IF(COUNTA(I1918)=1,L1918*1,IF(COUNTA(J1918)=1,L1918*1,"ERROR"))))</f>
        <v/>
      </c>
    </row>
    <row r="1919" spans="1:13" x14ac:dyDescent="0.25">
      <c r="A1919" s="232" t="str">
        <f>IF(D1919="","",A1918)</f>
        <v/>
      </c>
      <c r="B1919" s="231" t="str">
        <f>IF(D1919="","",B1918)</f>
        <v/>
      </c>
      <c r="C1919" s="232" t="str">
        <f>IF(D1919="","",C1918)</f>
        <v/>
      </c>
      <c r="D1919" s="6"/>
      <c r="E1919" s="5" t="str">
        <f>IF(D1919="","",VLOOKUP(D1919,Master,3,FALSE))</f>
        <v/>
      </c>
      <c r="F1919" s="5" t="str">
        <f>IF(D1919="","",VLOOKUP(D1919,Master,4,FALSE))</f>
        <v/>
      </c>
      <c r="G1919" s="5" t="str">
        <f>IF(D1919="","",VLOOKUP(D1919,Master,5,FALSE))</f>
        <v/>
      </c>
      <c r="H1919" s="5" t="str">
        <f>IF(D1919="","",VLOOKUP(D1919,Master,2,FALSE))</f>
        <v/>
      </c>
      <c r="I1919" s="233"/>
      <c r="J1919" s="233"/>
      <c r="K1919" s="233"/>
      <c r="L1919" s="234" t="str">
        <f>IF(K1919="","",IF(I1919="",ROUND(HLOOKUP(J1919,kgList,K1919,FALSE),1),ROUND(HLOOKUP(I1919,kgList,K1919,FALSE),1)))</f>
        <v/>
      </c>
      <c r="M1919" s="234" t="str">
        <f>IF(L1919="","",IF(COUNTA(I1919:J1919)&gt;1,"Edible or Inedible",IF(COUNTA(I1919)=1,L1919*1,IF(COUNTA(J1919)=1,L1919*1,"ERROR"))))</f>
        <v/>
      </c>
    </row>
    <row r="1920" spans="1:13" x14ac:dyDescent="0.25">
      <c r="A1920" s="232" t="str">
        <f>IF(D1920="","",A1919)</f>
        <v/>
      </c>
      <c r="B1920" s="231" t="str">
        <f>IF(D1920="","",B1919)</f>
        <v/>
      </c>
      <c r="C1920" s="232" t="str">
        <f>IF(D1920="","",C1919)</f>
        <v/>
      </c>
      <c r="D1920" s="6"/>
      <c r="E1920" s="5" t="str">
        <f>IF(D1920="","",VLOOKUP(D1920,Master,3,FALSE))</f>
        <v/>
      </c>
      <c r="F1920" s="5" t="str">
        <f>IF(D1920="","",VLOOKUP(D1920,Master,4,FALSE))</f>
        <v/>
      </c>
      <c r="G1920" s="5" t="str">
        <f>IF(D1920="","",VLOOKUP(D1920,Master,5,FALSE))</f>
        <v/>
      </c>
      <c r="H1920" s="5" t="str">
        <f>IF(D1920="","",VLOOKUP(D1920,Master,2,FALSE))</f>
        <v/>
      </c>
      <c r="I1920" s="233"/>
      <c r="J1920" s="233"/>
      <c r="K1920" s="233"/>
      <c r="L1920" s="234" t="str">
        <f>IF(K1920="","",IF(I1920="",ROUND(HLOOKUP(J1920,kgList,K1920,FALSE),1),ROUND(HLOOKUP(I1920,kgList,K1920,FALSE),1)))</f>
        <v/>
      </c>
      <c r="M1920" s="234" t="str">
        <f>IF(L1920="","",IF(COUNTA(I1920:J1920)&gt;1,"Edible or Inedible",IF(COUNTA(I1920)=1,L1920*1,IF(COUNTA(J1920)=1,L1920*1,"ERROR"))))</f>
        <v/>
      </c>
    </row>
    <row r="1921" spans="1:13" x14ac:dyDescent="0.25">
      <c r="A1921" s="232" t="str">
        <f>IF(D1921="","",A1920)</f>
        <v/>
      </c>
      <c r="B1921" s="231" t="str">
        <f>IF(D1921="","",B1920)</f>
        <v/>
      </c>
      <c r="C1921" s="232" t="str">
        <f>IF(D1921="","",C1920)</f>
        <v/>
      </c>
      <c r="D1921" s="6"/>
      <c r="E1921" s="5" t="str">
        <f>IF(D1921="","",VLOOKUP(D1921,Master,3,FALSE))</f>
        <v/>
      </c>
      <c r="F1921" s="5" t="str">
        <f>IF(D1921="","",VLOOKUP(D1921,Master,4,FALSE))</f>
        <v/>
      </c>
      <c r="G1921" s="5" t="str">
        <f>IF(D1921="","",VLOOKUP(D1921,Master,5,FALSE))</f>
        <v/>
      </c>
      <c r="H1921" s="5" t="str">
        <f>IF(D1921="","",VLOOKUP(D1921,Master,2,FALSE))</f>
        <v/>
      </c>
      <c r="I1921" s="233"/>
      <c r="J1921" s="233"/>
      <c r="K1921" s="233"/>
      <c r="L1921" s="234" t="str">
        <f>IF(K1921="","",IF(I1921="",ROUND(HLOOKUP(J1921,kgList,K1921,FALSE),1),ROUND(HLOOKUP(I1921,kgList,K1921,FALSE),1)))</f>
        <v/>
      </c>
      <c r="M1921" s="234" t="str">
        <f>IF(L1921="","",IF(COUNTA(I1921:J1921)&gt;1,"Edible or Inedible",IF(COUNTA(I1921)=1,L1921*1,IF(COUNTA(J1921)=1,L1921*1,"ERROR"))))</f>
        <v/>
      </c>
    </row>
    <row r="1922" spans="1:13" x14ac:dyDescent="0.25">
      <c r="A1922" s="232" t="str">
        <f>IF(D1922="","",A1921)</f>
        <v/>
      </c>
      <c r="B1922" s="231" t="str">
        <f>IF(D1922="","",B1921)</f>
        <v/>
      </c>
      <c r="C1922" s="232" t="str">
        <f>IF(D1922="","",C1921)</f>
        <v/>
      </c>
      <c r="D1922" s="6"/>
      <c r="E1922" s="5" t="str">
        <f>IF(D1922="","",VLOOKUP(D1922,Master,3,FALSE))</f>
        <v/>
      </c>
      <c r="F1922" s="5" t="str">
        <f>IF(D1922="","",VLOOKUP(D1922,Master,4,FALSE))</f>
        <v/>
      </c>
      <c r="G1922" s="5" t="str">
        <f>IF(D1922="","",VLOOKUP(D1922,Master,5,FALSE))</f>
        <v/>
      </c>
      <c r="H1922" s="5" t="str">
        <f>IF(D1922="","",VLOOKUP(D1922,Master,2,FALSE))</f>
        <v/>
      </c>
      <c r="I1922" s="233"/>
      <c r="J1922" s="233"/>
      <c r="K1922" s="233"/>
      <c r="L1922" s="234" t="str">
        <f>IF(K1922="","",IF(I1922="",ROUND(HLOOKUP(J1922,kgList,K1922,FALSE),1),ROUND(HLOOKUP(I1922,kgList,K1922,FALSE),1)))</f>
        <v/>
      </c>
      <c r="M1922" s="234" t="str">
        <f>IF(L1922="","",IF(COUNTA(I1922:J1922)&gt;1,"Edible or Inedible",IF(COUNTA(I1922)=1,L1922*1,IF(COUNTA(J1922)=1,L1922*1,"ERROR"))))</f>
        <v/>
      </c>
    </row>
    <row r="1923" spans="1:13" x14ac:dyDescent="0.25">
      <c r="A1923" s="232" t="str">
        <f>IF(D1923="","",A1922)</f>
        <v/>
      </c>
      <c r="B1923" s="231" t="str">
        <f>IF(D1923="","",B1922)</f>
        <v/>
      </c>
      <c r="C1923" s="232" t="str">
        <f>IF(D1923="","",C1922)</f>
        <v/>
      </c>
      <c r="D1923" s="6"/>
      <c r="E1923" s="5" t="str">
        <f>IF(D1923="","",VLOOKUP(D1923,Master,3,FALSE))</f>
        <v/>
      </c>
      <c r="F1923" s="5" t="str">
        <f>IF(D1923="","",VLOOKUP(D1923,Master,4,FALSE))</f>
        <v/>
      </c>
      <c r="G1923" s="5" t="str">
        <f>IF(D1923="","",VLOOKUP(D1923,Master,5,FALSE))</f>
        <v/>
      </c>
      <c r="H1923" s="5" t="str">
        <f>IF(D1923="","",VLOOKUP(D1923,Master,2,FALSE))</f>
        <v/>
      </c>
      <c r="I1923" s="233"/>
      <c r="J1923" s="233"/>
      <c r="K1923" s="233"/>
      <c r="L1923" s="234" t="str">
        <f>IF(K1923="","",IF(I1923="",ROUND(HLOOKUP(J1923,kgList,K1923,FALSE),1),ROUND(HLOOKUP(I1923,kgList,K1923,FALSE),1)))</f>
        <v/>
      </c>
      <c r="M1923" s="234" t="str">
        <f>IF(L1923="","",IF(COUNTA(I1923:J1923)&gt;1,"Edible or Inedible",IF(COUNTA(I1923)=1,L1923*1,IF(COUNTA(J1923)=1,L1923*1,"ERROR"))))</f>
        <v/>
      </c>
    </row>
    <row r="1924" spans="1:13" x14ac:dyDescent="0.25">
      <c r="A1924" s="232" t="str">
        <f>IF(D1924="","",A1923)</f>
        <v/>
      </c>
      <c r="B1924" s="231" t="str">
        <f>IF(D1924="","",B1923)</f>
        <v/>
      </c>
      <c r="C1924" s="232" t="str">
        <f>IF(D1924="","",C1923)</f>
        <v/>
      </c>
      <c r="D1924" s="6"/>
      <c r="E1924" s="5" t="str">
        <f>IF(D1924="","",VLOOKUP(D1924,Master,3,FALSE))</f>
        <v/>
      </c>
      <c r="F1924" s="5" t="str">
        <f>IF(D1924="","",VLOOKUP(D1924,Master,4,FALSE))</f>
        <v/>
      </c>
      <c r="G1924" s="5" t="str">
        <f>IF(D1924="","",VLOOKUP(D1924,Master,5,FALSE))</f>
        <v/>
      </c>
      <c r="H1924" s="5" t="str">
        <f>IF(D1924="","",VLOOKUP(D1924,Master,2,FALSE))</f>
        <v/>
      </c>
      <c r="I1924" s="233"/>
      <c r="J1924" s="233"/>
      <c r="K1924" s="233"/>
      <c r="L1924" s="234" t="str">
        <f>IF(K1924="","",IF(I1924="",ROUND(HLOOKUP(J1924,kgList,K1924,FALSE),1),ROUND(HLOOKUP(I1924,kgList,K1924,FALSE),1)))</f>
        <v/>
      </c>
      <c r="M1924" s="234" t="str">
        <f>IF(L1924="","",IF(COUNTA(I1924:J1924)&gt;1,"Edible or Inedible",IF(COUNTA(I1924)=1,L1924*1,IF(COUNTA(J1924)=1,L1924*1,"ERROR"))))</f>
        <v/>
      </c>
    </row>
    <row r="1925" spans="1:13" x14ac:dyDescent="0.25">
      <c r="A1925" s="232" t="str">
        <f>IF(D1925="","",A1924)</f>
        <v/>
      </c>
      <c r="B1925" s="231" t="str">
        <f>IF(D1925="","",B1924)</f>
        <v/>
      </c>
      <c r="C1925" s="232" t="str">
        <f>IF(D1925="","",C1924)</f>
        <v/>
      </c>
      <c r="D1925" s="6"/>
      <c r="E1925" s="5" t="str">
        <f>IF(D1925="","",VLOOKUP(D1925,Master,3,FALSE))</f>
        <v/>
      </c>
      <c r="F1925" s="5" t="str">
        <f>IF(D1925="","",VLOOKUP(D1925,Master,4,FALSE))</f>
        <v/>
      </c>
      <c r="G1925" s="5" t="str">
        <f>IF(D1925="","",VLOOKUP(D1925,Master,5,FALSE))</f>
        <v/>
      </c>
      <c r="H1925" s="5" t="str">
        <f>IF(D1925="","",VLOOKUP(D1925,Master,2,FALSE))</f>
        <v/>
      </c>
      <c r="I1925" s="233"/>
      <c r="J1925" s="233"/>
      <c r="K1925" s="233"/>
      <c r="L1925" s="234" t="str">
        <f>IF(K1925="","",IF(I1925="",ROUND(HLOOKUP(J1925,kgList,K1925,FALSE),1),ROUND(HLOOKUP(I1925,kgList,K1925,FALSE),1)))</f>
        <v/>
      </c>
      <c r="M1925" s="234" t="str">
        <f>IF(L1925="","",IF(COUNTA(I1925:J1925)&gt;1,"Edible or Inedible",IF(COUNTA(I1925)=1,L1925*1,IF(COUNTA(J1925)=1,L1925*1,"ERROR"))))</f>
        <v/>
      </c>
    </row>
    <row r="1926" spans="1:13" x14ac:dyDescent="0.25">
      <c r="A1926" s="232" t="str">
        <f>IF(D1926="","",A1925)</f>
        <v/>
      </c>
      <c r="B1926" s="231" t="str">
        <f>IF(D1926="","",B1925)</f>
        <v/>
      </c>
      <c r="C1926" s="232" t="str">
        <f>IF(D1926="","",C1925)</f>
        <v/>
      </c>
      <c r="D1926" s="6"/>
      <c r="E1926" s="5" t="str">
        <f>IF(D1926="","",VLOOKUP(D1926,Master,3,FALSE))</f>
        <v/>
      </c>
      <c r="F1926" s="5" t="str">
        <f>IF(D1926="","",VLOOKUP(D1926,Master,4,FALSE))</f>
        <v/>
      </c>
      <c r="G1926" s="5" t="str">
        <f>IF(D1926="","",VLOOKUP(D1926,Master,5,FALSE))</f>
        <v/>
      </c>
      <c r="H1926" s="5" t="str">
        <f>IF(D1926="","",VLOOKUP(D1926,Master,2,FALSE))</f>
        <v/>
      </c>
      <c r="I1926" s="233"/>
      <c r="J1926" s="233"/>
      <c r="K1926" s="233"/>
      <c r="L1926" s="234" t="str">
        <f>IF(K1926="","",IF(I1926="",ROUND(HLOOKUP(J1926,kgList,K1926,FALSE),1),ROUND(HLOOKUP(I1926,kgList,K1926,FALSE),1)))</f>
        <v/>
      </c>
      <c r="M1926" s="234" t="str">
        <f>IF(L1926="","",IF(COUNTA(I1926:J1926)&gt;1,"Edible or Inedible",IF(COUNTA(I1926)=1,L1926*1,IF(COUNTA(J1926)=1,L1926*1,"ERROR"))))</f>
        <v/>
      </c>
    </row>
    <row r="1927" spans="1:13" x14ac:dyDescent="0.25">
      <c r="A1927" s="232" t="str">
        <f>IF(D1927="","",A1926)</f>
        <v/>
      </c>
      <c r="B1927" s="231" t="str">
        <f>IF(D1927="","",B1926)</f>
        <v/>
      </c>
      <c r="C1927" s="232" t="str">
        <f>IF(D1927="","",C1926)</f>
        <v/>
      </c>
      <c r="D1927" s="6"/>
      <c r="E1927" s="5" t="str">
        <f>IF(D1927="","",VLOOKUP(D1927,Master,3,FALSE))</f>
        <v/>
      </c>
      <c r="F1927" s="5" t="str">
        <f>IF(D1927="","",VLOOKUP(D1927,Master,4,FALSE))</f>
        <v/>
      </c>
      <c r="G1927" s="5" t="str">
        <f>IF(D1927="","",VLOOKUP(D1927,Master,5,FALSE))</f>
        <v/>
      </c>
      <c r="H1927" s="5" t="str">
        <f>IF(D1927="","",VLOOKUP(D1927,Master,2,FALSE))</f>
        <v/>
      </c>
      <c r="I1927" s="233"/>
      <c r="J1927" s="233"/>
      <c r="K1927" s="233"/>
      <c r="L1927" s="234" t="str">
        <f>IF(K1927="","",IF(I1927="",ROUND(HLOOKUP(J1927,kgList,K1927,FALSE),1),ROUND(HLOOKUP(I1927,kgList,K1927,FALSE),1)))</f>
        <v/>
      </c>
      <c r="M1927" s="234" t="str">
        <f>IF(L1927="","",IF(COUNTA(I1927:J1927)&gt;1,"Edible or Inedible",IF(COUNTA(I1927)=1,L1927*1,IF(COUNTA(J1927)=1,L1927*1,"ERROR"))))</f>
        <v/>
      </c>
    </row>
    <row r="1928" spans="1:13" x14ac:dyDescent="0.25">
      <c r="A1928" s="232" t="str">
        <f>IF(D1928="","",A1927)</f>
        <v/>
      </c>
      <c r="B1928" s="231" t="str">
        <f>IF(D1928="","",B1927)</f>
        <v/>
      </c>
      <c r="C1928" s="232" t="str">
        <f>IF(D1928="","",C1927)</f>
        <v/>
      </c>
      <c r="D1928" s="6"/>
      <c r="E1928" s="5" t="str">
        <f>IF(D1928="","",VLOOKUP(D1928,Master,3,FALSE))</f>
        <v/>
      </c>
      <c r="F1928" s="5" t="str">
        <f>IF(D1928="","",VLOOKUP(D1928,Master,4,FALSE))</f>
        <v/>
      </c>
      <c r="G1928" s="5" t="str">
        <f>IF(D1928="","",VLOOKUP(D1928,Master,5,FALSE))</f>
        <v/>
      </c>
      <c r="H1928" s="5" t="str">
        <f>IF(D1928="","",VLOOKUP(D1928,Master,2,FALSE))</f>
        <v/>
      </c>
      <c r="I1928" s="233"/>
      <c r="J1928" s="233"/>
      <c r="K1928" s="233"/>
      <c r="L1928" s="234" t="str">
        <f>IF(K1928="","",IF(I1928="",ROUND(HLOOKUP(J1928,kgList,K1928,FALSE),1),ROUND(HLOOKUP(I1928,kgList,K1928,FALSE),1)))</f>
        <v/>
      </c>
      <c r="M1928" s="234" t="str">
        <f>IF(L1928="","",IF(COUNTA(I1928:J1928)&gt;1,"Edible or Inedible",IF(COUNTA(I1928)=1,L1928*1,IF(COUNTA(J1928)=1,L1928*1,"ERROR"))))</f>
        <v/>
      </c>
    </row>
    <row r="1929" spans="1:13" x14ac:dyDescent="0.25">
      <c r="A1929" s="232" t="str">
        <f>IF(D1929="","",A1928)</f>
        <v/>
      </c>
      <c r="B1929" s="231" t="str">
        <f>IF(D1929="","",B1928)</f>
        <v/>
      </c>
      <c r="C1929" s="232" t="str">
        <f>IF(D1929="","",C1928)</f>
        <v/>
      </c>
      <c r="D1929" s="6"/>
      <c r="E1929" s="5" t="str">
        <f>IF(D1929="","",VLOOKUP(D1929,Master,3,FALSE))</f>
        <v/>
      </c>
      <c r="F1929" s="5" t="str">
        <f>IF(D1929="","",VLOOKUP(D1929,Master,4,FALSE))</f>
        <v/>
      </c>
      <c r="G1929" s="5" t="str">
        <f>IF(D1929="","",VLOOKUP(D1929,Master,5,FALSE))</f>
        <v/>
      </c>
      <c r="H1929" s="5" t="str">
        <f>IF(D1929="","",VLOOKUP(D1929,Master,2,FALSE))</f>
        <v/>
      </c>
      <c r="I1929" s="233"/>
      <c r="J1929" s="233"/>
      <c r="K1929" s="233"/>
      <c r="L1929" s="234" t="str">
        <f>IF(K1929="","",IF(I1929="",ROUND(HLOOKUP(J1929,kgList,K1929,FALSE),1),ROUND(HLOOKUP(I1929,kgList,K1929,FALSE),1)))</f>
        <v/>
      </c>
      <c r="M1929" s="234" t="str">
        <f>IF(L1929="","",IF(COUNTA(I1929:J1929)&gt;1,"Edible or Inedible",IF(COUNTA(I1929)=1,L1929*1,IF(COUNTA(J1929)=1,L1929*1,"ERROR"))))</f>
        <v/>
      </c>
    </row>
    <row r="1930" spans="1:13" x14ac:dyDescent="0.25">
      <c r="A1930" s="232" t="str">
        <f>IF(D1930="","",A1929)</f>
        <v/>
      </c>
      <c r="B1930" s="231" t="str">
        <f>IF(D1930="","",B1929)</f>
        <v/>
      </c>
      <c r="C1930" s="232" t="str">
        <f>IF(D1930="","",C1929)</f>
        <v/>
      </c>
      <c r="D1930" s="6"/>
      <c r="E1930" s="5" t="str">
        <f>IF(D1930="","",VLOOKUP(D1930,Master,3,FALSE))</f>
        <v/>
      </c>
      <c r="F1930" s="5" t="str">
        <f>IF(D1930="","",VLOOKUP(D1930,Master,4,FALSE))</f>
        <v/>
      </c>
      <c r="G1930" s="5" t="str">
        <f>IF(D1930="","",VLOOKUP(D1930,Master,5,FALSE))</f>
        <v/>
      </c>
      <c r="H1930" s="5" t="str">
        <f>IF(D1930="","",VLOOKUP(D1930,Master,2,FALSE))</f>
        <v/>
      </c>
      <c r="I1930" s="233"/>
      <c r="J1930" s="233"/>
      <c r="K1930" s="233"/>
      <c r="L1930" s="234" t="str">
        <f>IF(K1930="","",IF(I1930="",ROUND(HLOOKUP(J1930,kgList,K1930,FALSE),1),ROUND(HLOOKUP(I1930,kgList,K1930,FALSE),1)))</f>
        <v/>
      </c>
      <c r="M1930" s="234" t="str">
        <f>IF(L1930="","",IF(COUNTA(I1930:J1930)&gt;1,"Edible or Inedible",IF(COUNTA(I1930)=1,L1930*1,IF(COUNTA(J1930)=1,L1930*1,"ERROR"))))</f>
        <v/>
      </c>
    </row>
    <row r="1931" spans="1:13" x14ac:dyDescent="0.25">
      <c r="A1931" s="232" t="str">
        <f>IF(D1931="","",A1930)</f>
        <v/>
      </c>
      <c r="B1931" s="231" t="str">
        <f>IF(D1931="","",B1930)</f>
        <v/>
      </c>
      <c r="C1931" s="232" t="str">
        <f>IF(D1931="","",C1930)</f>
        <v/>
      </c>
      <c r="D1931" s="6"/>
      <c r="E1931" s="5" t="str">
        <f>IF(D1931="","",VLOOKUP(D1931,Master,3,FALSE))</f>
        <v/>
      </c>
      <c r="F1931" s="5" t="str">
        <f>IF(D1931="","",VLOOKUP(D1931,Master,4,FALSE))</f>
        <v/>
      </c>
      <c r="G1931" s="5" t="str">
        <f>IF(D1931="","",VLOOKUP(D1931,Master,5,FALSE))</f>
        <v/>
      </c>
      <c r="H1931" s="5" t="str">
        <f>IF(D1931="","",VLOOKUP(D1931,Master,2,FALSE))</f>
        <v/>
      </c>
      <c r="I1931" s="233"/>
      <c r="J1931" s="233"/>
      <c r="K1931" s="233"/>
      <c r="L1931" s="234" t="str">
        <f>IF(K1931="","",IF(I1931="",ROUND(HLOOKUP(J1931,kgList,K1931,FALSE),1),ROUND(HLOOKUP(I1931,kgList,K1931,FALSE),1)))</f>
        <v/>
      </c>
      <c r="M1931" s="234" t="str">
        <f>IF(L1931="","",IF(COUNTA(I1931:J1931)&gt;1,"Edible or Inedible",IF(COUNTA(I1931)=1,L1931*1,IF(COUNTA(J1931)=1,L1931*1,"ERROR"))))</f>
        <v/>
      </c>
    </row>
    <row r="1932" spans="1:13" x14ac:dyDescent="0.25">
      <c r="A1932" s="232" t="str">
        <f>IF(D1932="","",A1931)</f>
        <v/>
      </c>
      <c r="B1932" s="231" t="str">
        <f>IF(D1932="","",B1931)</f>
        <v/>
      </c>
      <c r="C1932" s="232" t="str">
        <f>IF(D1932="","",C1931)</f>
        <v/>
      </c>
      <c r="D1932" s="6"/>
      <c r="E1932" s="5" t="str">
        <f>IF(D1932="","",VLOOKUP(D1932,Master,3,FALSE))</f>
        <v/>
      </c>
      <c r="F1932" s="5" t="str">
        <f>IF(D1932="","",VLOOKUP(D1932,Master,4,FALSE))</f>
        <v/>
      </c>
      <c r="G1932" s="5" t="str">
        <f>IF(D1932="","",VLOOKUP(D1932,Master,5,FALSE))</f>
        <v/>
      </c>
      <c r="H1932" s="5" t="str">
        <f>IF(D1932="","",VLOOKUP(D1932,Master,2,FALSE))</f>
        <v/>
      </c>
      <c r="I1932" s="233"/>
      <c r="J1932" s="233"/>
      <c r="K1932" s="233"/>
      <c r="L1932" s="234" t="str">
        <f>IF(K1932="","",IF(I1932="",ROUND(HLOOKUP(J1932,kgList,K1932,FALSE),1),ROUND(HLOOKUP(I1932,kgList,K1932,FALSE),1)))</f>
        <v/>
      </c>
      <c r="M1932" s="234" t="str">
        <f>IF(L1932="","",IF(COUNTA(I1932:J1932)&gt;1,"Edible or Inedible",IF(COUNTA(I1932)=1,L1932*1,IF(COUNTA(J1932)=1,L1932*1,"ERROR"))))</f>
        <v/>
      </c>
    </row>
    <row r="1933" spans="1:13" x14ac:dyDescent="0.25">
      <c r="A1933" s="232" t="str">
        <f>IF(D1933="","",A1932)</f>
        <v/>
      </c>
      <c r="B1933" s="231" t="str">
        <f>IF(D1933="","",B1932)</f>
        <v/>
      </c>
      <c r="C1933" s="232" t="str">
        <f>IF(D1933="","",C1932)</f>
        <v/>
      </c>
      <c r="D1933" s="6"/>
      <c r="E1933" s="5" t="str">
        <f>IF(D1933="","",VLOOKUP(D1933,Master,3,FALSE))</f>
        <v/>
      </c>
      <c r="F1933" s="5" t="str">
        <f>IF(D1933="","",VLOOKUP(D1933,Master,4,FALSE))</f>
        <v/>
      </c>
      <c r="G1933" s="5" t="str">
        <f>IF(D1933="","",VLOOKUP(D1933,Master,5,FALSE))</f>
        <v/>
      </c>
      <c r="H1933" s="5" t="str">
        <f>IF(D1933="","",VLOOKUP(D1933,Master,2,FALSE))</f>
        <v/>
      </c>
      <c r="I1933" s="233"/>
      <c r="J1933" s="233"/>
      <c r="K1933" s="233"/>
      <c r="L1933" s="234" t="str">
        <f>IF(K1933="","",IF(I1933="",ROUND(HLOOKUP(J1933,kgList,K1933,FALSE),1),ROUND(HLOOKUP(I1933,kgList,K1933,FALSE),1)))</f>
        <v/>
      </c>
      <c r="M1933" s="234" t="str">
        <f>IF(L1933="","",IF(COUNTA(I1933:J1933)&gt;1,"Edible or Inedible",IF(COUNTA(I1933)=1,L1933*1,IF(COUNTA(J1933)=1,L1933*1,"ERROR"))))</f>
        <v/>
      </c>
    </row>
    <row r="1934" spans="1:13" x14ac:dyDescent="0.25">
      <c r="A1934" s="232" t="str">
        <f>IF(D1934="","",A1933)</f>
        <v/>
      </c>
      <c r="B1934" s="231" t="str">
        <f>IF(D1934="","",B1933)</f>
        <v/>
      </c>
      <c r="C1934" s="232" t="str">
        <f>IF(D1934="","",C1933)</f>
        <v/>
      </c>
      <c r="D1934" s="6"/>
      <c r="E1934" s="5" t="str">
        <f>IF(D1934="","",VLOOKUP(D1934,Master,3,FALSE))</f>
        <v/>
      </c>
      <c r="F1934" s="5" t="str">
        <f>IF(D1934="","",VLOOKUP(D1934,Master,4,FALSE))</f>
        <v/>
      </c>
      <c r="G1934" s="5" t="str">
        <f>IF(D1934="","",VLOOKUP(D1934,Master,5,FALSE))</f>
        <v/>
      </c>
      <c r="H1934" s="5" t="str">
        <f>IF(D1934="","",VLOOKUP(D1934,Master,2,FALSE))</f>
        <v/>
      </c>
      <c r="I1934" s="233"/>
      <c r="J1934" s="233"/>
      <c r="K1934" s="233"/>
      <c r="L1934" s="234" t="str">
        <f>IF(K1934="","",IF(I1934="",ROUND(HLOOKUP(J1934,kgList,K1934,FALSE),1),ROUND(HLOOKUP(I1934,kgList,K1934,FALSE),1)))</f>
        <v/>
      </c>
      <c r="M1934" s="234" t="str">
        <f>IF(L1934="","",IF(COUNTA(I1934:J1934)&gt;1,"Edible or Inedible",IF(COUNTA(I1934)=1,L1934*1,IF(COUNTA(J1934)=1,L1934*1,"ERROR"))))</f>
        <v/>
      </c>
    </row>
    <row r="1935" spans="1:13" x14ac:dyDescent="0.25">
      <c r="A1935" s="232" t="str">
        <f>IF(D1935="","",A1934)</f>
        <v/>
      </c>
      <c r="B1935" s="231" t="str">
        <f>IF(D1935="","",B1934)</f>
        <v/>
      </c>
      <c r="C1935" s="232" t="str">
        <f>IF(D1935="","",C1934)</f>
        <v/>
      </c>
      <c r="D1935" s="6"/>
      <c r="E1935" s="5" t="str">
        <f>IF(D1935="","",VLOOKUP(D1935,Master,3,FALSE))</f>
        <v/>
      </c>
      <c r="F1935" s="5" t="str">
        <f>IF(D1935="","",VLOOKUP(D1935,Master,4,FALSE))</f>
        <v/>
      </c>
      <c r="G1935" s="5" t="str">
        <f>IF(D1935="","",VLOOKUP(D1935,Master,5,FALSE))</f>
        <v/>
      </c>
      <c r="H1935" s="5" t="str">
        <f>IF(D1935="","",VLOOKUP(D1935,Master,2,FALSE))</f>
        <v/>
      </c>
      <c r="I1935" s="233"/>
      <c r="J1935" s="233"/>
      <c r="K1935" s="233"/>
      <c r="L1935" s="234" t="str">
        <f>IF(K1935="","",IF(I1935="",ROUND(HLOOKUP(J1935,kgList,K1935,FALSE),1),ROUND(HLOOKUP(I1935,kgList,K1935,FALSE),1)))</f>
        <v/>
      </c>
      <c r="M1935" s="234" t="str">
        <f>IF(L1935="","",IF(COUNTA(I1935:J1935)&gt;1,"Edible or Inedible",IF(COUNTA(I1935)=1,L1935*1,IF(COUNTA(J1935)=1,L1935*1,"ERROR"))))</f>
        <v/>
      </c>
    </row>
    <row r="1936" spans="1:13" x14ac:dyDescent="0.25">
      <c r="A1936" s="232" t="str">
        <f>IF(D1936="","",A1935)</f>
        <v/>
      </c>
      <c r="B1936" s="231" t="str">
        <f>IF(D1936="","",B1935)</f>
        <v/>
      </c>
      <c r="C1936" s="232" t="str">
        <f>IF(D1936="","",C1935)</f>
        <v/>
      </c>
      <c r="D1936" s="6"/>
      <c r="E1936" s="5" t="str">
        <f>IF(D1936="","",VLOOKUP(D1936,Master,3,FALSE))</f>
        <v/>
      </c>
      <c r="F1936" s="5" t="str">
        <f>IF(D1936="","",VLOOKUP(D1936,Master,4,FALSE))</f>
        <v/>
      </c>
      <c r="G1936" s="5" t="str">
        <f>IF(D1936="","",VLOOKUP(D1936,Master,5,FALSE))</f>
        <v/>
      </c>
      <c r="H1936" s="5" t="str">
        <f>IF(D1936="","",VLOOKUP(D1936,Master,2,FALSE))</f>
        <v/>
      </c>
      <c r="I1936" s="233"/>
      <c r="J1936" s="233"/>
      <c r="K1936" s="233"/>
      <c r="L1936" s="234" t="str">
        <f>IF(K1936="","",IF(I1936="",ROUND(HLOOKUP(J1936,kgList,K1936,FALSE),1),ROUND(HLOOKUP(I1936,kgList,K1936,FALSE),1)))</f>
        <v/>
      </c>
      <c r="M1936" s="234" t="str">
        <f>IF(L1936="","",IF(COUNTA(I1936:J1936)&gt;1,"Edible or Inedible",IF(COUNTA(I1936)=1,L1936*1,IF(COUNTA(J1936)=1,L1936*1,"ERROR"))))</f>
        <v/>
      </c>
    </row>
    <row r="1937" spans="1:13" x14ac:dyDescent="0.25">
      <c r="A1937" s="232" t="str">
        <f>IF(D1937="","",A1936)</f>
        <v/>
      </c>
      <c r="B1937" s="231" t="str">
        <f>IF(D1937="","",B1936)</f>
        <v/>
      </c>
      <c r="C1937" s="232" t="str">
        <f>IF(D1937="","",C1936)</f>
        <v/>
      </c>
      <c r="D1937" s="6"/>
      <c r="E1937" s="5" t="str">
        <f>IF(D1937="","",VLOOKUP(D1937,Master,3,FALSE))</f>
        <v/>
      </c>
      <c r="F1937" s="5" t="str">
        <f>IF(D1937="","",VLOOKUP(D1937,Master,4,FALSE))</f>
        <v/>
      </c>
      <c r="G1937" s="5" t="str">
        <f>IF(D1937="","",VLOOKUP(D1937,Master,5,FALSE))</f>
        <v/>
      </c>
      <c r="H1937" s="5" t="str">
        <f>IF(D1937="","",VLOOKUP(D1937,Master,2,FALSE))</f>
        <v/>
      </c>
      <c r="I1937" s="233"/>
      <c r="J1937" s="233"/>
      <c r="K1937" s="233"/>
      <c r="L1937" s="234" t="str">
        <f>IF(K1937="","",IF(I1937="",ROUND(HLOOKUP(J1937,kgList,K1937,FALSE),1),ROUND(HLOOKUP(I1937,kgList,K1937,FALSE),1)))</f>
        <v/>
      </c>
      <c r="M1937" s="234" t="str">
        <f>IF(L1937="","",IF(COUNTA(I1937:J1937)&gt;1,"Edible or Inedible",IF(COUNTA(I1937)=1,L1937*1,IF(COUNTA(J1937)=1,L1937*1,"ERROR"))))</f>
        <v/>
      </c>
    </row>
    <row r="1938" spans="1:13" x14ac:dyDescent="0.25">
      <c r="A1938" s="232" t="str">
        <f>IF(D1938="","",A1937)</f>
        <v/>
      </c>
      <c r="B1938" s="231" t="str">
        <f>IF(D1938="","",B1937)</f>
        <v/>
      </c>
      <c r="C1938" s="232" t="str">
        <f>IF(D1938="","",C1937)</f>
        <v/>
      </c>
      <c r="D1938" s="6"/>
      <c r="E1938" s="5" t="str">
        <f>IF(D1938="","",VLOOKUP(D1938,Master,3,FALSE))</f>
        <v/>
      </c>
      <c r="F1938" s="5" t="str">
        <f>IF(D1938="","",VLOOKUP(D1938,Master,4,FALSE))</f>
        <v/>
      </c>
      <c r="G1938" s="5" t="str">
        <f>IF(D1938="","",VLOOKUP(D1938,Master,5,FALSE))</f>
        <v/>
      </c>
      <c r="H1938" s="5" t="str">
        <f>IF(D1938="","",VLOOKUP(D1938,Master,2,FALSE))</f>
        <v/>
      </c>
      <c r="I1938" s="233"/>
      <c r="J1938" s="233"/>
      <c r="K1938" s="233"/>
      <c r="L1938" s="234" t="str">
        <f>IF(K1938="","",IF(I1938="",ROUND(HLOOKUP(J1938,kgList,K1938,FALSE),1),ROUND(HLOOKUP(I1938,kgList,K1938,FALSE),1)))</f>
        <v/>
      </c>
      <c r="M1938" s="234" t="str">
        <f>IF(L1938="","",IF(COUNTA(I1938:J1938)&gt;1,"Edible or Inedible",IF(COUNTA(I1938)=1,L1938*1,IF(COUNTA(J1938)=1,L1938*1,"ERROR"))))</f>
        <v/>
      </c>
    </row>
    <row r="1939" spans="1:13" x14ac:dyDescent="0.25">
      <c r="A1939" s="232" t="str">
        <f>IF(D1939="","",A1938)</f>
        <v/>
      </c>
      <c r="B1939" s="231" t="str">
        <f>IF(D1939="","",B1938)</f>
        <v/>
      </c>
      <c r="C1939" s="232" t="str">
        <f>IF(D1939="","",C1938)</f>
        <v/>
      </c>
      <c r="D1939" s="6"/>
      <c r="E1939" s="5" t="str">
        <f>IF(D1939="","",VLOOKUP(D1939,Master,3,FALSE))</f>
        <v/>
      </c>
      <c r="F1939" s="5" t="str">
        <f>IF(D1939="","",VLOOKUP(D1939,Master,4,FALSE))</f>
        <v/>
      </c>
      <c r="G1939" s="5" t="str">
        <f>IF(D1939="","",VLOOKUP(D1939,Master,5,FALSE))</f>
        <v/>
      </c>
      <c r="H1939" s="5" t="str">
        <f>IF(D1939="","",VLOOKUP(D1939,Master,2,FALSE))</f>
        <v/>
      </c>
      <c r="I1939" s="233"/>
      <c r="J1939" s="233"/>
      <c r="K1939" s="233"/>
      <c r="L1939" s="234" t="str">
        <f>IF(K1939="","",IF(I1939="",ROUND(HLOOKUP(J1939,kgList,K1939,FALSE),1),ROUND(HLOOKUP(I1939,kgList,K1939,FALSE),1)))</f>
        <v/>
      </c>
      <c r="M1939" s="234" t="str">
        <f>IF(L1939="","",IF(COUNTA(I1939:J1939)&gt;1,"Edible or Inedible",IF(COUNTA(I1939)=1,L1939*1,IF(COUNTA(J1939)=1,L1939*1,"ERROR"))))</f>
        <v/>
      </c>
    </row>
    <row r="1940" spans="1:13" x14ac:dyDescent="0.25">
      <c r="A1940" s="232" t="str">
        <f>IF(D1940="","",A1939)</f>
        <v/>
      </c>
      <c r="B1940" s="231" t="str">
        <f>IF(D1940="","",B1939)</f>
        <v/>
      </c>
      <c r="C1940" s="232" t="str">
        <f>IF(D1940="","",C1939)</f>
        <v/>
      </c>
      <c r="D1940" s="6"/>
      <c r="E1940" s="5" t="str">
        <f>IF(D1940="","",VLOOKUP(D1940,Master,3,FALSE))</f>
        <v/>
      </c>
      <c r="F1940" s="5" t="str">
        <f>IF(D1940="","",VLOOKUP(D1940,Master,4,FALSE))</f>
        <v/>
      </c>
      <c r="G1940" s="5" t="str">
        <f>IF(D1940="","",VLOOKUP(D1940,Master,5,FALSE))</f>
        <v/>
      </c>
      <c r="H1940" s="5" t="str">
        <f>IF(D1940="","",VLOOKUP(D1940,Master,2,FALSE))</f>
        <v/>
      </c>
      <c r="I1940" s="233"/>
      <c r="J1940" s="233"/>
      <c r="K1940" s="233"/>
      <c r="L1940" s="234" t="str">
        <f>IF(K1940="","",IF(I1940="",ROUND(HLOOKUP(J1940,kgList,K1940,FALSE),1),ROUND(HLOOKUP(I1940,kgList,K1940,FALSE),1)))</f>
        <v/>
      </c>
      <c r="M1940" s="234" t="str">
        <f>IF(L1940="","",IF(COUNTA(I1940:J1940)&gt;1,"Edible or Inedible",IF(COUNTA(I1940)=1,L1940*1,IF(COUNTA(J1940)=1,L1940*1,"ERROR"))))</f>
        <v/>
      </c>
    </row>
    <row r="1941" spans="1:13" x14ac:dyDescent="0.25">
      <c r="A1941" s="232" t="str">
        <f>IF(D1941="","",A1940)</f>
        <v/>
      </c>
      <c r="B1941" s="231" t="str">
        <f>IF(D1941="","",B1940)</f>
        <v/>
      </c>
      <c r="C1941" s="232" t="str">
        <f>IF(D1941="","",C1940)</f>
        <v/>
      </c>
      <c r="D1941" s="6"/>
      <c r="E1941" s="5" t="str">
        <f>IF(D1941="","",VLOOKUP(D1941,Master,3,FALSE))</f>
        <v/>
      </c>
      <c r="F1941" s="5" t="str">
        <f>IF(D1941="","",VLOOKUP(D1941,Master,4,FALSE))</f>
        <v/>
      </c>
      <c r="G1941" s="5" t="str">
        <f>IF(D1941="","",VLOOKUP(D1941,Master,5,FALSE))</f>
        <v/>
      </c>
      <c r="H1941" s="5" t="str">
        <f>IF(D1941="","",VLOOKUP(D1941,Master,2,FALSE))</f>
        <v/>
      </c>
      <c r="I1941" s="233"/>
      <c r="J1941" s="233"/>
      <c r="K1941" s="233"/>
      <c r="L1941" s="234" t="str">
        <f>IF(K1941="","",IF(I1941="",ROUND(HLOOKUP(J1941,kgList,K1941,FALSE),1),ROUND(HLOOKUP(I1941,kgList,K1941,FALSE),1)))</f>
        <v/>
      </c>
      <c r="M1941" s="234" t="str">
        <f>IF(L1941="","",IF(COUNTA(I1941:J1941)&gt;1,"Edible or Inedible",IF(COUNTA(I1941)=1,L1941*1,IF(COUNTA(J1941)=1,L1941*1,"ERROR"))))</f>
        <v/>
      </c>
    </row>
    <row r="1942" spans="1:13" x14ac:dyDescent="0.25">
      <c r="A1942" s="232" t="str">
        <f>IF(D1942="","",A1941)</f>
        <v/>
      </c>
      <c r="B1942" s="231" t="str">
        <f>IF(D1942="","",B1941)</f>
        <v/>
      </c>
      <c r="C1942" s="232" t="str">
        <f>IF(D1942="","",C1941)</f>
        <v/>
      </c>
      <c r="D1942" s="6"/>
      <c r="E1942" s="5" t="str">
        <f>IF(D1942="","",VLOOKUP(D1942,Master,3,FALSE))</f>
        <v/>
      </c>
      <c r="F1942" s="5" t="str">
        <f>IF(D1942="","",VLOOKUP(D1942,Master,4,FALSE))</f>
        <v/>
      </c>
      <c r="G1942" s="5" t="str">
        <f>IF(D1942="","",VLOOKUP(D1942,Master,5,FALSE))</f>
        <v/>
      </c>
      <c r="H1942" s="5" t="str">
        <f>IF(D1942="","",VLOOKUP(D1942,Master,2,FALSE))</f>
        <v/>
      </c>
      <c r="I1942" s="233"/>
      <c r="J1942" s="233"/>
      <c r="K1942" s="233"/>
      <c r="L1942" s="234" t="str">
        <f>IF(K1942="","",IF(I1942="",ROUND(HLOOKUP(J1942,kgList,K1942,FALSE),1),ROUND(HLOOKUP(I1942,kgList,K1942,FALSE),1)))</f>
        <v/>
      </c>
      <c r="M1942" s="234" t="str">
        <f>IF(L1942="","",IF(COUNTA(I1942:J1942)&gt;1,"Edible or Inedible",IF(COUNTA(I1942)=1,L1942*1,IF(COUNTA(J1942)=1,L1942*1,"ERROR"))))</f>
        <v/>
      </c>
    </row>
    <row r="1943" spans="1:13" x14ac:dyDescent="0.25">
      <c r="A1943" s="232" t="str">
        <f>IF(D1943="","",A1942)</f>
        <v/>
      </c>
      <c r="B1943" s="231" t="str">
        <f>IF(D1943="","",B1942)</f>
        <v/>
      </c>
      <c r="C1943" s="232" t="str">
        <f>IF(D1943="","",C1942)</f>
        <v/>
      </c>
      <c r="D1943" s="6"/>
      <c r="E1943" s="5" t="str">
        <f>IF(D1943="","",VLOOKUP(D1943,Master,3,FALSE))</f>
        <v/>
      </c>
      <c r="F1943" s="5" t="str">
        <f>IF(D1943="","",VLOOKUP(D1943,Master,4,FALSE))</f>
        <v/>
      </c>
      <c r="G1943" s="5" t="str">
        <f>IF(D1943="","",VLOOKUP(D1943,Master,5,FALSE))</f>
        <v/>
      </c>
      <c r="H1943" s="5" t="str">
        <f>IF(D1943="","",VLOOKUP(D1943,Master,2,FALSE))</f>
        <v/>
      </c>
      <c r="I1943" s="233"/>
      <c r="J1943" s="233"/>
      <c r="K1943" s="233"/>
      <c r="L1943" s="234" t="str">
        <f>IF(K1943="","",IF(I1943="",ROUND(HLOOKUP(J1943,kgList,K1943,FALSE),1),ROUND(HLOOKUP(I1943,kgList,K1943,FALSE),1)))</f>
        <v/>
      </c>
      <c r="M1943" s="234" t="str">
        <f>IF(L1943="","",IF(COUNTA(I1943:J1943)&gt;1,"Edible or Inedible",IF(COUNTA(I1943)=1,L1943*1,IF(COUNTA(J1943)=1,L1943*1,"ERROR"))))</f>
        <v/>
      </c>
    </row>
    <row r="1944" spans="1:13" x14ac:dyDescent="0.25">
      <c r="A1944" s="232" t="str">
        <f>IF(D1944="","",A1943)</f>
        <v/>
      </c>
      <c r="B1944" s="231" t="str">
        <f>IF(D1944="","",B1943)</f>
        <v/>
      </c>
      <c r="C1944" s="232" t="str">
        <f>IF(D1944="","",C1943)</f>
        <v/>
      </c>
      <c r="D1944" s="6"/>
      <c r="E1944" s="5" t="str">
        <f>IF(D1944="","",VLOOKUP(D1944,Master,3,FALSE))</f>
        <v/>
      </c>
      <c r="F1944" s="5" t="str">
        <f>IF(D1944="","",VLOOKUP(D1944,Master,4,FALSE))</f>
        <v/>
      </c>
      <c r="G1944" s="5" t="str">
        <f>IF(D1944="","",VLOOKUP(D1944,Master,5,FALSE))</f>
        <v/>
      </c>
      <c r="H1944" s="5" t="str">
        <f>IF(D1944="","",VLOOKUP(D1944,Master,2,FALSE))</f>
        <v/>
      </c>
      <c r="I1944" s="233"/>
      <c r="J1944" s="233"/>
      <c r="K1944" s="233"/>
      <c r="L1944" s="234" t="str">
        <f>IF(K1944="","",IF(I1944="",ROUND(HLOOKUP(J1944,kgList,K1944,FALSE),1),ROUND(HLOOKUP(I1944,kgList,K1944,FALSE),1)))</f>
        <v/>
      </c>
      <c r="M1944" s="234" t="str">
        <f>IF(L1944="","",IF(COUNTA(I1944:J1944)&gt;1,"Edible or Inedible",IF(COUNTA(I1944)=1,L1944*1,IF(COUNTA(J1944)=1,L1944*1,"ERROR"))))</f>
        <v/>
      </c>
    </row>
    <row r="1945" spans="1:13" x14ac:dyDescent="0.25">
      <c r="A1945" s="232" t="str">
        <f>IF(D1945="","",A1944)</f>
        <v/>
      </c>
      <c r="B1945" s="231" t="str">
        <f>IF(D1945="","",B1944)</f>
        <v/>
      </c>
      <c r="C1945" s="232" t="str">
        <f>IF(D1945="","",C1944)</f>
        <v/>
      </c>
      <c r="D1945" s="6"/>
      <c r="E1945" s="5" t="str">
        <f>IF(D1945="","",VLOOKUP(D1945,Master,3,FALSE))</f>
        <v/>
      </c>
      <c r="F1945" s="5" t="str">
        <f>IF(D1945="","",VLOOKUP(D1945,Master,4,FALSE))</f>
        <v/>
      </c>
      <c r="G1945" s="5" t="str">
        <f>IF(D1945="","",VLOOKUP(D1945,Master,5,FALSE))</f>
        <v/>
      </c>
      <c r="H1945" s="5" t="str">
        <f>IF(D1945="","",VLOOKUP(D1945,Master,2,FALSE))</f>
        <v/>
      </c>
      <c r="I1945" s="233"/>
      <c r="J1945" s="233"/>
      <c r="K1945" s="233"/>
      <c r="L1945" s="234" t="str">
        <f>IF(K1945="","",IF(I1945="",ROUND(HLOOKUP(J1945,kgList,K1945,FALSE),1),ROUND(HLOOKUP(I1945,kgList,K1945,FALSE),1)))</f>
        <v/>
      </c>
      <c r="M1945" s="234" t="str">
        <f>IF(L1945="","",IF(COUNTA(I1945:J1945)&gt;1,"Edible or Inedible",IF(COUNTA(I1945)=1,L1945*1,IF(COUNTA(J1945)=1,L1945*1,"ERROR"))))</f>
        <v/>
      </c>
    </row>
    <row r="1946" spans="1:13" x14ac:dyDescent="0.25">
      <c r="A1946" s="232" t="str">
        <f>IF(D1946="","",A1945)</f>
        <v/>
      </c>
      <c r="B1946" s="231" t="str">
        <f>IF(D1946="","",B1945)</f>
        <v/>
      </c>
      <c r="C1946" s="232" t="str">
        <f>IF(D1946="","",C1945)</f>
        <v/>
      </c>
      <c r="D1946" s="6"/>
      <c r="E1946" s="5" t="str">
        <f>IF(D1946="","",VLOOKUP(D1946,Master,3,FALSE))</f>
        <v/>
      </c>
      <c r="F1946" s="5" t="str">
        <f>IF(D1946="","",VLOOKUP(D1946,Master,4,FALSE))</f>
        <v/>
      </c>
      <c r="G1946" s="5" t="str">
        <f>IF(D1946="","",VLOOKUP(D1946,Master,5,FALSE))</f>
        <v/>
      </c>
      <c r="H1946" s="5" t="str">
        <f>IF(D1946="","",VLOOKUP(D1946,Master,2,FALSE))</f>
        <v/>
      </c>
      <c r="I1946" s="233"/>
      <c r="J1946" s="233"/>
      <c r="K1946" s="233"/>
      <c r="L1946" s="234" t="str">
        <f>IF(K1946="","",IF(I1946="",ROUND(HLOOKUP(J1946,kgList,K1946,FALSE),1),ROUND(HLOOKUP(I1946,kgList,K1946,FALSE),1)))</f>
        <v/>
      </c>
      <c r="M1946" s="234" t="str">
        <f>IF(L1946="","",IF(COUNTA(I1946:J1946)&gt;1,"Edible or Inedible",IF(COUNTA(I1946)=1,L1946*1,IF(COUNTA(J1946)=1,L1946*1,"ERROR"))))</f>
        <v/>
      </c>
    </row>
    <row r="1947" spans="1:13" x14ac:dyDescent="0.25">
      <c r="A1947" s="232" t="str">
        <f>IF(D1947="","",A1946)</f>
        <v/>
      </c>
      <c r="B1947" s="231" t="str">
        <f>IF(D1947="","",B1946)</f>
        <v/>
      </c>
      <c r="C1947" s="232" t="str">
        <f>IF(D1947="","",C1946)</f>
        <v/>
      </c>
      <c r="D1947" s="6"/>
      <c r="E1947" s="5" t="str">
        <f>IF(D1947="","",VLOOKUP(D1947,Master,3,FALSE))</f>
        <v/>
      </c>
      <c r="F1947" s="5" t="str">
        <f>IF(D1947="","",VLOOKUP(D1947,Master,4,FALSE))</f>
        <v/>
      </c>
      <c r="G1947" s="5" t="str">
        <f>IF(D1947="","",VLOOKUP(D1947,Master,5,FALSE))</f>
        <v/>
      </c>
      <c r="H1947" s="5" t="str">
        <f>IF(D1947="","",VLOOKUP(D1947,Master,2,FALSE))</f>
        <v/>
      </c>
      <c r="I1947" s="233"/>
      <c r="J1947" s="233"/>
      <c r="K1947" s="233"/>
      <c r="L1947" s="234" t="str">
        <f>IF(K1947="","",IF(I1947="",ROUND(HLOOKUP(J1947,kgList,K1947,FALSE),1),ROUND(HLOOKUP(I1947,kgList,K1947,FALSE),1)))</f>
        <v/>
      </c>
      <c r="M1947" s="234" t="str">
        <f>IF(L1947="","",IF(COUNTA(I1947:J1947)&gt;1,"Edible or Inedible",IF(COUNTA(I1947)=1,L1947*1,IF(COUNTA(J1947)=1,L1947*1,"ERROR"))))</f>
        <v/>
      </c>
    </row>
    <row r="1948" spans="1:13" x14ac:dyDescent="0.25">
      <c r="A1948" s="232" t="str">
        <f>IF(D1948="","",A1947)</f>
        <v/>
      </c>
      <c r="B1948" s="231" t="str">
        <f>IF(D1948="","",B1947)</f>
        <v/>
      </c>
      <c r="C1948" s="232" t="str">
        <f>IF(D1948="","",C1947)</f>
        <v/>
      </c>
      <c r="D1948" s="6"/>
      <c r="E1948" s="5" t="str">
        <f>IF(D1948="","",VLOOKUP(D1948,Master,3,FALSE))</f>
        <v/>
      </c>
      <c r="F1948" s="5" t="str">
        <f>IF(D1948="","",VLOOKUP(D1948,Master,4,FALSE))</f>
        <v/>
      </c>
      <c r="G1948" s="5" t="str">
        <f>IF(D1948="","",VLOOKUP(D1948,Master,5,FALSE))</f>
        <v/>
      </c>
      <c r="H1948" s="5" t="str">
        <f>IF(D1948="","",VLOOKUP(D1948,Master,2,FALSE))</f>
        <v/>
      </c>
      <c r="I1948" s="233"/>
      <c r="J1948" s="233"/>
      <c r="K1948" s="233"/>
      <c r="L1948" s="234" t="str">
        <f>IF(K1948="","",IF(I1948="",ROUND(HLOOKUP(J1948,kgList,K1948,FALSE),1),ROUND(HLOOKUP(I1948,kgList,K1948,FALSE),1)))</f>
        <v/>
      </c>
      <c r="M1948" s="234" t="str">
        <f>IF(L1948="","",IF(COUNTA(I1948:J1948)&gt;1,"Edible or Inedible",IF(COUNTA(I1948)=1,L1948*1,IF(COUNTA(J1948)=1,L1948*1,"ERROR"))))</f>
        <v/>
      </c>
    </row>
    <row r="1949" spans="1:13" x14ac:dyDescent="0.25">
      <c r="A1949" s="232" t="str">
        <f>IF(D1949="","",A1948)</f>
        <v/>
      </c>
      <c r="B1949" s="231" t="str">
        <f>IF(D1949="","",B1948)</f>
        <v/>
      </c>
      <c r="C1949" s="232" t="str">
        <f>IF(D1949="","",C1948)</f>
        <v/>
      </c>
      <c r="D1949" s="6"/>
      <c r="E1949" s="5" t="str">
        <f>IF(D1949="","",VLOOKUP(D1949,Master,3,FALSE))</f>
        <v/>
      </c>
      <c r="F1949" s="5" t="str">
        <f>IF(D1949="","",VLOOKUP(D1949,Master,4,FALSE))</f>
        <v/>
      </c>
      <c r="G1949" s="5" t="str">
        <f>IF(D1949="","",VLOOKUP(D1949,Master,5,FALSE))</f>
        <v/>
      </c>
      <c r="H1949" s="5" t="str">
        <f>IF(D1949="","",VLOOKUP(D1949,Master,2,FALSE))</f>
        <v/>
      </c>
      <c r="I1949" s="233"/>
      <c r="J1949" s="233"/>
      <c r="K1949" s="233"/>
      <c r="L1949" s="234" t="str">
        <f>IF(K1949="","",IF(I1949="",ROUND(HLOOKUP(J1949,kgList,K1949,FALSE),1),ROUND(HLOOKUP(I1949,kgList,K1949,FALSE),1)))</f>
        <v/>
      </c>
      <c r="M1949" s="234" t="str">
        <f>IF(L1949="","",IF(COUNTA(I1949:J1949)&gt;1,"Edible or Inedible",IF(COUNTA(I1949)=1,L1949*1,IF(COUNTA(J1949)=1,L1949*1,"ERROR"))))</f>
        <v/>
      </c>
    </row>
    <row r="1950" spans="1:13" x14ac:dyDescent="0.25">
      <c r="A1950" s="232" t="str">
        <f>IF(D1950="","",A1949)</f>
        <v/>
      </c>
      <c r="B1950" s="231" t="str">
        <f>IF(D1950="","",B1949)</f>
        <v/>
      </c>
      <c r="C1950" s="232" t="str">
        <f>IF(D1950="","",C1949)</f>
        <v/>
      </c>
      <c r="D1950" s="6"/>
      <c r="E1950" s="5" t="str">
        <f>IF(D1950="","",VLOOKUP(D1950,Master,3,FALSE))</f>
        <v/>
      </c>
      <c r="F1950" s="5" t="str">
        <f>IF(D1950="","",VLOOKUP(D1950,Master,4,FALSE))</f>
        <v/>
      </c>
      <c r="G1950" s="5" t="str">
        <f>IF(D1950="","",VLOOKUP(D1950,Master,5,FALSE))</f>
        <v/>
      </c>
      <c r="H1950" s="5" t="str">
        <f>IF(D1950="","",VLOOKUP(D1950,Master,2,FALSE))</f>
        <v/>
      </c>
      <c r="I1950" s="233"/>
      <c r="J1950" s="233"/>
      <c r="K1950" s="233"/>
      <c r="L1950" s="234" t="str">
        <f>IF(K1950="","",IF(I1950="",ROUND(HLOOKUP(J1950,kgList,K1950,FALSE),1),ROUND(HLOOKUP(I1950,kgList,K1950,FALSE),1)))</f>
        <v/>
      </c>
      <c r="M1950" s="234" t="str">
        <f>IF(L1950="","",IF(COUNTA(I1950:J1950)&gt;1,"Edible or Inedible",IF(COUNTA(I1950)=1,L1950*1,IF(COUNTA(J1950)=1,L1950*1,"ERROR"))))</f>
        <v/>
      </c>
    </row>
    <row r="1951" spans="1:13" x14ac:dyDescent="0.25">
      <c r="A1951" s="232" t="str">
        <f>IF(D1951="","",A1950)</f>
        <v/>
      </c>
      <c r="B1951" s="231" t="str">
        <f>IF(D1951="","",B1950)</f>
        <v/>
      </c>
      <c r="C1951" s="232" t="str">
        <f>IF(D1951="","",C1950)</f>
        <v/>
      </c>
      <c r="D1951" s="6"/>
      <c r="E1951" s="5" t="str">
        <f>IF(D1951="","",VLOOKUP(D1951,Master,3,FALSE))</f>
        <v/>
      </c>
      <c r="F1951" s="5" t="str">
        <f>IF(D1951="","",VLOOKUP(D1951,Master,4,FALSE))</f>
        <v/>
      </c>
      <c r="G1951" s="5" t="str">
        <f>IF(D1951="","",VLOOKUP(D1951,Master,5,FALSE))</f>
        <v/>
      </c>
      <c r="H1951" s="5" t="str">
        <f>IF(D1951="","",VLOOKUP(D1951,Master,2,FALSE))</f>
        <v/>
      </c>
      <c r="I1951" s="233"/>
      <c r="J1951" s="233"/>
      <c r="K1951" s="233"/>
      <c r="L1951" s="234" t="str">
        <f>IF(K1951="","",IF(I1951="",ROUND(HLOOKUP(J1951,kgList,K1951,FALSE),1),ROUND(HLOOKUP(I1951,kgList,K1951,FALSE),1)))</f>
        <v/>
      </c>
      <c r="M1951" s="234" t="str">
        <f>IF(L1951="","",IF(COUNTA(I1951:J1951)&gt;1,"Edible or Inedible",IF(COUNTA(I1951)=1,L1951*1,IF(COUNTA(J1951)=1,L1951*1,"ERROR"))))</f>
        <v/>
      </c>
    </row>
    <row r="1952" spans="1:13" x14ac:dyDescent="0.25">
      <c r="A1952" s="232" t="str">
        <f>IF(D1952="","",A1951)</f>
        <v/>
      </c>
      <c r="B1952" s="231" t="str">
        <f>IF(D1952="","",B1951)</f>
        <v/>
      </c>
      <c r="C1952" s="232" t="str">
        <f>IF(D1952="","",C1951)</f>
        <v/>
      </c>
      <c r="D1952" s="6"/>
      <c r="E1952" s="5" t="str">
        <f>IF(D1952="","",VLOOKUP(D1952,Master,3,FALSE))</f>
        <v/>
      </c>
      <c r="F1952" s="5" t="str">
        <f>IF(D1952="","",VLOOKUP(D1952,Master,4,FALSE))</f>
        <v/>
      </c>
      <c r="G1952" s="5" t="str">
        <f>IF(D1952="","",VLOOKUP(D1952,Master,5,FALSE))</f>
        <v/>
      </c>
      <c r="H1952" s="5" t="str">
        <f>IF(D1952="","",VLOOKUP(D1952,Master,2,FALSE))</f>
        <v/>
      </c>
      <c r="I1952" s="233"/>
      <c r="J1952" s="233"/>
      <c r="K1952" s="233"/>
      <c r="L1952" s="234" t="str">
        <f>IF(K1952="","",IF(I1952="",ROUND(HLOOKUP(J1952,kgList,K1952,FALSE),1),ROUND(HLOOKUP(I1952,kgList,K1952,FALSE),1)))</f>
        <v/>
      </c>
      <c r="M1952" s="234" t="str">
        <f>IF(L1952="","",IF(COUNTA(I1952:J1952)&gt;1,"Edible or Inedible",IF(COUNTA(I1952)=1,L1952*1,IF(COUNTA(J1952)=1,L1952*1,"ERROR"))))</f>
        <v/>
      </c>
    </row>
    <row r="1953" spans="1:13" x14ac:dyDescent="0.25">
      <c r="A1953" s="232" t="str">
        <f>IF(D1953="","",A1952)</f>
        <v/>
      </c>
      <c r="B1953" s="231" t="str">
        <f>IF(D1953="","",B1952)</f>
        <v/>
      </c>
      <c r="C1953" s="232" t="str">
        <f>IF(D1953="","",C1952)</f>
        <v/>
      </c>
      <c r="D1953" s="6"/>
      <c r="E1953" s="5" t="str">
        <f>IF(D1953="","",VLOOKUP(D1953,Master,3,FALSE))</f>
        <v/>
      </c>
      <c r="F1953" s="5" t="str">
        <f>IF(D1953="","",VLOOKUP(D1953,Master,4,FALSE))</f>
        <v/>
      </c>
      <c r="G1953" s="5" t="str">
        <f>IF(D1953="","",VLOOKUP(D1953,Master,5,FALSE))</f>
        <v/>
      </c>
      <c r="H1953" s="5" t="str">
        <f>IF(D1953="","",VLOOKUP(D1953,Master,2,FALSE))</f>
        <v/>
      </c>
      <c r="I1953" s="233"/>
      <c r="J1953" s="233"/>
      <c r="K1953" s="233"/>
      <c r="L1953" s="234" t="str">
        <f>IF(K1953="","",IF(I1953="",ROUND(HLOOKUP(J1953,kgList,K1953,FALSE),1),ROUND(HLOOKUP(I1953,kgList,K1953,FALSE),1)))</f>
        <v/>
      </c>
      <c r="M1953" s="234" t="str">
        <f>IF(L1953="","",IF(COUNTA(I1953:J1953)&gt;1,"Edible or Inedible",IF(COUNTA(I1953)=1,L1953*1,IF(COUNTA(J1953)=1,L1953*1,"ERROR"))))</f>
        <v/>
      </c>
    </row>
    <row r="1954" spans="1:13" x14ac:dyDescent="0.25">
      <c r="A1954" s="232" t="str">
        <f>IF(D1954="","",A1953)</f>
        <v/>
      </c>
      <c r="B1954" s="231" t="str">
        <f>IF(D1954="","",B1953)</f>
        <v/>
      </c>
      <c r="C1954" s="232" t="str">
        <f>IF(D1954="","",C1953)</f>
        <v/>
      </c>
      <c r="D1954" s="6"/>
      <c r="E1954" s="5" t="str">
        <f>IF(D1954="","",VLOOKUP(D1954,Master,3,FALSE))</f>
        <v/>
      </c>
      <c r="F1954" s="5" t="str">
        <f>IF(D1954="","",VLOOKUP(D1954,Master,4,FALSE))</f>
        <v/>
      </c>
      <c r="G1954" s="5" t="str">
        <f>IF(D1954="","",VLOOKUP(D1954,Master,5,FALSE))</f>
        <v/>
      </c>
      <c r="H1954" s="5" t="str">
        <f>IF(D1954="","",VLOOKUP(D1954,Master,2,FALSE))</f>
        <v/>
      </c>
      <c r="I1954" s="233"/>
      <c r="J1954" s="233"/>
      <c r="K1954" s="233"/>
      <c r="L1954" s="234" t="str">
        <f>IF(K1954="","",IF(I1954="",ROUND(HLOOKUP(J1954,kgList,K1954,FALSE),1),ROUND(HLOOKUP(I1954,kgList,K1954,FALSE),1)))</f>
        <v/>
      </c>
      <c r="M1954" s="234" t="str">
        <f>IF(L1954="","",IF(COUNTA(I1954:J1954)&gt;1,"Edible or Inedible",IF(COUNTA(I1954)=1,L1954*1,IF(COUNTA(J1954)=1,L1954*1,"ERROR"))))</f>
        <v/>
      </c>
    </row>
    <row r="1955" spans="1:13" x14ac:dyDescent="0.25">
      <c r="A1955" s="232" t="str">
        <f>IF(D1955="","",A1954)</f>
        <v/>
      </c>
      <c r="B1955" s="231" t="str">
        <f>IF(D1955="","",B1954)</f>
        <v/>
      </c>
      <c r="C1955" s="232" t="str">
        <f>IF(D1955="","",C1954)</f>
        <v/>
      </c>
      <c r="D1955" s="6"/>
      <c r="E1955" s="5" t="str">
        <f>IF(D1955="","",VLOOKUP(D1955,Master,3,FALSE))</f>
        <v/>
      </c>
      <c r="F1955" s="5" t="str">
        <f>IF(D1955="","",VLOOKUP(D1955,Master,4,FALSE))</f>
        <v/>
      </c>
      <c r="G1955" s="5" t="str">
        <f>IF(D1955="","",VLOOKUP(D1955,Master,5,FALSE))</f>
        <v/>
      </c>
      <c r="H1955" s="5" t="str">
        <f>IF(D1955="","",VLOOKUP(D1955,Master,2,FALSE))</f>
        <v/>
      </c>
      <c r="I1955" s="233"/>
      <c r="J1955" s="233"/>
      <c r="K1955" s="233"/>
      <c r="L1955" s="234" t="str">
        <f>IF(K1955="","",IF(I1955="",ROUND(HLOOKUP(J1955,kgList,K1955,FALSE),1),ROUND(HLOOKUP(I1955,kgList,K1955,FALSE),1)))</f>
        <v/>
      </c>
      <c r="M1955" s="234" t="str">
        <f>IF(L1955="","",IF(COUNTA(I1955:J1955)&gt;1,"Edible or Inedible",IF(COUNTA(I1955)=1,L1955*1,IF(COUNTA(J1955)=1,L1955*1,"ERROR"))))</f>
        <v/>
      </c>
    </row>
    <row r="1956" spans="1:13" x14ac:dyDescent="0.25">
      <c r="A1956" s="232" t="str">
        <f>IF(D1956="","",A1955)</f>
        <v/>
      </c>
      <c r="B1956" s="231" t="str">
        <f>IF(D1956="","",B1955)</f>
        <v/>
      </c>
      <c r="C1956" s="232" t="str">
        <f>IF(D1956="","",C1955)</f>
        <v/>
      </c>
      <c r="D1956" s="6"/>
      <c r="E1956" s="5" t="str">
        <f>IF(D1956="","",VLOOKUP(D1956,Master,3,FALSE))</f>
        <v/>
      </c>
      <c r="F1956" s="5" t="str">
        <f>IF(D1956="","",VLOOKUP(D1956,Master,4,FALSE))</f>
        <v/>
      </c>
      <c r="G1956" s="5" t="str">
        <f>IF(D1956="","",VLOOKUP(D1956,Master,5,FALSE))</f>
        <v/>
      </c>
      <c r="H1956" s="5" t="str">
        <f>IF(D1956="","",VLOOKUP(D1956,Master,2,FALSE))</f>
        <v/>
      </c>
      <c r="I1956" s="233"/>
      <c r="J1956" s="233"/>
      <c r="K1956" s="233"/>
      <c r="L1956" s="234" t="str">
        <f>IF(K1956="","",IF(I1956="",ROUND(HLOOKUP(J1956,kgList,K1956,FALSE),1),ROUND(HLOOKUP(I1956,kgList,K1956,FALSE),1)))</f>
        <v/>
      </c>
      <c r="M1956" s="234" t="str">
        <f>IF(L1956="","",IF(COUNTA(I1956:J1956)&gt;1,"Edible or Inedible",IF(COUNTA(I1956)=1,L1956*1,IF(COUNTA(J1956)=1,L1956*1,"ERROR"))))</f>
        <v/>
      </c>
    </row>
    <row r="1957" spans="1:13" x14ac:dyDescent="0.25">
      <c r="A1957" s="232" t="str">
        <f>IF(D1957="","",A1956)</f>
        <v/>
      </c>
      <c r="B1957" s="231" t="str">
        <f>IF(D1957="","",B1956)</f>
        <v/>
      </c>
      <c r="C1957" s="232" t="str">
        <f>IF(D1957="","",C1956)</f>
        <v/>
      </c>
      <c r="D1957" s="6"/>
      <c r="E1957" s="5" t="str">
        <f>IF(D1957="","",VLOOKUP(D1957,Master,3,FALSE))</f>
        <v/>
      </c>
      <c r="F1957" s="5" t="str">
        <f>IF(D1957="","",VLOOKUP(D1957,Master,4,FALSE))</f>
        <v/>
      </c>
      <c r="G1957" s="5" t="str">
        <f>IF(D1957="","",VLOOKUP(D1957,Master,5,FALSE))</f>
        <v/>
      </c>
      <c r="H1957" s="5" t="str">
        <f>IF(D1957="","",VLOOKUP(D1957,Master,2,FALSE))</f>
        <v/>
      </c>
      <c r="I1957" s="233"/>
      <c r="J1957" s="233"/>
      <c r="K1957" s="233"/>
      <c r="L1957" s="234" t="str">
        <f>IF(K1957="","",IF(I1957="",ROUND(HLOOKUP(J1957,kgList,K1957,FALSE),1),ROUND(HLOOKUP(I1957,kgList,K1957,FALSE),1)))</f>
        <v/>
      </c>
      <c r="M1957" s="234" t="str">
        <f>IF(L1957="","",IF(COUNTA(I1957:J1957)&gt;1,"Edible or Inedible",IF(COUNTA(I1957)=1,L1957*1,IF(COUNTA(J1957)=1,L1957*1,"ERROR"))))</f>
        <v/>
      </c>
    </row>
    <row r="1958" spans="1:13" x14ac:dyDescent="0.25">
      <c r="A1958" s="232" t="str">
        <f>IF(D1958="","",A1957)</f>
        <v/>
      </c>
      <c r="B1958" s="231" t="str">
        <f>IF(D1958="","",B1957)</f>
        <v/>
      </c>
      <c r="C1958" s="232" t="str">
        <f>IF(D1958="","",C1957)</f>
        <v/>
      </c>
      <c r="D1958" s="6"/>
      <c r="E1958" s="5" t="str">
        <f>IF(D1958="","",VLOOKUP(D1958,Master,3,FALSE))</f>
        <v/>
      </c>
      <c r="F1958" s="5" t="str">
        <f>IF(D1958="","",VLOOKUP(D1958,Master,4,FALSE))</f>
        <v/>
      </c>
      <c r="G1958" s="5" t="str">
        <f>IF(D1958="","",VLOOKUP(D1958,Master,5,FALSE))</f>
        <v/>
      </c>
      <c r="H1958" s="5" t="str">
        <f>IF(D1958="","",VLOOKUP(D1958,Master,2,FALSE))</f>
        <v/>
      </c>
      <c r="I1958" s="233"/>
      <c r="J1958" s="233"/>
      <c r="K1958" s="233"/>
      <c r="L1958" s="234" t="str">
        <f>IF(K1958="","",IF(I1958="",ROUND(HLOOKUP(J1958,kgList,K1958,FALSE),1),ROUND(HLOOKUP(I1958,kgList,K1958,FALSE),1)))</f>
        <v/>
      </c>
      <c r="M1958" s="234" t="str">
        <f>IF(L1958="","",IF(COUNTA(I1958:J1958)&gt;1,"Edible or Inedible",IF(COUNTA(I1958)=1,L1958*1,IF(COUNTA(J1958)=1,L1958*1,"ERROR"))))</f>
        <v/>
      </c>
    </row>
    <row r="1959" spans="1:13" x14ac:dyDescent="0.25">
      <c r="A1959" s="232" t="str">
        <f>IF(D1959="","",A1958)</f>
        <v/>
      </c>
      <c r="B1959" s="231" t="str">
        <f>IF(D1959="","",B1958)</f>
        <v/>
      </c>
      <c r="C1959" s="232" t="str">
        <f>IF(D1959="","",C1958)</f>
        <v/>
      </c>
      <c r="D1959" s="6"/>
      <c r="E1959" s="5" t="str">
        <f>IF(D1959="","",VLOOKUP(D1959,Master,3,FALSE))</f>
        <v/>
      </c>
      <c r="F1959" s="5" t="str">
        <f>IF(D1959="","",VLOOKUP(D1959,Master,4,FALSE))</f>
        <v/>
      </c>
      <c r="G1959" s="5" t="str">
        <f>IF(D1959="","",VLOOKUP(D1959,Master,5,FALSE))</f>
        <v/>
      </c>
      <c r="H1959" s="5" t="str">
        <f>IF(D1959="","",VLOOKUP(D1959,Master,2,FALSE))</f>
        <v/>
      </c>
      <c r="I1959" s="233"/>
      <c r="J1959" s="233"/>
      <c r="K1959" s="233"/>
      <c r="L1959" s="234" t="str">
        <f>IF(K1959="","",IF(I1959="",ROUND(HLOOKUP(J1959,kgList,K1959,FALSE),1),ROUND(HLOOKUP(I1959,kgList,K1959,FALSE),1)))</f>
        <v/>
      </c>
      <c r="M1959" s="234" t="str">
        <f>IF(L1959="","",IF(COUNTA(I1959:J1959)&gt;1,"Edible or Inedible",IF(COUNTA(I1959)=1,L1959*1,IF(COUNTA(J1959)=1,L1959*1,"ERROR"))))</f>
        <v/>
      </c>
    </row>
    <row r="1960" spans="1:13" x14ac:dyDescent="0.25">
      <c r="A1960" s="232" t="str">
        <f>IF(D1960="","",A1959)</f>
        <v/>
      </c>
      <c r="B1960" s="231" t="str">
        <f>IF(D1960="","",B1959)</f>
        <v/>
      </c>
      <c r="C1960" s="232" t="str">
        <f>IF(D1960="","",C1959)</f>
        <v/>
      </c>
      <c r="D1960" s="6"/>
      <c r="E1960" s="5" t="str">
        <f>IF(D1960="","",VLOOKUP(D1960,Master,3,FALSE))</f>
        <v/>
      </c>
      <c r="F1960" s="5" t="str">
        <f>IF(D1960="","",VLOOKUP(D1960,Master,4,FALSE))</f>
        <v/>
      </c>
      <c r="G1960" s="5" t="str">
        <f>IF(D1960="","",VLOOKUP(D1960,Master,5,FALSE))</f>
        <v/>
      </c>
      <c r="H1960" s="5" t="str">
        <f>IF(D1960="","",VLOOKUP(D1960,Master,2,FALSE))</f>
        <v/>
      </c>
      <c r="I1960" s="233"/>
      <c r="J1960" s="233"/>
      <c r="K1960" s="233"/>
      <c r="L1960" s="234" t="str">
        <f>IF(K1960="","",IF(I1960="",ROUND(HLOOKUP(J1960,kgList,K1960,FALSE),1),ROUND(HLOOKUP(I1960,kgList,K1960,FALSE),1)))</f>
        <v/>
      </c>
      <c r="M1960" s="234" t="str">
        <f>IF(L1960="","",IF(COUNTA(I1960:J1960)&gt;1,"Edible or Inedible",IF(COUNTA(I1960)=1,L1960*1,IF(COUNTA(J1960)=1,L1960*1,"ERROR"))))</f>
        <v/>
      </c>
    </row>
    <row r="1961" spans="1:13" x14ac:dyDescent="0.25">
      <c r="A1961" s="232" t="str">
        <f>IF(D1961="","",A1960)</f>
        <v/>
      </c>
      <c r="B1961" s="231" t="str">
        <f>IF(D1961="","",B1960)</f>
        <v/>
      </c>
      <c r="C1961" s="232" t="str">
        <f>IF(D1961="","",C1960)</f>
        <v/>
      </c>
      <c r="D1961" s="6"/>
      <c r="E1961" s="5" t="str">
        <f>IF(D1961="","",VLOOKUP(D1961,Master,3,FALSE))</f>
        <v/>
      </c>
      <c r="F1961" s="5" t="str">
        <f>IF(D1961="","",VLOOKUP(D1961,Master,4,FALSE))</f>
        <v/>
      </c>
      <c r="G1961" s="5" t="str">
        <f>IF(D1961="","",VLOOKUP(D1961,Master,5,FALSE))</f>
        <v/>
      </c>
      <c r="H1961" s="5" t="str">
        <f>IF(D1961="","",VLOOKUP(D1961,Master,2,FALSE))</f>
        <v/>
      </c>
      <c r="I1961" s="233"/>
      <c r="J1961" s="233"/>
      <c r="K1961" s="233"/>
      <c r="L1961" s="234" t="str">
        <f>IF(K1961="","",IF(I1961="",ROUND(HLOOKUP(J1961,kgList,K1961,FALSE),1),ROUND(HLOOKUP(I1961,kgList,K1961,FALSE),1)))</f>
        <v/>
      </c>
      <c r="M1961" s="234" t="str">
        <f>IF(L1961="","",IF(COUNTA(I1961:J1961)&gt;1,"Edible or Inedible",IF(COUNTA(I1961)=1,L1961*1,IF(COUNTA(J1961)=1,L1961*1,"ERROR"))))</f>
        <v/>
      </c>
    </row>
    <row r="1962" spans="1:13" x14ac:dyDescent="0.25">
      <c r="A1962" s="232" t="str">
        <f>IF(D1962="","",A1961)</f>
        <v/>
      </c>
      <c r="B1962" s="231" t="str">
        <f>IF(D1962="","",B1961)</f>
        <v/>
      </c>
      <c r="C1962" s="232" t="str">
        <f>IF(D1962="","",C1961)</f>
        <v/>
      </c>
      <c r="D1962" s="6"/>
      <c r="E1962" s="5" t="str">
        <f>IF(D1962="","",VLOOKUP(D1962,Master,3,FALSE))</f>
        <v/>
      </c>
      <c r="F1962" s="5" t="str">
        <f>IF(D1962="","",VLOOKUP(D1962,Master,4,FALSE))</f>
        <v/>
      </c>
      <c r="G1962" s="5" t="str">
        <f>IF(D1962="","",VLOOKUP(D1962,Master,5,FALSE))</f>
        <v/>
      </c>
      <c r="H1962" s="5" t="str">
        <f>IF(D1962="","",VLOOKUP(D1962,Master,2,FALSE))</f>
        <v/>
      </c>
      <c r="I1962" s="233"/>
      <c r="J1962" s="233"/>
      <c r="K1962" s="233"/>
      <c r="L1962" s="234" t="str">
        <f>IF(K1962="","",IF(I1962="",ROUND(HLOOKUP(J1962,kgList,K1962,FALSE),1),ROUND(HLOOKUP(I1962,kgList,K1962,FALSE),1)))</f>
        <v/>
      </c>
      <c r="M1962" s="234" t="str">
        <f>IF(L1962="","",IF(COUNTA(I1962:J1962)&gt;1,"Edible or Inedible",IF(COUNTA(I1962)=1,L1962*1,IF(COUNTA(J1962)=1,L1962*1,"ERROR"))))</f>
        <v/>
      </c>
    </row>
    <row r="1963" spans="1:13" x14ac:dyDescent="0.25">
      <c r="A1963" s="232" t="str">
        <f>IF(D1963="","",A1962)</f>
        <v/>
      </c>
      <c r="B1963" s="231" t="str">
        <f>IF(D1963="","",B1962)</f>
        <v/>
      </c>
      <c r="C1963" s="232" t="str">
        <f>IF(D1963="","",C1962)</f>
        <v/>
      </c>
      <c r="D1963" s="6"/>
      <c r="E1963" s="5" t="str">
        <f>IF(D1963="","",VLOOKUP(D1963,Master,3,FALSE))</f>
        <v/>
      </c>
      <c r="F1963" s="5" t="str">
        <f>IF(D1963="","",VLOOKUP(D1963,Master,4,FALSE))</f>
        <v/>
      </c>
      <c r="G1963" s="5" t="str">
        <f>IF(D1963="","",VLOOKUP(D1963,Master,5,FALSE))</f>
        <v/>
      </c>
      <c r="H1963" s="5" t="str">
        <f>IF(D1963="","",VLOOKUP(D1963,Master,2,FALSE))</f>
        <v/>
      </c>
      <c r="I1963" s="233"/>
      <c r="J1963" s="233"/>
      <c r="K1963" s="233"/>
      <c r="L1963" s="234" t="str">
        <f>IF(K1963="","",IF(I1963="",ROUND(HLOOKUP(J1963,kgList,K1963,FALSE),1),ROUND(HLOOKUP(I1963,kgList,K1963,FALSE),1)))</f>
        <v/>
      </c>
      <c r="M1963" s="234" t="str">
        <f>IF(L1963="","",IF(COUNTA(I1963:J1963)&gt;1,"Edible or Inedible",IF(COUNTA(I1963)=1,L1963*1,IF(COUNTA(J1963)=1,L1963*1,"ERROR"))))</f>
        <v/>
      </c>
    </row>
    <row r="1964" spans="1:13" x14ac:dyDescent="0.25">
      <c r="A1964" s="232" t="str">
        <f>IF(D1964="","",A1963)</f>
        <v/>
      </c>
      <c r="B1964" s="231" t="str">
        <f>IF(D1964="","",B1963)</f>
        <v/>
      </c>
      <c r="C1964" s="232" t="str">
        <f>IF(D1964="","",C1963)</f>
        <v/>
      </c>
      <c r="D1964" s="6"/>
      <c r="E1964" s="5" t="str">
        <f>IF(D1964="","",VLOOKUP(D1964,Master,3,FALSE))</f>
        <v/>
      </c>
      <c r="F1964" s="5" t="str">
        <f>IF(D1964="","",VLOOKUP(D1964,Master,4,FALSE))</f>
        <v/>
      </c>
      <c r="G1964" s="5" t="str">
        <f>IF(D1964="","",VLOOKUP(D1964,Master,5,FALSE))</f>
        <v/>
      </c>
      <c r="H1964" s="5" t="str">
        <f>IF(D1964="","",VLOOKUP(D1964,Master,2,FALSE))</f>
        <v/>
      </c>
      <c r="I1964" s="233"/>
      <c r="J1964" s="233"/>
      <c r="K1964" s="233"/>
      <c r="L1964" s="234" t="str">
        <f>IF(K1964="","",IF(I1964="",ROUND(HLOOKUP(J1964,kgList,K1964,FALSE),1),ROUND(HLOOKUP(I1964,kgList,K1964,FALSE),1)))</f>
        <v/>
      </c>
      <c r="M1964" s="234" t="str">
        <f>IF(L1964="","",IF(COUNTA(I1964:J1964)&gt;1,"Edible or Inedible",IF(COUNTA(I1964)=1,L1964*1,IF(COUNTA(J1964)=1,L1964*1,"ERROR"))))</f>
        <v/>
      </c>
    </row>
    <row r="1965" spans="1:13" x14ac:dyDescent="0.25">
      <c r="A1965" s="232" t="str">
        <f>IF(D1965="","",A1964)</f>
        <v/>
      </c>
      <c r="B1965" s="231" t="str">
        <f>IF(D1965="","",B1964)</f>
        <v/>
      </c>
      <c r="C1965" s="232" t="str">
        <f>IF(D1965="","",C1964)</f>
        <v/>
      </c>
      <c r="D1965" s="6"/>
      <c r="E1965" s="5" t="str">
        <f>IF(D1965="","",VLOOKUP(D1965,Master,3,FALSE))</f>
        <v/>
      </c>
      <c r="F1965" s="5" t="str">
        <f>IF(D1965="","",VLOOKUP(D1965,Master,4,FALSE))</f>
        <v/>
      </c>
      <c r="G1965" s="5" t="str">
        <f>IF(D1965="","",VLOOKUP(D1965,Master,5,FALSE))</f>
        <v/>
      </c>
      <c r="H1965" s="5" t="str">
        <f>IF(D1965="","",VLOOKUP(D1965,Master,2,FALSE))</f>
        <v/>
      </c>
      <c r="I1965" s="233"/>
      <c r="J1965" s="233"/>
      <c r="K1965" s="233"/>
      <c r="L1965" s="234" t="str">
        <f>IF(K1965="","",IF(I1965="",ROUND(HLOOKUP(J1965,kgList,K1965,FALSE),1),ROUND(HLOOKUP(I1965,kgList,K1965,FALSE),1)))</f>
        <v/>
      </c>
      <c r="M1965" s="234" t="str">
        <f>IF(L1965="","",IF(COUNTA(I1965:J1965)&gt;1,"Edible or Inedible",IF(COUNTA(I1965)=1,L1965*1,IF(COUNTA(J1965)=1,L1965*1,"ERROR"))))</f>
        <v/>
      </c>
    </row>
    <row r="1966" spans="1:13" x14ac:dyDescent="0.25">
      <c r="A1966" s="232" t="str">
        <f>IF(D1966="","",A1965)</f>
        <v/>
      </c>
      <c r="B1966" s="231" t="str">
        <f>IF(D1966="","",B1965)</f>
        <v/>
      </c>
      <c r="C1966" s="232" t="str">
        <f>IF(D1966="","",C1965)</f>
        <v/>
      </c>
      <c r="D1966" s="6"/>
      <c r="E1966" s="5" t="str">
        <f>IF(D1966="","",VLOOKUP(D1966,Master,3,FALSE))</f>
        <v/>
      </c>
      <c r="F1966" s="5" t="str">
        <f>IF(D1966="","",VLOOKUP(D1966,Master,4,FALSE))</f>
        <v/>
      </c>
      <c r="G1966" s="5" t="str">
        <f>IF(D1966="","",VLOOKUP(D1966,Master,5,FALSE))</f>
        <v/>
      </c>
      <c r="H1966" s="5" t="str">
        <f>IF(D1966="","",VLOOKUP(D1966,Master,2,FALSE))</f>
        <v/>
      </c>
      <c r="I1966" s="233"/>
      <c r="J1966" s="233"/>
      <c r="K1966" s="233"/>
      <c r="L1966" s="234" t="str">
        <f>IF(K1966="","",IF(I1966="",ROUND(HLOOKUP(J1966,kgList,K1966,FALSE),1),ROUND(HLOOKUP(I1966,kgList,K1966,FALSE),1)))</f>
        <v/>
      </c>
      <c r="M1966" s="234" t="str">
        <f>IF(L1966="","",IF(COUNTA(I1966:J1966)&gt;1,"Edible or Inedible",IF(COUNTA(I1966)=1,L1966*1,IF(COUNTA(J1966)=1,L1966*1,"ERROR"))))</f>
        <v/>
      </c>
    </row>
    <row r="1967" spans="1:13" x14ac:dyDescent="0.25">
      <c r="A1967" s="232" t="str">
        <f>IF(D1967="","",A1966)</f>
        <v/>
      </c>
      <c r="B1967" s="231" t="str">
        <f>IF(D1967="","",B1966)</f>
        <v/>
      </c>
      <c r="C1967" s="232" t="str">
        <f>IF(D1967="","",C1966)</f>
        <v/>
      </c>
      <c r="D1967" s="6"/>
      <c r="E1967" s="5" t="str">
        <f>IF(D1967="","",VLOOKUP(D1967,Master,3,FALSE))</f>
        <v/>
      </c>
      <c r="F1967" s="5" t="str">
        <f>IF(D1967="","",VLOOKUP(D1967,Master,4,FALSE))</f>
        <v/>
      </c>
      <c r="G1967" s="5" t="str">
        <f>IF(D1967="","",VLOOKUP(D1967,Master,5,FALSE))</f>
        <v/>
      </c>
      <c r="H1967" s="5" t="str">
        <f>IF(D1967="","",VLOOKUP(D1967,Master,2,FALSE))</f>
        <v/>
      </c>
      <c r="I1967" s="233"/>
      <c r="J1967" s="233"/>
      <c r="K1967" s="233"/>
      <c r="L1967" s="234" t="str">
        <f>IF(K1967="","",IF(I1967="",ROUND(HLOOKUP(J1967,kgList,K1967,FALSE),1),ROUND(HLOOKUP(I1967,kgList,K1967,FALSE),1)))</f>
        <v/>
      </c>
      <c r="M1967" s="234" t="str">
        <f>IF(L1967="","",IF(COUNTA(I1967:J1967)&gt;1,"Edible or Inedible",IF(COUNTA(I1967)=1,L1967*1,IF(COUNTA(J1967)=1,L1967*1,"ERROR"))))</f>
        <v/>
      </c>
    </row>
    <row r="1968" spans="1:13" x14ac:dyDescent="0.25">
      <c r="A1968" s="232" t="str">
        <f>IF(D1968="","",A1967)</f>
        <v/>
      </c>
      <c r="B1968" s="231" t="str">
        <f>IF(D1968="","",B1967)</f>
        <v/>
      </c>
      <c r="C1968" s="232" t="str">
        <f>IF(D1968="","",C1967)</f>
        <v/>
      </c>
      <c r="D1968" s="6"/>
      <c r="E1968" s="5" t="str">
        <f>IF(D1968="","",VLOOKUP(D1968,Master,3,FALSE))</f>
        <v/>
      </c>
      <c r="F1968" s="5" t="str">
        <f>IF(D1968="","",VLOOKUP(D1968,Master,4,FALSE))</f>
        <v/>
      </c>
      <c r="G1968" s="5" t="str">
        <f>IF(D1968="","",VLOOKUP(D1968,Master,5,FALSE))</f>
        <v/>
      </c>
      <c r="H1968" s="5" t="str">
        <f>IF(D1968="","",VLOOKUP(D1968,Master,2,FALSE))</f>
        <v/>
      </c>
      <c r="I1968" s="233"/>
      <c r="J1968" s="233"/>
      <c r="K1968" s="233"/>
      <c r="L1968" s="234" t="str">
        <f>IF(K1968="","",IF(I1968="",ROUND(HLOOKUP(J1968,kgList,K1968,FALSE),1),ROUND(HLOOKUP(I1968,kgList,K1968,FALSE),1)))</f>
        <v/>
      </c>
      <c r="M1968" s="234" t="str">
        <f>IF(L1968="","",IF(COUNTA(I1968:J1968)&gt;1,"Edible or Inedible",IF(COUNTA(I1968)=1,L1968*1,IF(COUNTA(J1968)=1,L1968*1,"ERROR"))))</f>
        <v/>
      </c>
    </row>
    <row r="1969" spans="1:13" x14ac:dyDescent="0.25">
      <c r="A1969" s="232" t="str">
        <f>IF(D1969="","",A1968)</f>
        <v/>
      </c>
      <c r="B1969" s="231" t="str">
        <f>IF(D1969="","",B1968)</f>
        <v/>
      </c>
      <c r="C1969" s="232" t="str">
        <f>IF(D1969="","",C1968)</f>
        <v/>
      </c>
      <c r="D1969" s="6"/>
      <c r="E1969" s="5" t="str">
        <f>IF(D1969="","",VLOOKUP(D1969,Master,3,FALSE))</f>
        <v/>
      </c>
      <c r="F1969" s="5" t="str">
        <f>IF(D1969="","",VLOOKUP(D1969,Master,4,FALSE))</f>
        <v/>
      </c>
      <c r="G1969" s="5" t="str">
        <f>IF(D1969="","",VLOOKUP(D1969,Master,5,FALSE))</f>
        <v/>
      </c>
      <c r="H1969" s="5" t="str">
        <f>IF(D1969="","",VLOOKUP(D1969,Master,2,FALSE))</f>
        <v/>
      </c>
      <c r="I1969" s="233"/>
      <c r="J1969" s="233"/>
      <c r="K1969" s="233"/>
      <c r="L1969" s="234" t="str">
        <f>IF(K1969="","",IF(I1969="",ROUND(HLOOKUP(J1969,kgList,K1969,FALSE),1),ROUND(HLOOKUP(I1969,kgList,K1969,FALSE),1)))</f>
        <v/>
      </c>
      <c r="M1969" s="234" t="str">
        <f>IF(L1969="","",IF(COUNTA(I1969:J1969)&gt;1,"Edible or Inedible",IF(COUNTA(I1969)=1,L1969*1,IF(COUNTA(J1969)=1,L1969*1,"ERROR"))))</f>
        <v/>
      </c>
    </row>
    <row r="1970" spans="1:13" x14ac:dyDescent="0.25">
      <c r="A1970" s="232" t="str">
        <f>IF(D1970="","",A1969)</f>
        <v/>
      </c>
      <c r="B1970" s="231" t="str">
        <f>IF(D1970="","",B1969)</f>
        <v/>
      </c>
      <c r="C1970" s="232" t="str">
        <f>IF(D1970="","",C1969)</f>
        <v/>
      </c>
      <c r="D1970" s="6"/>
      <c r="E1970" s="5" t="str">
        <f>IF(D1970="","",VLOOKUP(D1970,Master,3,FALSE))</f>
        <v/>
      </c>
      <c r="F1970" s="5" t="str">
        <f>IF(D1970="","",VLOOKUP(D1970,Master,4,FALSE))</f>
        <v/>
      </c>
      <c r="G1970" s="5" t="str">
        <f>IF(D1970="","",VLOOKUP(D1970,Master,5,FALSE))</f>
        <v/>
      </c>
      <c r="H1970" s="5" t="str">
        <f>IF(D1970="","",VLOOKUP(D1970,Master,2,FALSE))</f>
        <v/>
      </c>
      <c r="I1970" s="233"/>
      <c r="J1970" s="233"/>
      <c r="K1970" s="233"/>
      <c r="L1970" s="234" t="str">
        <f>IF(K1970="","",IF(I1970="",ROUND(HLOOKUP(J1970,kgList,K1970,FALSE),1),ROUND(HLOOKUP(I1970,kgList,K1970,FALSE),1)))</f>
        <v/>
      </c>
      <c r="M1970" s="234" t="str">
        <f>IF(L1970="","",IF(COUNTA(I1970:J1970)&gt;1,"Edible or Inedible",IF(COUNTA(I1970)=1,L1970*1,IF(COUNTA(J1970)=1,L1970*1,"ERROR"))))</f>
        <v/>
      </c>
    </row>
    <row r="1971" spans="1:13" x14ac:dyDescent="0.25">
      <c r="A1971" s="232" t="str">
        <f>IF(D1971="","",A1970)</f>
        <v/>
      </c>
      <c r="B1971" s="231" t="str">
        <f>IF(D1971="","",B1970)</f>
        <v/>
      </c>
      <c r="C1971" s="232" t="str">
        <f>IF(D1971="","",C1970)</f>
        <v/>
      </c>
      <c r="D1971" s="6"/>
      <c r="E1971" s="5" t="str">
        <f>IF(D1971="","",VLOOKUP(D1971,Master,3,FALSE))</f>
        <v/>
      </c>
      <c r="F1971" s="5" t="str">
        <f>IF(D1971="","",VLOOKUP(D1971,Master,4,FALSE))</f>
        <v/>
      </c>
      <c r="G1971" s="5" t="str">
        <f>IF(D1971="","",VLOOKUP(D1971,Master,5,FALSE))</f>
        <v/>
      </c>
      <c r="H1971" s="5" t="str">
        <f>IF(D1971="","",VLOOKUP(D1971,Master,2,FALSE))</f>
        <v/>
      </c>
      <c r="I1971" s="233"/>
      <c r="J1971" s="233"/>
      <c r="K1971" s="233"/>
      <c r="L1971" s="234" t="str">
        <f>IF(K1971="","",IF(I1971="",ROUND(HLOOKUP(J1971,kgList,K1971,FALSE),1),ROUND(HLOOKUP(I1971,kgList,K1971,FALSE),1)))</f>
        <v/>
      </c>
      <c r="M1971" s="234" t="str">
        <f>IF(L1971="","",IF(COUNTA(I1971:J1971)&gt;1,"Edible or Inedible",IF(COUNTA(I1971)=1,L1971*1,IF(COUNTA(J1971)=1,L1971*1,"ERROR"))))</f>
        <v/>
      </c>
    </row>
    <row r="1972" spans="1:13" x14ac:dyDescent="0.25">
      <c r="A1972" s="232" t="str">
        <f>IF(D1972="","",A1971)</f>
        <v/>
      </c>
      <c r="B1972" s="231" t="str">
        <f>IF(D1972="","",B1971)</f>
        <v/>
      </c>
      <c r="C1972" s="232" t="str">
        <f>IF(D1972="","",C1971)</f>
        <v/>
      </c>
      <c r="D1972" s="6"/>
      <c r="E1972" s="5" t="str">
        <f>IF(D1972="","",VLOOKUP(D1972,Master,3,FALSE))</f>
        <v/>
      </c>
      <c r="F1972" s="5" t="str">
        <f>IF(D1972="","",VLOOKUP(D1972,Master,4,FALSE))</f>
        <v/>
      </c>
      <c r="G1972" s="5" t="str">
        <f>IF(D1972="","",VLOOKUP(D1972,Master,5,FALSE))</f>
        <v/>
      </c>
      <c r="H1972" s="5" t="str">
        <f>IF(D1972="","",VLOOKUP(D1972,Master,2,FALSE))</f>
        <v/>
      </c>
      <c r="I1972" s="233"/>
      <c r="J1972" s="233"/>
      <c r="K1972" s="233"/>
      <c r="L1972" s="234" t="str">
        <f>IF(K1972="","",IF(I1972="",ROUND(HLOOKUP(J1972,kgList,K1972,FALSE),1),ROUND(HLOOKUP(I1972,kgList,K1972,FALSE),1)))</f>
        <v/>
      </c>
      <c r="M1972" s="234" t="str">
        <f>IF(L1972="","",IF(COUNTA(I1972:J1972)&gt;1,"Edible or Inedible",IF(COUNTA(I1972)=1,L1972*1,IF(COUNTA(J1972)=1,L1972*1,"ERROR"))))</f>
        <v/>
      </c>
    </row>
    <row r="1973" spans="1:13" x14ac:dyDescent="0.25">
      <c r="A1973" s="232" t="str">
        <f>IF(D1973="","",A1972)</f>
        <v/>
      </c>
      <c r="B1973" s="231" t="str">
        <f>IF(D1973="","",B1972)</f>
        <v/>
      </c>
      <c r="C1973" s="232" t="str">
        <f>IF(D1973="","",C1972)</f>
        <v/>
      </c>
      <c r="D1973" s="6"/>
      <c r="E1973" s="5" t="str">
        <f>IF(D1973="","",VLOOKUP(D1973,Master,3,FALSE))</f>
        <v/>
      </c>
      <c r="F1973" s="5" t="str">
        <f>IF(D1973="","",VLOOKUP(D1973,Master,4,FALSE))</f>
        <v/>
      </c>
      <c r="G1973" s="5" t="str">
        <f>IF(D1973="","",VLOOKUP(D1973,Master,5,FALSE))</f>
        <v/>
      </c>
      <c r="H1973" s="5" t="str">
        <f>IF(D1973="","",VLOOKUP(D1973,Master,2,FALSE))</f>
        <v/>
      </c>
      <c r="I1973" s="233"/>
      <c r="J1973" s="233"/>
      <c r="K1973" s="233"/>
      <c r="L1973" s="234" t="str">
        <f>IF(K1973="","",IF(I1973="",ROUND(HLOOKUP(J1973,kgList,K1973,FALSE),1),ROUND(HLOOKUP(I1973,kgList,K1973,FALSE),1)))</f>
        <v/>
      </c>
      <c r="M1973" s="234" t="str">
        <f>IF(L1973="","",IF(COUNTA(I1973:J1973)&gt;1,"Edible or Inedible",IF(COUNTA(I1973)=1,L1973*1,IF(COUNTA(J1973)=1,L1973*1,"ERROR"))))</f>
        <v/>
      </c>
    </row>
    <row r="1974" spans="1:13" x14ac:dyDescent="0.25">
      <c r="A1974" s="232" t="str">
        <f>IF(D1974="","",A1973)</f>
        <v/>
      </c>
      <c r="B1974" s="231" t="str">
        <f>IF(D1974="","",B1973)</f>
        <v/>
      </c>
      <c r="C1974" s="232" t="str">
        <f>IF(D1974="","",C1973)</f>
        <v/>
      </c>
      <c r="D1974" s="6"/>
      <c r="E1974" s="5" t="str">
        <f>IF(D1974="","",VLOOKUP(D1974,Master,3,FALSE))</f>
        <v/>
      </c>
      <c r="F1974" s="5" t="str">
        <f>IF(D1974="","",VLOOKUP(D1974,Master,4,FALSE))</f>
        <v/>
      </c>
      <c r="G1974" s="5" t="str">
        <f>IF(D1974="","",VLOOKUP(D1974,Master,5,FALSE))</f>
        <v/>
      </c>
      <c r="H1974" s="5" t="str">
        <f>IF(D1974="","",VLOOKUP(D1974,Master,2,FALSE))</f>
        <v/>
      </c>
      <c r="I1974" s="233"/>
      <c r="J1974" s="233"/>
      <c r="K1974" s="233"/>
      <c r="L1974" s="234" t="str">
        <f>IF(K1974="","",IF(I1974="",ROUND(HLOOKUP(J1974,kgList,K1974,FALSE),1),ROUND(HLOOKUP(I1974,kgList,K1974,FALSE),1)))</f>
        <v/>
      </c>
      <c r="M1974" s="234" t="str">
        <f>IF(L1974="","",IF(COUNTA(I1974:J1974)&gt;1,"Edible or Inedible",IF(COUNTA(I1974)=1,L1974*1,IF(COUNTA(J1974)=1,L1974*1,"ERROR"))))</f>
        <v/>
      </c>
    </row>
    <row r="1975" spans="1:13" x14ac:dyDescent="0.25">
      <c r="A1975" s="232" t="str">
        <f>IF(D1975="","",A1974)</f>
        <v/>
      </c>
      <c r="B1975" s="231" t="str">
        <f>IF(D1975="","",B1974)</f>
        <v/>
      </c>
      <c r="C1975" s="232" t="str">
        <f>IF(D1975="","",C1974)</f>
        <v/>
      </c>
      <c r="D1975" s="6"/>
      <c r="E1975" s="5" t="str">
        <f>IF(D1975="","",VLOOKUP(D1975,Master,3,FALSE))</f>
        <v/>
      </c>
      <c r="F1975" s="5" t="str">
        <f>IF(D1975="","",VLOOKUP(D1975,Master,4,FALSE))</f>
        <v/>
      </c>
      <c r="G1975" s="5" t="str">
        <f>IF(D1975="","",VLOOKUP(D1975,Master,5,FALSE))</f>
        <v/>
      </c>
      <c r="H1975" s="5" t="str">
        <f>IF(D1975="","",VLOOKUP(D1975,Master,2,FALSE))</f>
        <v/>
      </c>
      <c r="I1975" s="233"/>
      <c r="J1975" s="233"/>
      <c r="K1975" s="233"/>
      <c r="L1975" s="234" t="str">
        <f>IF(K1975="","",IF(I1975="",ROUND(HLOOKUP(J1975,kgList,K1975,FALSE),1),ROUND(HLOOKUP(I1975,kgList,K1975,FALSE),1)))</f>
        <v/>
      </c>
      <c r="M1975" s="234" t="str">
        <f>IF(L1975="","",IF(COUNTA(I1975:J1975)&gt;1,"Edible or Inedible",IF(COUNTA(I1975)=1,L1975*1,IF(COUNTA(J1975)=1,L1975*1,"ERROR"))))</f>
        <v/>
      </c>
    </row>
    <row r="1976" spans="1:13" x14ac:dyDescent="0.25">
      <c r="A1976" s="232" t="str">
        <f>IF(D1976="","",A1975)</f>
        <v/>
      </c>
      <c r="B1976" s="231" t="str">
        <f>IF(D1976="","",B1975)</f>
        <v/>
      </c>
      <c r="C1976" s="232" t="str">
        <f>IF(D1976="","",C1975)</f>
        <v/>
      </c>
      <c r="D1976" s="6"/>
      <c r="E1976" s="5" t="str">
        <f>IF(D1976="","",VLOOKUP(D1976,Master,3,FALSE))</f>
        <v/>
      </c>
      <c r="F1976" s="5" t="str">
        <f>IF(D1976="","",VLOOKUP(D1976,Master,4,FALSE))</f>
        <v/>
      </c>
      <c r="G1976" s="5" t="str">
        <f>IF(D1976="","",VLOOKUP(D1976,Master,5,FALSE))</f>
        <v/>
      </c>
      <c r="H1976" s="5" t="str">
        <f>IF(D1976="","",VLOOKUP(D1976,Master,2,FALSE))</f>
        <v/>
      </c>
      <c r="I1976" s="233"/>
      <c r="J1976" s="233"/>
      <c r="K1976" s="233"/>
      <c r="L1976" s="234" t="str">
        <f>IF(K1976="","",IF(I1976="",ROUND(HLOOKUP(J1976,kgList,K1976,FALSE),1),ROUND(HLOOKUP(I1976,kgList,K1976,FALSE),1)))</f>
        <v/>
      </c>
      <c r="M1976" s="234" t="str">
        <f>IF(L1976="","",IF(COUNTA(I1976:J1976)&gt;1,"Edible or Inedible",IF(COUNTA(I1976)=1,L1976*1,IF(COUNTA(J1976)=1,L1976*1,"ERROR"))))</f>
        <v/>
      </c>
    </row>
    <row r="1977" spans="1:13" x14ac:dyDescent="0.25">
      <c r="A1977" s="232" t="str">
        <f>IF(D1977="","",A1976)</f>
        <v/>
      </c>
      <c r="B1977" s="231" t="str">
        <f>IF(D1977="","",B1976)</f>
        <v/>
      </c>
      <c r="C1977" s="232" t="str">
        <f>IF(D1977="","",C1976)</f>
        <v/>
      </c>
      <c r="D1977" s="6"/>
      <c r="E1977" s="5" t="str">
        <f>IF(D1977="","",VLOOKUP(D1977,Master,3,FALSE))</f>
        <v/>
      </c>
      <c r="F1977" s="5" t="str">
        <f>IF(D1977="","",VLOOKUP(D1977,Master,4,FALSE))</f>
        <v/>
      </c>
      <c r="G1977" s="5" t="str">
        <f>IF(D1977="","",VLOOKUP(D1977,Master,5,FALSE))</f>
        <v/>
      </c>
      <c r="H1977" s="5" t="str">
        <f>IF(D1977="","",VLOOKUP(D1977,Master,2,FALSE))</f>
        <v/>
      </c>
      <c r="I1977" s="233"/>
      <c r="J1977" s="233"/>
      <c r="K1977" s="233"/>
      <c r="L1977" s="234" t="str">
        <f>IF(K1977="","",IF(I1977="",ROUND(HLOOKUP(J1977,kgList,K1977,FALSE),1),ROUND(HLOOKUP(I1977,kgList,K1977,FALSE),1)))</f>
        <v/>
      </c>
      <c r="M1977" s="234" t="str">
        <f>IF(L1977="","",IF(COUNTA(I1977:J1977)&gt;1,"Edible or Inedible",IF(COUNTA(I1977)=1,L1977*1,IF(COUNTA(J1977)=1,L1977*1,"ERROR"))))</f>
        <v/>
      </c>
    </row>
    <row r="1978" spans="1:13" x14ac:dyDescent="0.25">
      <c r="A1978" s="232" t="str">
        <f>IF(D1978="","",A1977)</f>
        <v/>
      </c>
      <c r="B1978" s="231" t="str">
        <f>IF(D1978="","",B1977)</f>
        <v/>
      </c>
      <c r="C1978" s="232" t="str">
        <f>IF(D1978="","",C1977)</f>
        <v/>
      </c>
      <c r="D1978" s="6"/>
      <c r="E1978" s="5" t="str">
        <f>IF(D1978="","",VLOOKUP(D1978,Master,3,FALSE))</f>
        <v/>
      </c>
      <c r="F1978" s="5" t="str">
        <f>IF(D1978="","",VLOOKUP(D1978,Master,4,FALSE))</f>
        <v/>
      </c>
      <c r="G1978" s="5" t="str">
        <f>IF(D1978="","",VLOOKUP(D1978,Master,5,FALSE))</f>
        <v/>
      </c>
      <c r="H1978" s="5" t="str">
        <f>IF(D1978="","",VLOOKUP(D1978,Master,2,FALSE))</f>
        <v/>
      </c>
      <c r="I1978" s="233"/>
      <c r="J1978" s="233"/>
      <c r="K1978" s="233"/>
      <c r="L1978" s="234" t="str">
        <f>IF(K1978="","",IF(I1978="",ROUND(HLOOKUP(J1978,kgList,K1978,FALSE),1),ROUND(HLOOKUP(I1978,kgList,K1978,FALSE),1)))</f>
        <v/>
      </c>
      <c r="M1978" s="234" t="str">
        <f>IF(L1978="","",IF(COUNTA(I1978:J1978)&gt;1,"Edible or Inedible",IF(COUNTA(I1978)=1,L1978*1,IF(COUNTA(J1978)=1,L1978*1,"ERROR"))))</f>
        <v/>
      </c>
    </row>
    <row r="1979" spans="1:13" x14ac:dyDescent="0.25">
      <c r="A1979" s="232" t="str">
        <f>IF(D1979="","",A1978)</f>
        <v/>
      </c>
      <c r="B1979" s="231" t="str">
        <f>IF(D1979="","",B1978)</f>
        <v/>
      </c>
      <c r="C1979" s="232" t="str">
        <f>IF(D1979="","",C1978)</f>
        <v/>
      </c>
      <c r="D1979" s="6"/>
      <c r="E1979" s="5" t="str">
        <f>IF(D1979="","",VLOOKUP(D1979,Master,3,FALSE))</f>
        <v/>
      </c>
      <c r="F1979" s="5" t="str">
        <f>IF(D1979="","",VLOOKUP(D1979,Master,4,FALSE))</f>
        <v/>
      </c>
      <c r="G1979" s="5" t="str">
        <f>IF(D1979="","",VLOOKUP(D1979,Master,5,FALSE))</f>
        <v/>
      </c>
      <c r="H1979" s="5" t="str">
        <f>IF(D1979="","",VLOOKUP(D1979,Master,2,FALSE))</f>
        <v/>
      </c>
      <c r="I1979" s="233"/>
      <c r="J1979" s="233"/>
      <c r="K1979" s="233"/>
      <c r="L1979" s="234" t="str">
        <f>IF(K1979="","",IF(I1979="",ROUND(HLOOKUP(J1979,kgList,K1979,FALSE),1),ROUND(HLOOKUP(I1979,kgList,K1979,FALSE),1)))</f>
        <v/>
      </c>
      <c r="M1979" s="234" t="str">
        <f>IF(L1979="","",IF(COUNTA(I1979:J1979)&gt;1,"Edible or Inedible",IF(COUNTA(I1979)=1,L1979*1,IF(COUNTA(J1979)=1,L1979*1,"ERROR"))))</f>
        <v/>
      </c>
    </row>
    <row r="1980" spans="1:13" x14ac:dyDescent="0.25">
      <c r="A1980" s="232" t="str">
        <f>IF(D1980="","",A1979)</f>
        <v/>
      </c>
      <c r="B1980" s="231" t="str">
        <f>IF(D1980="","",B1979)</f>
        <v/>
      </c>
      <c r="C1980" s="232" t="str">
        <f>IF(D1980="","",C1979)</f>
        <v/>
      </c>
      <c r="D1980" s="6"/>
      <c r="E1980" s="5" t="str">
        <f>IF(D1980="","",VLOOKUP(D1980,Master,3,FALSE))</f>
        <v/>
      </c>
      <c r="F1980" s="5" t="str">
        <f>IF(D1980="","",VLOOKUP(D1980,Master,4,FALSE))</f>
        <v/>
      </c>
      <c r="G1980" s="5" t="str">
        <f>IF(D1980="","",VLOOKUP(D1980,Master,5,FALSE))</f>
        <v/>
      </c>
      <c r="H1980" s="5" t="str">
        <f>IF(D1980="","",VLOOKUP(D1980,Master,2,FALSE))</f>
        <v/>
      </c>
      <c r="I1980" s="233"/>
      <c r="J1980" s="233"/>
      <c r="K1980" s="233"/>
      <c r="L1980" s="234" t="str">
        <f>IF(K1980="","",IF(I1980="",ROUND(HLOOKUP(J1980,kgList,K1980,FALSE),1),ROUND(HLOOKUP(I1980,kgList,K1980,FALSE),1)))</f>
        <v/>
      </c>
      <c r="M1980" s="234" t="str">
        <f>IF(L1980="","",IF(COUNTA(I1980:J1980)&gt;1,"Edible or Inedible",IF(COUNTA(I1980)=1,L1980*1,IF(COUNTA(J1980)=1,L1980*1,"ERROR"))))</f>
        <v/>
      </c>
    </row>
    <row r="1981" spans="1:13" x14ac:dyDescent="0.25">
      <c r="A1981" s="232" t="str">
        <f>IF(D1981="","",A1980)</f>
        <v/>
      </c>
      <c r="B1981" s="231" t="str">
        <f>IF(D1981="","",B1980)</f>
        <v/>
      </c>
      <c r="C1981" s="232" t="str">
        <f>IF(D1981="","",C1980)</f>
        <v/>
      </c>
      <c r="D1981" s="6"/>
      <c r="E1981" s="5" t="str">
        <f>IF(D1981="","",VLOOKUP(D1981,Master,3,FALSE))</f>
        <v/>
      </c>
      <c r="F1981" s="5" t="str">
        <f>IF(D1981="","",VLOOKUP(D1981,Master,4,FALSE))</f>
        <v/>
      </c>
      <c r="G1981" s="5" t="str">
        <f>IF(D1981="","",VLOOKUP(D1981,Master,5,FALSE))</f>
        <v/>
      </c>
      <c r="H1981" s="5" t="str">
        <f>IF(D1981="","",VLOOKUP(D1981,Master,2,FALSE))</f>
        <v/>
      </c>
      <c r="I1981" s="233"/>
      <c r="J1981" s="233"/>
      <c r="K1981" s="233"/>
      <c r="L1981" s="234" t="str">
        <f>IF(K1981="","",IF(I1981="",ROUND(HLOOKUP(J1981,kgList,K1981,FALSE),1),ROUND(HLOOKUP(I1981,kgList,K1981,FALSE),1)))</f>
        <v/>
      </c>
      <c r="M1981" s="234" t="str">
        <f>IF(L1981="","",IF(COUNTA(I1981:J1981)&gt;1,"Edible or Inedible",IF(COUNTA(I1981)=1,L1981*1,IF(COUNTA(J1981)=1,L1981*1,"ERROR"))))</f>
        <v/>
      </c>
    </row>
    <row r="1982" spans="1:13" x14ac:dyDescent="0.25">
      <c r="A1982" s="232" t="str">
        <f>IF(D1982="","",A1981)</f>
        <v/>
      </c>
      <c r="B1982" s="231" t="str">
        <f>IF(D1982="","",B1981)</f>
        <v/>
      </c>
      <c r="C1982" s="232" t="str">
        <f>IF(D1982="","",C1981)</f>
        <v/>
      </c>
      <c r="D1982" s="6"/>
      <c r="E1982" s="5" t="str">
        <f>IF(D1982="","",VLOOKUP(D1982,Master,3,FALSE))</f>
        <v/>
      </c>
      <c r="F1982" s="5" t="str">
        <f>IF(D1982="","",VLOOKUP(D1982,Master,4,FALSE))</f>
        <v/>
      </c>
      <c r="G1982" s="5" t="str">
        <f>IF(D1982="","",VLOOKUP(D1982,Master,5,FALSE))</f>
        <v/>
      </c>
      <c r="H1982" s="5" t="str">
        <f>IF(D1982="","",VLOOKUP(D1982,Master,2,FALSE))</f>
        <v/>
      </c>
      <c r="I1982" s="233"/>
      <c r="J1982" s="233"/>
      <c r="K1982" s="233"/>
      <c r="L1982" s="234" t="str">
        <f>IF(K1982="","",IF(I1982="",ROUND(HLOOKUP(J1982,kgList,K1982,FALSE),1),ROUND(HLOOKUP(I1982,kgList,K1982,FALSE),1)))</f>
        <v/>
      </c>
      <c r="M1982" s="234" t="str">
        <f>IF(L1982="","",IF(COUNTA(I1982:J1982)&gt;1,"Edible or Inedible",IF(COUNTA(I1982)=1,L1982*1,IF(COUNTA(J1982)=1,L1982*1,"ERROR"))))</f>
        <v/>
      </c>
    </row>
    <row r="1983" spans="1:13" x14ac:dyDescent="0.25">
      <c r="A1983" s="232" t="str">
        <f>IF(D1983="","",A1982)</f>
        <v/>
      </c>
      <c r="B1983" s="231" t="str">
        <f>IF(D1983="","",B1982)</f>
        <v/>
      </c>
      <c r="C1983" s="232" t="str">
        <f>IF(D1983="","",C1982)</f>
        <v/>
      </c>
      <c r="D1983" s="6"/>
      <c r="E1983" s="5" t="str">
        <f>IF(D1983="","",VLOOKUP(D1983,Master,3,FALSE))</f>
        <v/>
      </c>
      <c r="F1983" s="5" t="str">
        <f>IF(D1983="","",VLOOKUP(D1983,Master,4,FALSE))</f>
        <v/>
      </c>
      <c r="G1983" s="5" t="str">
        <f>IF(D1983="","",VLOOKUP(D1983,Master,5,FALSE))</f>
        <v/>
      </c>
      <c r="H1983" s="5" t="str">
        <f>IF(D1983="","",VLOOKUP(D1983,Master,2,FALSE))</f>
        <v/>
      </c>
      <c r="I1983" s="233"/>
      <c r="J1983" s="233"/>
      <c r="K1983" s="233"/>
      <c r="L1983" s="234" t="str">
        <f>IF(K1983="","",IF(I1983="",ROUND(HLOOKUP(J1983,kgList,K1983,FALSE),1),ROUND(HLOOKUP(I1983,kgList,K1983,FALSE),1)))</f>
        <v/>
      </c>
      <c r="M1983" s="234" t="str">
        <f>IF(L1983="","",IF(COUNTA(I1983:J1983)&gt;1,"Edible or Inedible",IF(COUNTA(I1983)=1,L1983*1,IF(COUNTA(J1983)=1,L1983*1,"ERROR"))))</f>
        <v/>
      </c>
    </row>
    <row r="1984" spans="1:13" x14ac:dyDescent="0.25">
      <c r="A1984" s="232" t="str">
        <f>IF(D1984="","",A1983)</f>
        <v/>
      </c>
      <c r="B1984" s="231" t="str">
        <f>IF(D1984="","",B1983)</f>
        <v/>
      </c>
      <c r="C1984" s="232" t="str">
        <f>IF(D1984="","",C1983)</f>
        <v/>
      </c>
      <c r="D1984" s="6"/>
      <c r="E1984" s="5" t="str">
        <f>IF(D1984="","",VLOOKUP(D1984,Master,3,FALSE))</f>
        <v/>
      </c>
      <c r="F1984" s="5" t="str">
        <f>IF(D1984="","",VLOOKUP(D1984,Master,4,FALSE))</f>
        <v/>
      </c>
      <c r="G1984" s="5" t="str">
        <f>IF(D1984="","",VLOOKUP(D1984,Master,5,FALSE))</f>
        <v/>
      </c>
      <c r="H1984" s="5" t="str">
        <f>IF(D1984="","",VLOOKUP(D1984,Master,2,FALSE))</f>
        <v/>
      </c>
      <c r="I1984" s="233"/>
      <c r="J1984" s="233"/>
      <c r="K1984" s="233"/>
      <c r="L1984" s="234" t="str">
        <f>IF(K1984="","",IF(I1984="",ROUND(HLOOKUP(J1984,kgList,K1984,FALSE),1),ROUND(HLOOKUP(I1984,kgList,K1984,FALSE),1)))</f>
        <v/>
      </c>
      <c r="M1984" s="234" t="str">
        <f>IF(L1984="","",IF(COUNTA(I1984:J1984)&gt;1,"Edible or Inedible",IF(COUNTA(I1984)=1,L1984*1,IF(COUNTA(J1984)=1,L1984*1,"ERROR"))))</f>
        <v/>
      </c>
    </row>
    <row r="1985" spans="1:13" x14ac:dyDescent="0.25">
      <c r="A1985" s="232" t="str">
        <f>IF(D1985="","",A1984)</f>
        <v/>
      </c>
      <c r="B1985" s="231" t="str">
        <f>IF(D1985="","",B1984)</f>
        <v/>
      </c>
      <c r="C1985" s="232" t="str">
        <f>IF(D1985="","",C1984)</f>
        <v/>
      </c>
      <c r="D1985" s="6"/>
      <c r="E1985" s="5" t="str">
        <f>IF(D1985="","",VLOOKUP(D1985,Master,3,FALSE))</f>
        <v/>
      </c>
      <c r="F1985" s="5" t="str">
        <f>IF(D1985="","",VLOOKUP(D1985,Master,4,FALSE))</f>
        <v/>
      </c>
      <c r="G1985" s="5" t="str">
        <f>IF(D1985="","",VLOOKUP(D1985,Master,5,FALSE))</f>
        <v/>
      </c>
      <c r="H1985" s="5" t="str">
        <f>IF(D1985="","",VLOOKUP(D1985,Master,2,FALSE))</f>
        <v/>
      </c>
      <c r="I1985" s="233"/>
      <c r="J1985" s="233"/>
      <c r="K1985" s="233"/>
      <c r="L1985" s="234" t="str">
        <f>IF(K1985="","",IF(I1985="",ROUND(HLOOKUP(J1985,kgList,K1985,FALSE),1),ROUND(HLOOKUP(I1985,kgList,K1985,FALSE),1)))</f>
        <v/>
      </c>
      <c r="M1985" s="234" t="str">
        <f>IF(L1985="","",IF(COUNTA(I1985:J1985)&gt;1,"Edible or Inedible",IF(COUNTA(I1985)=1,L1985*1,IF(COUNTA(J1985)=1,L1985*1,"ERROR"))))</f>
        <v/>
      </c>
    </row>
    <row r="1986" spans="1:13" x14ac:dyDescent="0.25">
      <c r="A1986" s="232" t="str">
        <f>IF(D1986="","",A1985)</f>
        <v/>
      </c>
      <c r="B1986" s="231" t="str">
        <f>IF(D1986="","",B1985)</f>
        <v/>
      </c>
      <c r="C1986" s="232" t="str">
        <f>IF(D1986="","",C1985)</f>
        <v/>
      </c>
      <c r="D1986" s="6"/>
      <c r="E1986" s="5" t="str">
        <f>IF(D1986="","",VLOOKUP(D1986,Master,3,FALSE))</f>
        <v/>
      </c>
      <c r="F1986" s="5" t="str">
        <f>IF(D1986="","",VLOOKUP(D1986,Master,4,FALSE))</f>
        <v/>
      </c>
      <c r="G1986" s="5" t="str">
        <f>IF(D1986="","",VLOOKUP(D1986,Master,5,FALSE))</f>
        <v/>
      </c>
      <c r="H1986" s="5" t="str">
        <f>IF(D1986="","",VLOOKUP(D1986,Master,2,FALSE))</f>
        <v/>
      </c>
      <c r="I1986" s="233"/>
      <c r="J1986" s="233"/>
      <c r="K1986" s="233"/>
      <c r="L1986" s="234" t="str">
        <f>IF(K1986="","",IF(I1986="",ROUND(HLOOKUP(J1986,kgList,K1986,FALSE),1),ROUND(HLOOKUP(I1986,kgList,K1986,FALSE),1)))</f>
        <v/>
      </c>
      <c r="M1986" s="234" t="str">
        <f>IF(L1986="","",IF(COUNTA(I1986:J1986)&gt;1,"Edible or Inedible",IF(COUNTA(I1986)=1,L1986*1,IF(COUNTA(J1986)=1,L1986*1,"ERROR"))))</f>
        <v/>
      </c>
    </row>
    <row r="1987" spans="1:13" x14ac:dyDescent="0.25">
      <c r="A1987" s="232" t="str">
        <f>IF(D1987="","",A1986)</f>
        <v/>
      </c>
      <c r="B1987" s="231" t="str">
        <f>IF(D1987="","",B1986)</f>
        <v/>
      </c>
      <c r="C1987" s="232" t="str">
        <f>IF(D1987="","",C1986)</f>
        <v/>
      </c>
      <c r="D1987" s="6"/>
      <c r="E1987" s="5" t="str">
        <f>IF(D1987="","",VLOOKUP(D1987,Master,3,FALSE))</f>
        <v/>
      </c>
      <c r="F1987" s="5" t="str">
        <f>IF(D1987="","",VLOOKUP(D1987,Master,4,FALSE))</f>
        <v/>
      </c>
      <c r="G1987" s="5" t="str">
        <f>IF(D1987="","",VLOOKUP(D1987,Master,5,FALSE))</f>
        <v/>
      </c>
      <c r="H1987" s="5" t="str">
        <f>IF(D1987="","",VLOOKUP(D1987,Master,2,FALSE))</f>
        <v/>
      </c>
      <c r="I1987" s="233"/>
      <c r="J1987" s="233"/>
      <c r="K1987" s="233"/>
      <c r="L1987" s="234" t="str">
        <f>IF(K1987="","",IF(I1987="",ROUND(HLOOKUP(J1987,kgList,K1987,FALSE),1),ROUND(HLOOKUP(I1987,kgList,K1987,FALSE),1)))</f>
        <v/>
      </c>
      <c r="M1987" s="234" t="str">
        <f>IF(L1987="","",IF(COUNTA(I1987:J1987)&gt;1,"Edible or Inedible",IF(COUNTA(I1987)=1,L1987*1,IF(COUNTA(J1987)=1,L1987*1,"ERROR"))))</f>
        <v/>
      </c>
    </row>
    <row r="1988" spans="1:13" x14ac:dyDescent="0.25">
      <c r="A1988" s="232" t="str">
        <f>IF(D1988="","",A1987)</f>
        <v/>
      </c>
      <c r="B1988" s="231" t="str">
        <f>IF(D1988="","",B1987)</f>
        <v/>
      </c>
      <c r="C1988" s="232" t="str">
        <f>IF(D1988="","",C1987)</f>
        <v/>
      </c>
      <c r="D1988" s="6"/>
      <c r="E1988" s="5" t="str">
        <f>IF(D1988="","",VLOOKUP(D1988,Master,3,FALSE))</f>
        <v/>
      </c>
      <c r="F1988" s="5" t="str">
        <f>IF(D1988="","",VLOOKUP(D1988,Master,4,FALSE))</f>
        <v/>
      </c>
      <c r="G1988" s="5" t="str">
        <f>IF(D1988="","",VLOOKUP(D1988,Master,5,FALSE))</f>
        <v/>
      </c>
      <c r="H1988" s="5" t="str">
        <f>IF(D1988="","",VLOOKUP(D1988,Master,2,FALSE))</f>
        <v/>
      </c>
      <c r="I1988" s="233"/>
      <c r="J1988" s="233"/>
      <c r="K1988" s="233"/>
      <c r="L1988" s="234" t="str">
        <f>IF(K1988="","",IF(I1988="",ROUND(HLOOKUP(J1988,kgList,K1988,FALSE),1),ROUND(HLOOKUP(I1988,kgList,K1988,FALSE),1)))</f>
        <v/>
      </c>
      <c r="M1988" s="234" t="str">
        <f>IF(L1988="","",IF(COUNTA(I1988:J1988)&gt;1,"Edible or Inedible",IF(COUNTA(I1988)=1,L1988*1,IF(COUNTA(J1988)=1,L1988*1,"ERROR"))))</f>
        <v/>
      </c>
    </row>
    <row r="1989" spans="1:13" x14ac:dyDescent="0.25">
      <c r="A1989" s="232" t="str">
        <f>IF(D1989="","",A1988)</f>
        <v/>
      </c>
      <c r="B1989" s="231" t="str">
        <f>IF(D1989="","",B1988)</f>
        <v/>
      </c>
      <c r="C1989" s="232" t="str">
        <f>IF(D1989="","",C1988)</f>
        <v/>
      </c>
      <c r="D1989" s="6"/>
      <c r="E1989" s="5" t="str">
        <f>IF(D1989="","",VLOOKUP(D1989,Master,3,FALSE))</f>
        <v/>
      </c>
      <c r="F1989" s="5" t="str">
        <f>IF(D1989="","",VLOOKUP(D1989,Master,4,FALSE))</f>
        <v/>
      </c>
      <c r="G1989" s="5" t="str">
        <f>IF(D1989="","",VLOOKUP(D1989,Master,5,FALSE))</f>
        <v/>
      </c>
      <c r="H1989" s="5" t="str">
        <f>IF(D1989="","",VLOOKUP(D1989,Master,2,FALSE))</f>
        <v/>
      </c>
      <c r="I1989" s="233"/>
      <c r="J1989" s="233"/>
      <c r="K1989" s="233"/>
      <c r="L1989" s="234" t="str">
        <f>IF(K1989="","",IF(I1989="",ROUND(HLOOKUP(J1989,kgList,K1989,FALSE),1),ROUND(HLOOKUP(I1989,kgList,K1989,FALSE),1)))</f>
        <v/>
      </c>
      <c r="M1989" s="234" t="str">
        <f>IF(L1989="","",IF(COUNTA(I1989:J1989)&gt;1,"Edible or Inedible",IF(COUNTA(I1989)=1,L1989*1,IF(COUNTA(J1989)=1,L1989*1,"ERROR"))))</f>
        <v/>
      </c>
    </row>
    <row r="1990" spans="1:13" x14ac:dyDescent="0.25">
      <c r="A1990" s="232" t="str">
        <f>IF(D1990="","",A1989)</f>
        <v/>
      </c>
      <c r="B1990" s="231" t="str">
        <f>IF(D1990="","",B1989)</f>
        <v/>
      </c>
      <c r="C1990" s="232" t="str">
        <f>IF(D1990="","",C1989)</f>
        <v/>
      </c>
      <c r="D1990" s="6"/>
      <c r="E1990" s="5" t="str">
        <f>IF(D1990="","",VLOOKUP(D1990,Master,3,FALSE))</f>
        <v/>
      </c>
      <c r="F1990" s="5" t="str">
        <f>IF(D1990="","",VLOOKUP(D1990,Master,4,FALSE))</f>
        <v/>
      </c>
      <c r="G1990" s="5" t="str">
        <f>IF(D1990="","",VLOOKUP(D1990,Master,5,FALSE))</f>
        <v/>
      </c>
      <c r="H1990" s="5" t="str">
        <f>IF(D1990="","",VLOOKUP(D1990,Master,2,FALSE))</f>
        <v/>
      </c>
      <c r="I1990" s="233"/>
      <c r="J1990" s="233"/>
      <c r="K1990" s="233"/>
      <c r="L1990" s="234" t="str">
        <f>IF(K1990="","",IF(I1990="",ROUND(HLOOKUP(J1990,kgList,K1990,FALSE),1),ROUND(HLOOKUP(I1990,kgList,K1990,FALSE),1)))</f>
        <v/>
      </c>
      <c r="M1990" s="234" t="str">
        <f>IF(L1990="","",IF(COUNTA(I1990:J1990)&gt;1,"Edible or Inedible",IF(COUNTA(I1990)=1,L1990*1,IF(COUNTA(J1990)=1,L1990*1,"ERROR"))))</f>
        <v/>
      </c>
    </row>
    <row r="1991" spans="1:13" x14ac:dyDescent="0.25">
      <c r="A1991" s="232" t="str">
        <f>IF(D1991="","",A1990)</f>
        <v/>
      </c>
      <c r="B1991" s="231" t="str">
        <f>IF(D1991="","",B1990)</f>
        <v/>
      </c>
      <c r="C1991" s="232" t="str">
        <f>IF(D1991="","",C1990)</f>
        <v/>
      </c>
      <c r="D1991" s="6"/>
      <c r="E1991" s="5" t="str">
        <f>IF(D1991="","",VLOOKUP(D1991,Master,3,FALSE))</f>
        <v/>
      </c>
      <c r="F1991" s="5" t="str">
        <f>IF(D1991="","",VLOOKUP(D1991,Master,4,FALSE))</f>
        <v/>
      </c>
      <c r="G1991" s="5" t="str">
        <f>IF(D1991="","",VLOOKUP(D1991,Master,5,FALSE))</f>
        <v/>
      </c>
      <c r="H1991" s="5" t="str">
        <f>IF(D1991="","",VLOOKUP(D1991,Master,2,FALSE))</f>
        <v/>
      </c>
      <c r="I1991" s="233"/>
      <c r="J1991" s="233"/>
      <c r="K1991" s="233"/>
      <c r="L1991" s="234" t="str">
        <f>IF(K1991="","",IF(I1991="",ROUND(HLOOKUP(J1991,kgList,K1991,FALSE),1),ROUND(HLOOKUP(I1991,kgList,K1991,FALSE),1)))</f>
        <v/>
      </c>
      <c r="M1991" s="234" t="str">
        <f>IF(L1991="","",IF(COUNTA(I1991:J1991)&gt;1,"Edible or Inedible",IF(COUNTA(I1991)=1,L1991*1,IF(COUNTA(J1991)=1,L1991*1,"ERROR"))))</f>
        <v/>
      </c>
    </row>
    <row r="1992" spans="1:13" x14ac:dyDescent="0.25">
      <c r="A1992" s="232" t="str">
        <f>IF(D1992="","",A1991)</f>
        <v/>
      </c>
      <c r="B1992" s="231" t="str">
        <f>IF(D1992="","",B1991)</f>
        <v/>
      </c>
      <c r="C1992" s="232" t="str">
        <f>IF(D1992="","",C1991)</f>
        <v/>
      </c>
      <c r="D1992" s="6"/>
      <c r="E1992" s="5" t="str">
        <f>IF(D1992="","",VLOOKUP(D1992,Master,3,FALSE))</f>
        <v/>
      </c>
      <c r="F1992" s="5" t="str">
        <f>IF(D1992="","",VLOOKUP(D1992,Master,4,FALSE))</f>
        <v/>
      </c>
      <c r="G1992" s="5" t="str">
        <f>IF(D1992="","",VLOOKUP(D1992,Master,5,FALSE))</f>
        <v/>
      </c>
      <c r="H1992" s="5" t="str">
        <f>IF(D1992="","",VLOOKUP(D1992,Master,2,FALSE))</f>
        <v/>
      </c>
      <c r="I1992" s="233"/>
      <c r="J1992" s="233"/>
      <c r="K1992" s="233"/>
      <c r="L1992" s="234" t="str">
        <f>IF(K1992="","",IF(I1992="",ROUND(HLOOKUP(J1992,kgList,K1992,FALSE),1),ROUND(HLOOKUP(I1992,kgList,K1992,FALSE),1)))</f>
        <v/>
      </c>
      <c r="M1992" s="234" t="str">
        <f>IF(L1992="","",IF(COUNTA(I1992:J1992)&gt;1,"Edible or Inedible",IF(COUNTA(I1992)=1,L1992*1,IF(COUNTA(J1992)=1,L1992*1,"ERROR"))))</f>
        <v/>
      </c>
    </row>
    <row r="1993" spans="1:13" x14ac:dyDescent="0.25">
      <c r="A1993" s="232" t="str">
        <f>IF(D1993="","",A1992)</f>
        <v/>
      </c>
      <c r="B1993" s="231" t="str">
        <f>IF(D1993="","",B1992)</f>
        <v/>
      </c>
      <c r="C1993" s="232" t="str">
        <f>IF(D1993="","",C1992)</f>
        <v/>
      </c>
      <c r="D1993" s="6"/>
      <c r="E1993" s="5" t="str">
        <f>IF(D1993="","",VLOOKUP(D1993,Master,3,FALSE))</f>
        <v/>
      </c>
      <c r="F1993" s="5" t="str">
        <f>IF(D1993="","",VLOOKUP(D1993,Master,4,FALSE))</f>
        <v/>
      </c>
      <c r="G1993" s="5" t="str">
        <f>IF(D1993="","",VLOOKUP(D1993,Master,5,FALSE))</f>
        <v/>
      </c>
      <c r="H1993" s="5" t="str">
        <f>IF(D1993="","",VLOOKUP(D1993,Master,2,FALSE))</f>
        <v/>
      </c>
      <c r="I1993" s="233"/>
      <c r="J1993" s="233"/>
      <c r="K1993" s="233"/>
      <c r="L1993" s="234" t="str">
        <f>IF(K1993="","",IF(I1993="",ROUND(HLOOKUP(J1993,kgList,K1993,FALSE),1),ROUND(HLOOKUP(I1993,kgList,K1993,FALSE),1)))</f>
        <v/>
      </c>
      <c r="M1993" s="234" t="str">
        <f>IF(L1993="","",IF(COUNTA(I1993:J1993)&gt;1,"Edible or Inedible",IF(COUNTA(I1993)=1,L1993*1,IF(COUNTA(J1993)=1,L1993*1,"ERROR"))))</f>
        <v/>
      </c>
    </row>
    <row r="1994" spans="1:13" x14ac:dyDescent="0.25">
      <c r="A1994" s="232" t="str">
        <f>IF(D1994="","",A1993)</f>
        <v/>
      </c>
      <c r="B1994" s="231" t="str">
        <f>IF(D1994="","",B1993)</f>
        <v/>
      </c>
      <c r="C1994" s="232" t="str">
        <f>IF(D1994="","",C1993)</f>
        <v/>
      </c>
      <c r="D1994" s="6"/>
      <c r="E1994" s="5" t="str">
        <f>IF(D1994="","",VLOOKUP(D1994,Master,3,FALSE))</f>
        <v/>
      </c>
      <c r="F1994" s="5" t="str">
        <f>IF(D1994="","",VLOOKUP(D1994,Master,4,FALSE))</f>
        <v/>
      </c>
      <c r="G1994" s="5" t="str">
        <f>IF(D1994="","",VLOOKUP(D1994,Master,5,FALSE))</f>
        <v/>
      </c>
      <c r="H1994" s="5" t="str">
        <f>IF(D1994="","",VLOOKUP(D1994,Master,2,FALSE))</f>
        <v/>
      </c>
      <c r="I1994" s="233"/>
      <c r="J1994" s="233"/>
      <c r="K1994" s="233"/>
      <c r="L1994" s="234" t="str">
        <f>IF(K1994="","",IF(I1994="",ROUND(HLOOKUP(J1994,kgList,K1994,FALSE),1),ROUND(HLOOKUP(I1994,kgList,K1994,FALSE),1)))</f>
        <v/>
      </c>
      <c r="M1994" s="234" t="str">
        <f>IF(L1994="","",IF(COUNTA(I1994:J1994)&gt;1,"Edible or Inedible",IF(COUNTA(I1994)=1,L1994*1,IF(COUNTA(J1994)=1,L1994*1,"ERROR"))))</f>
        <v/>
      </c>
    </row>
    <row r="1995" spans="1:13" x14ac:dyDescent="0.25">
      <c r="A1995" s="232" t="str">
        <f>IF(D1995="","",A1994)</f>
        <v/>
      </c>
      <c r="B1995" s="231" t="str">
        <f>IF(D1995="","",B1994)</f>
        <v/>
      </c>
      <c r="C1995" s="232" t="str">
        <f>IF(D1995="","",C1994)</f>
        <v/>
      </c>
      <c r="D1995" s="6"/>
      <c r="E1995" s="5" t="str">
        <f>IF(D1995="","",VLOOKUP(D1995,Master,3,FALSE))</f>
        <v/>
      </c>
      <c r="F1995" s="5" t="str">
        <f>IF(D1995="","",VLOOKUP(D1995,Master,4,FALSE))</f>
        <v/>
      </c>
      <c r="G1995" s="5" t="str">
        <f>IF(D1995="","",VLOOKUP(D1995,Master,5,FALSE))</f>
        <v/>
      </c>
      <c r="H1995" s="5" t="str">
        <f>IF(D1995="","",VLOOKUP(D1995,Master,2,FALSE))</f>
        <v/>
      </c>
      <c r="I1995" s="233"/>
      <c r="J1995" s="233"/>
      <c r="K1995" s="233"/>
      <c r="L1995" s="234" t="str">
        <f>IF(K1995="","",IF(I1995="",ROUND(HLOOKUP(J1995,kgList,K1995,FALSE),1),ROUND(HLOOKUP(I1995,kgList,K1995,FALSE),1)))</f>
        <v/>
      </c>
      <c r="M1995" s="234" t="str">
        <f>IF(L1995="","",IF(COUNTA(I1995:J1995)&gt;1,"Edible or Inedible",IF(COUNTA(I1995)=1,L1995*1,IF(COUNTA(J1995)=1,L1995*1,"ERROR"))))</f>
        <v/>
      </c>
    </row>
    <row r="1996" spans="1:13" x14ac:dyDescent="0.25">
      <c r="A1996" s="232" t="str">
        <f>IF(D1996="","",A1995)</f>
        <v/>
      </c>
      <c r="B1996" s="231" t="str">
        <f>IF(D1996="","",B1995)</f>
        <v/>
      </c>
      <c r="C1996" s="232" t="str">
        <f>IF(D1996="","",C1995)</f>
        <v/>
      </c>
      <c r="D1996" s="6"/>
      <c r="E1996" s="5" t="str">
        <f>IF(D1996="","",VLOOKUP(D1996,Master,3,FALSE))</f>
        <v/>
      </c>
      <c r="F1996" s="5" t="str">
        <f>IF(D1996="","",VLOOKUP(D1996,Master,4,FALSE))</f>
        <v/>
      </c>
      <c r="G1996" s="5" t="str">
        <f>IF(D1996="","",VLOOKUP(D1996,Master,5,FALSE))</f>
        <v/>
      </c>
      <c r="H1996" s="5" t="str">
        <f>IF(D1996="","",VLOOKUP(D1996,Master,2,FALSE))</f>
        <v/>
      </c>
      <c r="I1996" s="233"/>
      <c r="J1996" s="233"/>
      <c r="K1996" s="233"/>
      <c r="L1996" s="234" t="str">
        <f>IF(K1996="","",IF(I1996="",ROUND(HLOOKUP(J1996,kgList,K1996,FALSE),1),ROUND(HLOOKUP(I1996,kgList,K1996,FALSE),1)))</f>
        <v/>
      </c>
      <c r="M1996" s="234" t="str">
        <f>IF(L1996="","",IF(COUNTA(I1996:J1996)&gt;1,"Edible or Inedible",IF(COUNTA(I1996)=1,L1996*1,IF(COUNTA(J1996)=1,L1996*1,"ERROR"))))</f>
        <v/>
      </c>
    </row>
    <row r="1997" spans="1:13" x14ac:dyDescent="0.25">
      <c r="A1997" s="232" t="str">
        <f>IF(D1997="","",A1996)</f>
        <v/>
      </c>
      <c r="B1997" s="231" t="str">
        <f>IF(D1997="","",B1996)</f>
        <v/>
      </c>
      <c r="C1997" s="232" t="str">
        <f>IF(D1997="","",C1996)</f>
        <v/>
      </c>
      <c r="D1997" s="6"/>
      <c r="E1997" s="5" t="str">
        <f>IF(D1997="","",VLOOKUP(D1997,Master,3,FALSE))</f>
        <v/>
      </c>
      <c r="F1997" s="5" t="str">
        <f>IF(D1997="","",VLOOKUP(D1997,Master,4,FALSE))</f>
        <v/>
      </c>
      <c r="G1997" s="5" t="str">
        <f>IF(D1997="","",VLOOKUP(D1997,Master,5,FALSE))</f>
        <v/>
      </c>
      <c r="H1997" s="5" t="str">
        <f>IF(D1997="","",VLOOKUP(D1997,Master,2,FALSE))</f>
        <v/>
      </c>
      <c r="I1997" s="233"/>
      <c r="J1997" s="233"/>
      <c r="K1997" s="233"/>
      <c r="L1997" s="234" t="str">
        <f>IF(K1997="","",IF(I1997="",ROUND(HLOOKUP(J1997,kgList,K1997,FALSE),1),ROUND(HLOOKUP(I1997,kgList,K1997,FALSE),1)))</f>
        <v/>
      </c>
      <c r="M1997" s="234" t="str">
        <f>IF(L1997="","",IF(COUNTA(I1997:J1997)&gt;1,"Edible or Inedible",IF(COUNTA(I1997)=1,L1997*1,IF(COUNTA(J1997)=1,L1997*1,"ERROR"))))</f>
        <v/>
      </c>
    </row>
    <row r="1998" spans="1:13" x14ac:dyDescent="0.25">
      <c r="A1998" s="232" t="str">
        <f>IF(D1998="","",A1997)</f>
        <v/>
      </c>
      <c r="B1998" s="231" t="str">
        <f>IF(D1998="","",B1997)</f>
        <v/>
      </c>
      <c r="C1998" s="232" t="str">
        <f>IF(D1998="","",C1997)</f>
        <v/>
      </c>
      <c r="D1998" s="6"/>
      <c r="E1998" s="5" t="str">
        <f>IF(D1998="","",VLOOKUP(D1998,Master,3,FALSE))</f>
        <v/>
      </c>
      <c r="F1998" s="5" t="str">
        <f>IF(D1998="","",VLOOKUP(D1998,Master,4,FALSE))</f>
        <v/>
      </c>
      <c r="G1998" s="5" t="str">
        <f>IF(D1998="","",VLOOKUP(D1998,Master,5,FALSE))</f>
        <v/>
      </c>
      <c r="H1998" s="5" t="str">
        <f>IF(D1998="","",VLOOKUP(D1998,Master,2,FALSE))</f>
        <v/>
      </c>
      <c r="I1998" s="233"/>
      <c r="J1998" s="233"/>
      <c r="K1998" s="233"/>
      <c r="L1998" s="234" t="str">
        <f>IF(K1998="","",IF(I1998="",ROUND(HLOOKUP(J1998,kgList,K1998,FALSE),1),ROUND(HLOOKUP(I1998,kgList,K1998,FALSE),1)))</f>
        <v/>
      </c>
      <c r="M1998" s="234" t="str">
        <f>IF(L1998="","",IF(COUNTA(I1998:J1998)&gt;1,"Edible or Inedible",IF(COUNTA(I1998)=1,L1998*1,IF(COUNTA(J1998)=1,L1998*1,"ERROR"))))</f>
        <v/>
      </c>
    </row>
    <row r="1999" spans="1:13" x14ac:dyDescent="0.25">
      <c r="A1999" s="232" t="str">
        <f>IF(D1999="","",A1998)</f>
        <v/>
      </c>
      <c r="B1999" s="231" t="str">
        <f>IF(D1999="","",B1998)</f>
        <v/>
      </c>
      <c r="C1999" s="232" t="str">
        <f>IF(D1999="","",C1998)</f>
        <v/>
      </c>
      <c r="D1999" s="6"/>
      <c r="E1999" s="5" t="str">
        <f>IF(D1999="","",VLOOKUP(D1999,Master,3,FALSE))</f>
        <v/>
      </c>
      <c r="F1999" s="5" t="str">
        <f>IF(D1999="","",VLOOKUP(D1999,Master,4,FALSE))</f>
        <v/>
      </c>
      <c r="G1999" s="5" t="str">
        <f>IF(D1999="","",VLOOKUP(D1999,Master,5,FALSE))</f>
        <v/>
      </c>
      <c r="H1999" s="5" t="str">
        <f>IF(D1999="","",VLOOKUP(D1999,Master,2,FALSE))</f>
        <v/>
      </c>
      <c r="I1999" s="233"/>
      <c r="J1999" s="233"/>
      <c r="K1999" s="233"/>
      <c r="L1999" s="234" t="str">
        <f>IF(K1999="","",IF(I1999="",ROUND(HLOOKUP(J1999,kgList,K1999,FALSE),1),ROUND(HLOOKUP(I1999,kgList,K1999,FALSE),1)))</f>
        <v/>
      </c>
      <c r="M1999" s="234" t="str">
        <f>IF(L1999="","",IF(COUNTA(I1999:J1999)&gt;1,"Edible or Inedible",IF(COUNTA(I1999)=1,L1999*1,IF(COUNTA(J1999)=1,L1999*1,"ERROR"))))</f>
        <v/>
      </c>
    </row>
    <row r="2000" spans="1:13" x14ac:dyDescent="0.25">
      <c r="A2000" s="232" t="str">
        <f>IF(D2000="","",A1999)</f>
        <v/>
      </c>
      <c r="B2000" s="231" t="str">
        <f>IF(D2000="","",B1999)</f>
        <v/>
      </c>
      <c r="C2000" s="232" t="str">
        <f>IF(D2000="","",C1999)</f>
        <v/>
      </c>
      <c r="D2000" s="6"/>
      <c r="E2000" s="5" t="str">
        <f>IF(D2000="","",VLOOKUP(D2000,Master,3,FALSE))</f>
        <v/>
      </c>
      <c r="F2000" s="5" t="str">
        <f>IF(D2000="","",VLOOKUP(D2000,Master,4,FALSE))</f>
        <v/>
      </c>
      <c r="G2000" s="5" t="str">
        <f>IF(D2000="","",VLOOKUP(D2000,Master,5,FALSE))</f>
        <v/>
      </c>
      <c r="H2000" s="5" t="str">
        <f>IF(D2000="","",VLOOKUP(D2000,Master,2,FALSE))</f>
        <v/>
      </c>
      <c r="I2000" s="233"/>
      <c r="J2000" s="233"/>
      <c r="K2000" s="233"/>
      <c r="L2000" s="234" t="str">
        <f>IF(K2000="","",IF(I2000="",ROUND(HLOOKUP(J2000,kgList,K2000,FALSE),1),ROUND(HLOOKUP(I2000,kgList,K2000,FALSE),1)))</f>
        <v/>
      </c>
      <c r="M2000" s="234" t="str">
        <f>IF(L2000="","",IF(COUNTA(I2000:J2000)&gt;1,"Edible or Inedible",IF(COUNTA(I2000)=1,L2000*1,IF(COUNTA(J2000)=1,L2000*1,"ERROR"))))</f>
        <v/>
      </c>
    </row>
    <row r="2001" spans="1:13" x14ac:dyDescent="0.25">
      <c r="A2001" s="232" t="str">
        <f>IF(D2001="","",A2000)</f>
        <v/>
      </c>
      <c r="B2001" s="231" t="str">
        <f>IF(D2001="","",B2000)</f>
        <v/>
      </c>
      <c r="C2001" s="232" t="str">
        <f>IF(D2001="","",C2000)</f>
        <v/>
      </c>
      <c r="D2001" s="6"/>
      <c r="E2001" s="5" t="str">
        <f>IF(D2001="","",VLOOKUP(D2001,Master,3,FALSE))</f>
        <v/>
      </c>
      <c r="F2001" s="5" t="str">
        <f>IF(D2001="","",VLOOKUP(D2001,Master,4,FALSE))</f>
        <v/>
      </c>
      <c r="G2001" s="5" t="str">
        <f>IF(D2001="","",VLOOKUP(D2001,Master,5,FALSE))</f>
        <v/>
      </c>
      <c r="H2001" s="5" t="str">
        <f>IF(D2001="","",VLOOKUP(D2001,Master,2,FALSE))</f>
        <v/>
      </c>
      <c r="I2001" s="233"/>
      <c r="J2001" s="233"/>
      <c r="K2001" s="233"/>
      <c r="L2001" s="234" t="str">
        <f>IF(K2001="","",IF(I2001="",ROUND(HLOOKUP(J2001,kgList,K2001,FALSE),1),ROUND(HLOOKUP(I2001,kgList,K2001,FALSE),1)))</f>
        <v/>
      </c>
      <c r="M2001" s="234" t="str">
        <f>IF(L2001="","",IF(COUNTA(I2001:J2001)&gt;1,"Edible or Inedible",IF(COUNTA(I2001)=1,L2001*1,IF(COUNTA(J2001)=1,L2001*1,"ERROR"))))</f>
        <v/>
      </c>
    </row>
    <row r="2002" spans="1:13" x14ac:dyDescent="0.25">
      <c r="A2002" s="232" t="str">
        <f>IF(D2002="","",A2001)</f>
        <v/>
      </c>
      <c r="B2002" s="231" t="str">
        <f>IF(D2002="","",B2001)</f>
        <v/>
      </c>
      <c r="C2002" s="232" t="str">
        <f>IF(D2002="","",C2001)</f>
        <v/>
      </c>
      <c r="D2002" s="6"/>
      <c r="E2002" s="5" t="str">
        <f>IF(D2002="","",VLOOKUP(D2002,Master,3,FALSE))</f>
        <v/>
      </c>
      <c r="F2002" s="5" t="str">
        <f>IF(D2002="","",VLOOKUP(D2002,Master,4,FALSE))</f>
        <v/>
      </c>
      <c r="G2002" s="5" t="str">
        <f>IF(D2002="","",VLOOKUP(D2002,Master,5,FALSE))</f>
        <v/>
      </c>
      <c r="H2002" s="5" t="str">
        <f>IF(D2002="","",VLOOKUP(D2002,Master,2,FALSE))</f>
        <v/>
      </c>
      <c r="I2002" s="233"/>
      <c r="J2002" s="233"/>
      <c r="K2002" s="233"/>
      <c r="L2002" s="234" t="str">
        <f>IF(K2002="","",IF(I2002="",ROUND(HLOOKUP(J2002,kgList,K2002,FALSE),1),ROUND(HLOOKUP(I2002,kgList,K2002,FALSE),1)))</f>
        <v/>
      </c>
      <c r="M2002" s="234" t="str">
        <f>IF(L2002="","",IF(COUNTA(I2002:J2002)&gt;1,"Edible or Inedible",IF(COUNTA(I2002)=1,L2002*1,IF(COUNTA(J2002)=1,L2002*1,"ERROR"))))</f>
        <v/>
      </c>
    </row>
    <row r="2003" spans="1:13" x14ac:dyDescent="0.25">
      <c r="A2003" s="232" t="str">
        <f>IF(D2003="","",A2002)</f>
        <v/>
      </c>
      <c r="B2003" s="231" t="str">
        <f>IF(D2003="","",B2002)</f>
        <v/>
      </c>
      <c r="C2003" s="232" t="str">
        <f>IF(D2003="","",C2002)</f>
        <v/>
      </c>
      <c r="D2003" s="6"/>
      <c r="E2003" s="5" t="str">
        <f>IF(D2003="","",VLOOKUP(D2003,Master,3,FALSE))</f>
        <v/>
      </c>
      <c r="F2003" s="5" t="str">
        <f>IF(D2003="","",VLOOKUP(D2003,Master,4,FALSE))</f>
        <v/>
      </c>
      <c r="G2003" s="5" t="str">
        <f>IF(D2003="","",VLOOKUP(D2003,Master,5,FALSE))</f>
        <v/>
      </c>
      <c r="H2003" s="5" t="str">
        <f>IF(D2003="","",VLOOKUP(D2003,Master,2,FALSE))</f>
        <v/>
      </c>
      <c r="I2003" s="233"/>
      <c r="J2003" s="233"/>
      <c r="K2003" s="233"/>
      <c r="L2003" s="234" t="str">
        <f>IF(K2003="","",IF(I2003="",ROUND(HLOOKUP(J2003,kgList,K2003,FALSE),1),ROUND(HLOOKUP(I2003,kgList,K2003,FALSE),1)))</f>
        <v/>
      </c>
      <c r="M2003" s="234" t="str">
        <f>IF(L2003="","",IF(COUNTA(I2003:J2003)&gt;1,"Edible or Inedible",IF(COUNTA(I2003)=1,L2003*1,IF(COUNTA(J2003)=1,L2003*1,"ERROR"))))</f>
        <v/>
      </c>
    </row>
    <row r="2004" spans="1:13" x14ac:dyDescent="0.25">
      <c r="A2004" s="232" t="str">
        <f>IF(D2004="","",A2003)</f>
        <v/>
      </c>
      <c r="B2004" s="231" t="str">
        <f>IF(D2004="","",B2003)</f>
        <v/>
      </c>
      <c r="C2004" s="232" t="str">
        <f>IF(D2004="","",C2003)</f>
        <v/>
      </c>
      <c r="D2004" s="6"/>
      <c r="E2004" s="5" t="str">
        <f>IF(D2004="","",VLOOKUP(D2004,Master,3,FALSE))</f>
        <v/>
      </c>
      <c r="F2004" s="5" t="str">
        <f>IF(D2004="","",VLOOKUP(D2004,Master,4,FALSE))</f>
        <v/>
      </c>
      <c r="G2004" s="5" t="str">
        <f>IF(D2004="","",VLOOKUP(D2004,Master,5,FALSE))</f>
        <v/>
      </c>
      <c r="H2004" s="5" t="str">
        <f>IF(D2004="","",VLOOKUP(D2004,Master,2,FALSE))</f>
        <v/>
      </c>
      <c r="I2004" s="233"/>
      <c r="J2004" s="233"/>
      <c r="K2004" s="233"/>
      <c r="L2004" s="234" t="str">
        <f>IF(K2004="","",IF(I2004="",ROUND(HLOOKUP(J2004,kgList,K2004,FALSE),1),ROUND(HLOOKUP(I2004,kgList,K2004,FALSE),1)))</f>
        <v/>
      </c>
      <c r="M2004" s="234" t="str">
        <f>IF(L2004="","",IF(COUNTA(I2004:J2004)&gt;1,"Edible or Inedible",IF(COUNTA(I2004)=1,L2004*1,IF(COUNTA(J2004)=1,L2004*1,"ERROR"))))</f>
        <v/>
      </c>
    </row>
    <row r="2005" spans="1:13" x14ac:dyDescent="0.25">
      <c r="A2005" s="232" t="str">
        <f>IF(D2005="","",A2004)</f>
        <v/>
      </c>
      <c r="B2005" s="231" t="str">
        <f>IF(D2005="","",B2004)</f>
        <v/>
      </c>
      <c r="C2005" s="232" t="str">
        <f>IF(D2005="","",C2004)</f>
        <v/>
      </c>
      <c r="D2005" s="6"/>
      <c r="E2005" s="5" t="str">
        <f>IF(D2005="","",VLOOKUP(D2005,Master,3,FALSE))</f>
        <v/>
      </c>
      <c r="F2005" s="5" t="str">
        <f>IF(D2005="","",VLOOKUP(D2005,Master,4,FALSE))</f>
        <v/>
      </c>
      <c r="G2005" s="5" t="str">
        <f>IF(D2005="","",VLOOKUP(D2005,Master,5,FALSE))</f>
        <v/>
      </c>
      <c r="H2005" s="5" t="str">
        <f>IF(D2005="","",VLOOKUP(D2005,Master,2,FALSE))</f>
        <v/>
      </c>
      <c r="I2005" s="233"/>
      <c r="J2005" s="233"/>
      <c r="K2005" s="233"/>
      <c r="L2005" s="234" t="str">
        <f>IF(K2005="","",IF(I2005="",ROUND(HLOOKUP(J2005,kgList,K2005,FALSE),1),ROUND(HLOOKUP(I2005,kgList,K2005,FALSE),1)))</f>
        <v/>
      </c>
      <c r="M2005" s="234" t="str">
        <f>IF(L2005="","",IF(COUNTA(I2005:J2005)&gt;1,"Edible or Inedible",IF(COUNTA(I2005)=1,L2005*1,IF(COUNTA(J2005)=1,L2005*1,"ERROR"))))</f>
        <v/>
      </c>
    </row>
    <row r="2006" spans="1:13" x14ac:dyDescent="0.25">
      <c r="A2006" s="232" t="str">
        <f>IF(D2006="","",A2005)</f>
        <v/>
      </c>
      <c r="B2006" s="231" t="str">
        <f>IF(D2006="","",B2005)</f>
        <v/>
      </c>
      <c r="C2006" s="232" t="str">
        <f>IF(D2006="","",C2005)</f>
        <v/>
      </c>
      <c r="D2006" s="6"/>
      <c r="E2006" s="5" t="str">
        <f>IF(D2006="","",VLOOKUP(D2006,Master,3,FALSE))</f>
        <v/>
      </c>
      <c r="F2006" s="5" t="str">
        <f>IF(D2006="","",VLOOKUP(D2006,Master,4,FALSE))</f>
        <v/>
      </c>
      <c r="G2006" s="5" t="str">
        <f>IF(D2006="","",VLOOKUP(D2006,Master,5,FALSE))</f>
        <v/>
      </c>
      <c r="H2006" s="5" t="str">
        <f>IF(D2006="","",VLOOKUP(D2006,Master,2,FALSE))</f>
        <v/>
      </c>
      <c r="I2006" s="233"/>
      <c r="J2006" s="233"/>
      <c r="K2006" s="233"/>
      <c r="L2006" s="234" t="str">
        <f>IF(K2006="","",IF(I2006="",ROUND(HLOOKUP(J2006,kgList,K2006,FALSE),1),ROUND(HLOOKUP(I2006,kgList,K2006,FALSE),1)))</f>
        <v/>
      </c>
      <c r="M2006" s="234" t="str">
        <f>IF(L2006="","",IF(COUNTA(I2006:J2006)&gt;1,"Edible or Inedible",IF(COUNTA(I2006)=1,L2006*1,IF(COUNTA(J2006)=1,L2006*1,"ERROR"))))</f>
        <v/>
      </c>
    </row>
    <row r="2007" spans="1:13" x14ac:dyDescent="0.25">
      <c r="A2007" s="232" t="str">
        <f>IF(D2007="","",A2006)</f>
        <v/>
      </c>
      <c r="B2007" s="231" t="str">
        <f>IF(D2007="","",B2006)</f>
        <v/>
      </c>
      <c r="C2007" s="232" t="str">
        <f>IF(D2007="","",C2006)</f>
        <v/>
      </c>
      <c r="D2007" s="6"/>
      <c r="E2007" s="5" t="str">
        <f>IF(D2007="","",VLOOKUP(D2007,Master,3,FALSE))</f>
        <v/>
      </c>
      <c r="F2007" s="5" t="str">
        <f>IF(D2007="","",VLOOKUP(D2007,Master,4,FALSE))</f>
        <v/>
      </c>
      <c r="G2007" s="5" t="str">
        <f>IF(D2007="","",VLOOKUP(D2007,Master,5,FALSE))</f>
        <v/>
      </c>
      <c r="H2007" s="5" t="str">
        <f>IF(D2007="","",VLOOKUP(D2007,Master,2,FALSE))</f>
        <v/>
      </c>
      <c r="I2007" s="233"/>
      <c r="J2007" s="233"/>
      <c r="K2007" s="233"/>
      <c r="L2007" s="234" t="str">
        <f>IF(K2007="","",IF(I2007="",ROUND(HLOOKUP(J2007,kgList,K2007,FALSE),1),ROUND(HLOOKUP(I2007,kgList,K2007,FALSE),1)))</f>
        <v/>
      </c>
      <c r="M2007" s="234" t="str">
        <f>IF(L2007="","",IF(COUNTA(I2007:J2007)&gt;1,"Edible or Inedible",IF(COUNTA(I2007)=1,L2007*1,IF(COUNTA(J2007)=1,L2007*1,"ERROR"))))</f>
        <v/>
      </c>
    </row>
    <row r="2008" spans="1:13" x14ac:dyDescent="0.25">
      <c r="A2008" s="232" t="str">
        <f>IF(D2008="","",A2007)</f>
        <v/>
      </c>
      <c r="B2008" s="231" t="str">
        <f>IF(D2008="","",B2007)</f>
        <v/>
      </c>
      <c r="C2008" s="232" t="str">
        <f>IF(D2008="","",C2007)</f>
        <v/>
      </c>
      <c r="D2008" s="6"/>
      <c r="E2008" s="5" t="str">
        <f>IF(D2008="","",VLOOKUP(D2008,Master,3,FALSE))</f>
        <v/>
      </c>
      <c r="F2008" s="5" t="str">
        <f>IF(D2008="","",VLOOKUP(D2008,Master,4,FALSE))</f>
        <v/>
      </c>
      <c r="G2008" s="5" t="str">
        <f>IF(D2008="","",VLOOKUP(D2008,Master,5,FALSE))</f>
        <v/>
      </c>
      <c r="H2008" s="5" t="str">
        <f>IF(D2008="","",VLOOKUP(D2008,Master,2,FALSE))</f>
        <v/>
      </c>
      <c r="I2008" s="233"/>
      <c r="J2008" s="233"/>
      <c r="K2008" s="233"/>
      <c r="L2008" s="234" t="str">
        <f>IF(K2008="","",IF(I2008="",ROUND(HLOOKUP(J2008,kgList,K2008,FALSE),1),ROUND(HLOOKUP(I2008,kgList,K2008,FALSE),1)))</f>
        <v/>
      </c>
      <c r="M2008" s="234" t="str">
        <f>IF(L2008="","",IF(COUNTA(I2008:J2008)&gt;1,"Edible or Inedible",IF(COUNTA(I2008)=1,L2008*1,IF(COUNTA(J2008)=1,L2008*1,"ERROR"))))</f>
        <v/>
      </c>
    </row>
    <row r="2009" spans="1:13" x14ac:dyDescent="0.25">
      <c r="A2009" s="232" t="str">
        <f>IF(D2009="","",A2008)</f>
        <v/>
      </c>
      <c r="B2009" s="231" t="str">
        <f>IF(D2009="","",B2008)</f>
        <v/>
      </c>
      <c r="C2009" s="232" t="str">
        <f>IF(D2009="","",C2008)</f>
        <v/>
      </c>
      <c r="D2009" s="6"/>
      <c r="E2009" s="5" t="str">
        <f>IF(D2009="","",VLOOKUP(D2009,Master,3,FALSE))</f>
        <v/>
      </c>
      <c r="F2009" s="5" t="str">
        <f>IF(D2009="","",VLOOKUP(D2009,Master,4,FALSE))</f>
        <v/>
      </c>
      <c r="G2009" s="5" t="str">
        <f>IF(D2009="","",VLOOKUP(D2009,Master,5,FALSE))</f>
        <v/>
      </c>
      <c r="H2009" s="5" t="str">
        <f>IF(D2009="","",VLOOKUP(D2009,Master,2,FALSE))</f>
        <v/>
      </c>
      <c r="I2009" s="233"/>
      <c r="J2009" s="233"/>
      <c r="K2009" s="233"/>
      <c r="L2009" s="234" t="str">
        <f>IF(K2009="","",IF(I2009="",ROUND(HLOOKUP(J2009,kgList,K2009,FALSE),1),ROUND(HLOOKUP(I2009,kgList,K2009,FALSE),1)))</f>
        <v/>
      </c>
      <c r="M2009" s="234" t="str">
        <f>IF(L2009="","",IF(COUNTA(I2009:J2009)&gt;1,"Edible or Inedible",IF(COUNTA(I2009)=1,L2009*1,IF(COUNTA(J2009)=1,L2009*1,"ERROR"))))</f>
        <v/>
      </c>
    </row>
    <row r="2010" spans="1:13" x14ac:dyDescent="0.25">
      <c r="A2010" s="232" t="str">
        <f>IF(D2010="","",A2009)</f>
        <v/>
      </c>
      <c r="B2010" s="231" t="str">
        <f>IF(D2010="","",B2009)</f>
        <v/>
      </c>
      <c r="C2010" s="232" t="str">
        <f>IF(D2010="","",C2009)</f>
        <v/>
      </c>
      <c r="D2010" s="6"/>
      <c r="E2010" s="5" t="str">
        <f>IF(D2010="","",VLOOKUP(D2010,Master,3,FALSE))</f>
        <v/>
      </c>
      <c r="F2010" s="5" t="str">
        <f>IF(D2010="","",VLOOKUP(D2010,Master,4,FALSE))</f>
        <v/>
      </c>
      <c r="G2010" s="5" t="str">
        <f>IF(D2010="","",VLOOKUP(D2010,Master,5,FALSE))</f>
        <v/>
      </c>
      <c r="H2010" s="5" t="str">
        <f>IF(D2010="","",VLOOKUP(D2010,Master,2,FALSE))</f>
        <v/>
      </c>
      <c r="I2010" s="233"/>
      <c r="J2010" s="233"/>
      <c r="K2010" s="233"/>
      <c r="L2010" s="234" t="str">
        <f>IF(K2010="","",IF(I2010="",ROUND(HLOOKUP(J2010,kgList,K2010,FALSE),1),ROUND(HLOOKUP(I2010,kgList,K2010,FALSE),1)))</f>
        <v/>
      </c>
      <c r="M2010" s="234" t="str">
        <f>IF(L2010="","",IF(COUNTA(I2010:J2010)&gt;1,"Edible or Inedible",IF(COUNTA(I2010)=1,L2010*1,IF(COUNTA(J2010)=1,L2010*1,"ERROR"))))</f>
        <v/>
      </c>
    </row>
    <row r="2011" spans="1:13" x14ac:dyDescent="0.25">
      <c r="A2011" s="232" t="str">
        <f>IF(D2011="","",A2010)</f>
        <v/>
      </c>
      <c r="B2011" s="231" t="str">
        <f>IF(D2011="","",B2010)</f>
        <v/>
      </c>
      <c r="C2011" s="232" t="str">
        <f>IF(D2011="","",C2010)</f>
        <v/>
      </c>
      <c r="D2011" s="6"/>
      <c r="E2011" s="5" t="str">
        <f>IF(D2011="","",VLOOKUP(D2011,Master,3,FALSE))</f>
        <v/>
      </c>
      <c r="F2011" s="5" t="str">
        <f>IF(D2011="","",VLOOKUP(D2011,Master,4,FALSE))</f>
        <v/>
      </c>
      <c r="G2011" s="5" t="str">
        <f>IF(D2011="","",VLOOKUP(D2011,Master,5,FALSE))</f>
        <v/>
      </c>
      <c r="H2011" s="5" t="str">
        <f>IF(D2011="","",VLOOKUP(D2011,Master,2,FALSE))</f>
        <v/>
      </c>
      <c r="I2011" s="233"/>
      <c r="J2011" s="233"/>
      <c r="K2011" s="233"/>
      <c r="L2011" s="234" t="str">
        <f>IF(K2011="","",IF(I2011="",ROUND(HLOOKUP(J2011,kgList,K2011,FALSE),1),ROUND(HLOOKUP(I2011,kgList,K2011,FALSE),1)))</f>
        <v/>
      </c>
      <c r="M2011" s="234" t="str">
        <f>IF(L2011="","",IF(COUNTA(I2011:J2011)&gt;1,"Edible or Inedible",IF(COUNTA(I2011)=1,L2011*1,IF(COUNTA(J2011)=1,L2011*1,"ERROR"))))</f>
        <v/>
      </c>
    </row>
    <row r="2012" spans="1:13" x14ac:dyDescent="0.25">
      <c r="A2012" s="232" t="str">
        <f>IF(D2012="","",A2011)</f>
        <v/>
      </c>
      <c r="B2012" s="231" t="str">
        <f>IF(D2012="","",B2011)</f>
        <v/>
      </c>
      <c r="C2012" s="232" t="str">
        <f>IF(D2012="","",C2011)</f>
        <v/>
      </c>
      <c r="D2012" s="6"/>
      <c r="E2012" s="5" t="str">
        <f>IF(D2012="","",VLOOKUP(D2012,Master,3,FALSE))</f>
        <v/>
      </c>
      <c r="F2012" s="5" t="str">
        <f>IF(D2012="","",VLOOKUP(D2012,Master,4,FALSE))</f>
        <v/>
      </c>
      <c r="G2012" s="5" t="str">
        <f>IF(D2012="","",VLOOKUP(D2012,Master,5,FALSE))</f>
        <v/>
      </c>
      <c r="H2012" s="5" t="str">
        <f>IF(D2012="","",VLOOKUP(D2012,Master,2,FALSE))</f>
        <v/>
      </c>
      <c r="I2012" s="233"/>
      <c r="J2012" s="233"/>
      <c r="K2012" s="233"/>
      <c r="L2012" s="234" t="str">
        <f>IF(K2012="","",IF(I2012="",ROUND(HLOOKUP(J2012,kgList,K2012,FALSE),1),ROUND(HLOOKUP(I2012,kgList,K2012,FALSE),1)))</f>
        <v/>
      </c>
      <c r="M2012" s="234" t="str">
        <f>IF(L2012="","",IF(COUNTA(I2012:J2012)&gt;1,"Edible or Inedible",IF(COUNTA(I2012)=1,L2012*1,IF(COUNTA(J2012)=1,L2012*1,"ERROR"))))</f>
        <v/>
      </c>
    </row>
    <row r="2013" spans="1:13" x14ac:dyDescent="0.25">
      <c r="A2013" s="232" t="str">
        <f>IF(D2013="","",A2012)</f>
        <v/>
      </c>
      <c r="B2013" s="231" t="str">
        <f>IF(D2013="","",B2012)</f>
        <v/>
      </c>
      <c r="C2013" s="232" t="str">
        <f>IF(D2013="","",C2012)</f>
        <v/>
      </c>
      <c r="D2013" s="6"/>
      <c r="E2013" s="5" t="str">
        <f>IF(D2013="","",VLOOKUP(D2013,Master,3,FALSE))</f>
        <v/>
      </c>
      <c r="F2013" s="5" t="str">
        <f>IF(D2013="","",VLOOKUP(D2013,Master,4,FALSE))</f>
        <v/>
      </c>
      <c r="G2013" s="5" t="str">
        <f>IF(D2013="","",VLOOKUP(D2013,Master,5,FALSE))</f>
        <v/>
      </c>
      <c r="H2013" s="5" t="str">
        <f>IF(D2013="","",VLOOKUP(D2013,Master,2,FALSE))</f>
        <v/>
      </c>
      <c r="I2013" s="233"/>
      <c r="J2013" s="233"/>
      <c r="K2013" s="233"/>
      <c r="L2013" s="234" t="str">
        <f>IF(K2013="","",IF(I2013="",ROUND(HLOOKUP(J2013,kgList,K2013,FALSE),1),ROUND(HLOOKUP(I2013,kgList,K2013,FALSE),1)))</f>
        <v/>
      </c>
      <c r="M2013" s="234" t="str">
        <f>IF(L2013="","",IF(COUNTA(I2013:J2013)&gt;1,"Edible or Inedible",IF(COUNTA(I2013)=1,L2013*1,IF(COUNTA(J2013)=1,L2013*1,"ERROR"))))</f>
        <v/>
      </c>
    </row>
    <row r="2014" spans="1:13" x14ac:dyDescent="0.25">
      <c r="A2014" s="232" t="str">
        <f>IF(D2014="","",A2013)</f>
        <v/>
      </c>
      <c r="B2014" s="231" t="str">
        <f>IF(D2014="","",B2013)</f>
        <v/>
      </c>
      <c r="C2014" s="232" t="str">
        <f>IF(D2014="","",C2013)</f>
        <v/>
      </c>
      <c r="D2014" s="6"/>
      <c r="E2014" s="5" t="str">
        <f>IF(D2014="","",VLOOKUP(D2014,Master,3,FALSE))</f>
        <v/>
      </c>
      <c r="F2014" s="5" t="str">
        <f>IF(D2014="","",VLOOKUP(D2014,Master,4,FALSE))</f>
        <v/>
      </c>
      <c r="G2014" s="5" t="str">
        <f>IF(D2014="","",VLOOKUP(D2014,Master,5,FALSE))</f>
        <v/>
      </c>
      <c r="H2014" s="5" t="str">
        <f>IF(D2014="","",VLOOKUP(D2014,Master,2,FALSE))</f>
        <v/>
      </c>
      <c r="I2014" s="233"/>
      <c r="J2014" s="233"/>
      <c r="K2014" s="233"/>
      <c r="L2014" s="234" t="str">
        <f>IF(K2014="","",IF(I2014="",ROUND(HLOOKUP(J2014,kgList,K2014,FALSE),1),ROUND(HLOOKUP(I2014,kgList,K2014,FALSE),1)))</f>
        <v/>
      </c>
      <c r="M2014" s="234" t="str">
        <f>IF(L2014="","",IF(COUNTA(I2014:J2014)&gt;1,"Edible or Inedible",IF(COUNTA(I2014)=1,L2014*1,IF(COUNTA(J2014)=1,L2014*1,"ERROR"))))</f>
        <v/>
      </c>
    </row>
    <row r="2015" spans="1:13" x14ac:dyDescent="0.25">
      <c r="A2015" s="232" t="str">
        <f>IF(D2015="","",A2014)</f>
        <v/>
      </c>
      <c r="B2015" s="231" t="str">
        <f>IF(D2015="","",B2014)</f>
        <v/>
      </c>
      <c r="C2015" s="232" t="str">
        <f>IF(D2015="","",C2014)</f>
        <v/>
      </c>
      <c r="D2015" s="6"/>
      <c r="E2015" s="5" t="str">
        <f>IF(D2015="","",VLOOKUP(D2015,Master,3,FALSE))</f>
        <v/>
      </c>
      <c r="F2015" s="5" t="str">
        <f>IF(D2015="","",VLOOKUP(D2015,Master,4,FALSE))</f>
        <v/>
      </c>
      <c r="G2015" s="5" t="str">
        <f>IF(D2015="","",VLOOKUP(D2015,Master,5,FALSE))</f>
        <v/>
      </c>
      <c r="H2015" s="5" t="str">
        <f>IF(D2015="","",VLOOKUP(D2015,Master,2,FALSE))</f>
        <v/>
      </c>
      <c r="I2015" s="233"/>
      <c r="J2015" s="233"/>
      <c r="K2015" s="233"/>
      <c r="L2015" s="234" t="str">
        <f>IF(K2015="","",IF(I2015="",ROUND(HLOOKUP(J2015,kgList,K2015,FALSE),1),ROUND(HLOOKUP(I2015,kgList,K2015,FALSE),1)))</f>
        <v/>
      </c>
      <c r="M2015" s="234" t="str">
        <f>IF(L2015="","",IF(COUNTA(I2015:J2015)&gt;1,"Edible or Inedible",IF(COUNTA(I2015)=1,L2015*1,IF(COUNTA(J2015)=1,L2015*1,"ERROR"))))</f>
        <v/>
      </c>
    </row>
    <row r="2016" spans="1:13" x14ac:dyDescent="0.25">
      <c r="A2016" s="232" t="str">
        <f>IF(D2016="","",A2015)</f>
        <v/>
      </c>
      <c r="B2016" s="231" t="str">
        <f>IF(D2016="","",B2015)</f>
        <v/>
      </c>
      <c r="C2016" s="232" t="str">
        <f>IF(D2016="","",C2015)</f>
        <v/>
      </c>
      <c r="D2016" s="6"/>
      <c r="E2016" s="5" t="str">
        <f>IF(D2016="","",VLOOKUP(D2016,Master,3,FALSE))</f>
        <v/>
      </c>
      <c r="F2016" s="5" t="str">
        <f>IF(D2016="","",VLOOKUP(D2016,Master,4,FALSE))</f>
        <v/>
      </c>
      <c r="G2016" s="5" t="str">
        <f>IF(D2016="","",VLOOKUP(D2016,Master,5,FALSE))</f>
        <v/>
      </c>
      <c r="H2016" s="5" t="str">
        <f>IF(D2016="","",VLOOKUP(D2016,Master,2,FALSE))</f>
        <v/>
      </c>
      <c r="I2016" s="233"/>
      <c r="J2016" s="233"/>
      <c r="K2016" s="233"/>
      <c r="L2016" s="234" t="str">
        <f>IF(K2016="","",IF(I2016="",ROUND(HLOOKUP(J2016,kgList,K2016,FALSE),1),ROUND(HLOOKUP(I2016,kgList,K2016,FALSE),1)))</f>
        <v/>
      </c>
      <c r="M2016" s="234" t="str">
        <f>IF(L2016="","",IF(COUNTA(I2016:J2016)&gt;1,"Edible or Inedible",IF(COUNTA(I2016)=1,L2016*1,IF(COUNTA(J2016)=1,L2016*1,"ERROR"))))</f>
        <v/>
      </c>
    </row>
    <row r="2017" spans="1:13" x14ac:dyDescent="0.25">
      <c r="A2017" s="232" t="str">
        <f>IF(D2017="","",A2016)</f>
        <v/>
      </c>
      <c r="B2017" s="231" t="str">
        <f>IF(D2017="","",B2016)</f>
        <v/>
      </c>
      <c r="C2017" s="232" t="str">
        <f>IF(D2017="","",C2016)</f>
        <v/>
      </c>
      <c r="D2017" s="6"/>
      <c r="E2017" s="5" t="str">
        <f>IF(D2017="","",VLOOKUP(D2017,Master,3,FALSE))</f>
        <v/>
      </c>
      <c r="F2017" s="5" t="str">
        <f>IF(D2017="","",VLOOKUP(D2017,Master,4,FALSE))</f>
        <v/>
      </c>
      <c r="G2017" s="5" t="str">
        <f>IF(D2017="","",VLOOKUP(D2017,Master,5,FALSE))</f>
        <v/>
      </c>
      <c r="H2017" s="5" t="str">
        <f>IF(D2017="","",VLOOKUP(D2017,Master,2,FALSE))</f>
        <v/>
      </c>
      <c r="I2017" s="233"/>
      <c r="J2017" s="233"/>
      <c r="K2017" s="233"/>
      <c r="L2017" s="234" t="str">
        <f>IF(K2017="","",IF(I2017="",ROUND(HLOOKUP(J2017,kgList,K2017,FALSE),1),ROUND(HLOOKUP(I2017,kgList,K2017,FALSE),1)))</f>
        <v/>
      </c>
      <c r="M2017" s="234" t="str">
        <f>IF(L2017="","",IF(COUNTA(I2017:J2017)&gt;1,"Edible or Inedible",IF(COUNTA(I2017)=1,L2017*1,IF(COUNTA(J2017)=1,L2017*1,"ERROR"))))</f>
        <v/>
      </c>
    </row>
    <row r="2018" spans="1:13" x14ac:dyDescent="0.25">
      <c r="A2018" s="232" t="str">
        <f>IF(D2018="","",A2017)</f>
        <v/>
      </c>
      <c r="B2018" s="231" t="str">
        <f>IF(D2018="","",B2017)</f>
        <v/>
      </c>
      <c r="C2018" s="232" t="str">
        <f>IF(D2018="","",C2017)</f>
        <v/>
      </c>
      <c r="D2018" s="6"/>
      <c r="E2018" s="5" t="str">
        <f>IF(D2018="","",VLOOKUP(D2018,Master,3,FALSE))</f>
        <v/>
      </c>
      <c r="F2018" s="5" t="str">
        <f>IF(D2018="","",VLOOKUP(D2018,Master,4,FALSE))</f>
        <v/>
      </c>
      <c r="G2018" s="5" t="str">
        <f>IF(D2018="","",VLOOKUP(D2018,Master,5,FALSE))</f>
        <v/>
      </c>
      <c r="H2018" s="5" t="str">
        <f>IF(D2018="","",VLOOKUP(D2018,Master,2,FALSE))</f>
        <v/>
      </c>
      <c r="I2018" s="233"/>
      <c r="J2018" s="233"/>
      <c r="K2018" s="233"/>
      <c r="L2018" s="234" t="str">
        <f>IF(K2018="","",IF(I2018="",ROUND(HLOOKUP(J2018,kgList,K2018,FALSE),1),ROUND(HLOOKUP(I2018,kgList,K2018,FALSE),1)))</f>
        <v/>
      </c>
      <c r="M2018" s="234" t="str">
        <f>IF(L2018="","",IF(COUNTA(I2018:J2018)&gt;1,"Edible or Inedible",IF(COUNTA(I2018)=1,L2018*1,IF(COUNTA(J2018)=1,L2018*1,"ERROR"))))</f>
        <v/>
      </c>
    </row>
    <row r="2019" spans="1:13" x14ac:dyDescent="0.25">
      <c r="A2019" s="232" t="str">
        <f>IF(D2019="","",A2018)</f>
        <v/>
      </c>
      <c r="B2019" s="231" t="str">
        <f>IF(D2019="","",B2018)</f>
        <v/>
      </c>
      <c r="C2019" s="232" t="str">
        <f>IF(D2019="","",C2018)</f>
        <v/>
      </c>
      <c r="D2019" s="6"/>
      <c r="E2019" s="5" t="str">
        <f>IF(D2019="","",VLOOKUP(D2019,Master,3,FALSE))</f>
        <v/>
      </c>
      <c r="F2019" s="5" t="str">
        <f>IF(D2019="","",VLOOKUP(D2019,Master,4,FALSE))</f>
        <v/>
      </c>
      <c r="G2019" s="5" t="str">
        <f>IF(D2019="","",VLOOKUP(D2019,Master,5,FALSE))</f>
        <v/>
      </c>
      <c r="H2019" s="5" t="str">
        <f>IF(D2019="","",VLOOKUP(D2019,Master,2,FALSE))</f>
        <v/>
      </c>
      <c r="I2019" s="233"/>
      <c r="J2019" s="233"/>
      <c r="K2019" s="233"/>
      <c r="L2019" s="234" t="str">
        <f>IF(K2019="","",IF(I2019="",ROUND(HLOOKUP(J2019,kgList,K2019,FALSE),1),ROUND(HLOOKUP(I2019,kgList,K2019,FALSE),1)))</f>
        <v/>
      </c>
      <c r="M2019" s="234" t="str">
        <f>IF(L2019="","",IF(COUNTA(I2019:J2019)&gt;1,"Edible or Inedible",IF(COUNTA(I2019)=1,L2019*1,IF(COUNTA(J2019)=1,L2019*1,"ERROR"))))</f>
        <v/>
      </c>
    </row>
    <row r="2020" spans="1:13" x14ac:dyDescent="0.25">
      <c r="A2020" s="232" t="str">
        <f>IF(D2020="","",A2019)</f>
        <v/>
      </c>
      <c r="B2020" s="231" t="str">
        <f>IF(D2020="","",B2019)</f>
        <v/>
      </c>
      <c r="C2020" s="232" t="str">
        <f>IF(D2020="","",C2019)</f>
        <v/>
      </c>
      <c r="D2020" s="6"/>
      <c r="E2020" s="5" t="str">
        <f>IF(D2020="","",VLOOKUP(D2020,Master,3,FALSE))</f>
        <v/>
      </c>
      <c r="F2020" s="5" t="str">
        <f>IF(D2020="","",VLOOKUP(D2020,Master,4,FALSE))</f>
        <v/>
      </c>
      <c r="G2020" s="5" t="str">
        <f>IF(D2020="","",VLOOKUP(D2020,Master,5,FALSE))</f>
        <v/>
      </c>
      <c r="H2020" s="5" t="str">
        <f>IF(D2020="","",VLOOKUP(D2020,Master,2,FALSE))</f>
        <v/>
      </c>
      <c r="I2020" s="233"/>
      <c r="J2020" s="233"/>
      <c r="K2020" s="233"/>
      <c r="L2020" s="234" t="str">
        <f>IF(K2020="","",IF(I2020="",ROUND(HLOOKUP(J2020,kgList,K2020,FALSE),1),ROUND(HLOOKUP(I2020,kgList,K2020,FALSE),1)))</f>
        <v/>
      </c>
      <c r="M2020" s="234" t="str">
        <f>IF(L2020="","",IF(COUNTA(I2020:J2020)&gt;1,"Edible or Inedible",IF(COUNTA(I2020)=1,L2020*1,IF(COUNTA(J2020)=1,L2020*1,"ERROR"))))</f>
        <v/>
      </c>
    </row>
    <row r="2021" spans="1:13" x14ac:dyDescent="0.25">
      <c r="A2021" s="232" t="str">
        <f>IF(D2021="","",A2020)</f>
        <v/>
      </c>
      <c r="B2021" s="231" t="str">
        <f>IF(D2021="","",B2020)</f>
        <v/>
      </c>
      <c r="C2021" s="232" t="str">
        <f>IF(D2021="","",C2020)</f>
        <v/>
      </c>
      <c r="D2021" s="6"/>
      <c r="E2021" s="5" t="str">
        <f>IF(D2021="","",VLOOKUP(D2021,Master,3,FALSE))</f>
        <v/>
      </c>
      <c r="F2021" s="5" t="str">
        <f>IF(D2021="","",VLOOKUP(D2021,Master,4,FALSE))</f>
        <v/>
      </c>
      <c r="G2021" s="5" t="str">
        <f>IF(D2021="","",VLOOKUP(D2021,Master,5,FALSE))</f>
        <v/>
      </c>
      <c r="H2021" s="5" t="str">
        <f>IF(D2021="","",VLOOKUP(D2021,Master,2,FALSE))</f>
        <v/>
      </c>
      <c r="I2021" s="233"/>
      <c r="J2021" s="233"/>
      <c r="K2021" s="233"/>
      <c r="L2021" s="234" t="str">
        <f>IF(K2021="","",IF(I2021="",ROUND(HLOOKUP(J2021,kgList,K2021,FALSE),1),ROUND(HLOOKUP(I2021,kgList,K2021,FALSE),1)))</f>
        <v/>
      </c>
      <c r="M2021" s="234" t="str">
        <f>IF(L2021="","",IF(COUNTA(I2021:J2021)&gt;1,"Edible or Inedible",IF(COUNTA(I2021)=1,L2021*1,IF(COUNTA(J2021)=1,L2021*1,"ERROR"))))</f>
        <v/>
      </c>
    </row>
    <row r="2022" spans="1:13" x14ac:dyDescent="0.25">
      <c r="A2022" s="232" t="str">
        <f>IF(D2022="","",A2021)</f>
        <v/>
      </c>
      <c r="B2022" s="231" t="str">
        <f>IF(D2022="","",B2021)</f>
        <v/>
      </c>
      <c r="C2022" s="232" t="str">
        <f>IF(D2022="","",C2021)</f>
        <v/>
      </c>
      <c r="D2022" s="6"/>
      <c r="E2022" s="5" t="str">
        <f>IF(D2022="","",VLOOKUP(D2022,Master,3,FALSE))</f>
        <v/>
      </c>
      <c r="F2022" s="5" t="str">
        <f>IF(D2022="","",VLOOKUP(D2022,Master,4,FALSE))</f>
        <v/>
      </c>
      <c r="G2022" s="5" t="str">
        <f>IF(D2022="","",VLOOKUP(D2022,Master,5,FALSE))</f>
        <v/>
      </c>
      <c r="H2022" s="5" t="str">
        <f>IF(D2022="","",VLOOKUP(D2022,Master,2,FALSE))</f>
        <v/>
      </c>
      <c r="I2022" s="233"/>
      <c r="J2022" s="233"/>
      <c r="K2022" s="233"/>
      <c r="L2022" s="234" t="str">
        <f>IF(K2022="","",IF(I2022="",ROUND(HLOOKUP(J2022,kgList,K2022,FALSE),1),ROUND(HLOOKUP(I2022,kgList,K2022,FALSE),1)))</f>
        <v/>
      </c>
      <c r="M2022" s="234" t="str">
        <f>IF(L2022="","",IF(COUNTA(I2022:J2022)&gt;1,"Edible or Inedible",IF(COUNTA(I2022)=1,L2022*1,IF(COUNTA(J2022)=1,L2022*1,"ERROR"))))</f>
        <v/>
      </c>
    </row>
    <row r="2023" spans="1:13" x14ac:dyDescent="0.25">
      <c r="A2023" s="232" t="str">
        <f>IF(D2023="","",A2022)</f>
        <v/>
      </c>
      <c r="B2023" s="231" t="str">
        <f>IF(D2023="","",B2022)</f>
        <v/>
      </c>
      <c r="C2023" s="232" t="str">
        <f>IF(D2023="","",C2022)</f>
        <v/>
      </c>
      <c r="D2023" s="6"/>
      <c r="E2023" s="5" t="str">
        <f>IF(D2023="","",VLOOKUP(D2023,Master,3,FALSE))</f>
        <v/>
      </c>
      <c r="F2023" s="5" t="str">
        <f>IF(D2023="","",VLOOKUP(D2023,Master,4,FALSE))</f>
        <v/>
      </c>
      <c r="G2023" s="5" t="str">
        <f>IF(D2023="","",VLOOKUP(D2023,Master,5,FALSE))</f>
        <v/>
      </c>
      <c r="H2023" s="5" t="str">
        <f>IF(D2023="","",VLOOKUP(D2023,Master,2,FALSE))</f>
        <v/>
      </c>
      <c r="I2023" s="233"/>
      <c r="J2023" s="233"/>
      <c r="K2023" s="233"/>
      <c r="L2023" s="234" t="str">
        <f>IF(K2023="","",IF(I2023="",ROUND(HLOOKUP(J2023,kgList,K2023,FALSE),1),ROUND(HLOOKUP(I2023,kgList,K2023,FALSE),1)))</f>
        <v/>
      </c>
      <c r="M2023" s="234" t="str">
        <f>IF(L2023="","",IF(COUNTA(I2023:J2023)&gt;1,"Edible or Inedible",IF(COUNTA(I2023)=1,L2023*1,IF(COUNTA(J2023)=1,L2023*1,"ERROR"))))</f>
        <v/>
      </c>
    </row>
    <row r="2024" spans="1:13" x14ac:dyDescent="0.25">
      <c r="A2024" s="232" t="str">
        <f>IF(D2024="","",A2023)</f>
        <v/>
      </c>
      <c r="B2024" s="231" t="str">
        <f>IF(D2024="","",B2023)</f>
        <v/>
      </c>
      <c r="C2024" s="232" t="str">
        <f>IF(D2024="","",C2023)</f>
        <v/>
      </c>
      <c r="D2024" s="6"/>
      <c r="E2024" s="5" t="str">
        <f>IF(D2024="","",VLOOKUP(D2024,Master,3,FALSE))</f>
        <v/>
      </c>
      <c r="F2024" s="5" t="str">
        <f>IF(D2024="","",VLOOKUP(D2024,Master,4,FALSE))</f>
        <v/>
      </c>
      <c r="G2024" s="5" t="str">
        <f>IF(D2024="","",VLOOKUP(D2024,Master,5,FALSE))</f>
        <v/>
      </c>
      <c r="H2024" s="5" t="str">
        <f>IF(D2024="","",VLOOKUP(D2024,Master,2,FALSE))</f>
        <v/>
      </c>
      <c r="I2024" s="233"/>
      <c r="J2024" s="233"/>
      <c r="K2024" s="233"/>
      <c r="L2024" s="234" t="str">
        <f>IF(K2024="","",IF(I2024="",ROUND(HLOOKUP(J2024,kgList,K2024,FALSE),1),ROUND(HLOOKUP(I2024,kgList,K2024,FALSE),1)))</f>
        <v/>
      </c>
      <c r="M2024" s="234" t="str">
        <f>IF(L2024="","",IF(COUNTA(I2024:J2024)&gt;1,"Edible or Inedible",IF(COUNTA(I2024)=1,L2024*1,IF(COUNTA(J2024)=1,L2024*1,"ERROR"))))</f>
        <v/>
      </c>
    </row>
    <row r="2025" spans="1:13" x14ac:dyDescent="0.25">
      <c r="A2025" s="232" t="str">
        <f>IF(D2025="","",A2024)</f>
        <v/>
      </c>
      <c r="B2025" s="231" t="str">
        <f>IF(D2025="","",B2024)</f>
        <v/>
      </c>
      <c r="C2025" s="232" t="str">
        <f>IF(D2025="","",C2024)</f>
        <v/>
      </c>
      <c r="D2025" s="6"/>
      <c r="E2025" s="5" t="str">
        <f>IF(D2025="","",VLOOKUP(D2025,Master,3,FALSE))</f>
        <v/>
      </c>
      <c r="F2025" s="5" t="str">
        <f>IF(D2025="","",VLOOKUP(D2025,Master,4,FALSE))</f>
        <v/>
      </c>
      <c r="G2025" s="5" t="str">
        <f>IF(D2025="","",VLOOKUP(D2025,Master,5,FALSE))</f>
        <v/>
      </c>
      <c r="H2025" s="5" t="str">
        <f>IF(D2025="","",VLOOKUP(D2025,Master,2,FALSE))</f>
        <v/>
      </c>
      <c r="I2025" s="233"/>
      <c r="J2025" s="233"/>
      <c r="K2025" s="233"/>
      <c r="L2025" s="234" t="str">
        <f>IF(K2025="","",IF(I2025="",ROUND(HLOOKUP(J2025,kgList,K2025,FALSE),1),ROUND(HLOOKUP(I2025,kgList,K2025,FALSE),1)))</f>
        <v/>
      </c>
      <c r="M2025" s="234" t="str">
        <f>IF(L2025="","",IF(COUNTA(I2025:J2025)&gt;1,"Edible or Inedible",IF(COUNTA(I2025)=1,L2025*1,IF(COUNTA(J2025)=1,L2025*1,"ERROR"))))</f>
        <v/>
      </c>
    </row>
    <row r="2026" spans="1:13" x14ac:dyDescent="0.25">
      <c r="A2026" s="232" t="str">
        <f>IF(D2026="","",A2025)</f>
        <v/>
      </c>
      <c r="B2026" s="231" t="str">
        <f>IF(D2026="","",B2025)</f>
        <v/>
      </c>
      <c r="C2026" s="232" t="str">
        <f>IF(D2026="","",C2025)</f>
        <v/>
      </c>
      <c r="D2026" s="6"/>
      <c r="E2026" s="5" t="str">
        <f>IF(D2026="","",VLOOKUP(D2026,Master,3,FALSE))</f>
        <v/>
      </c>
      <c r="F2026" s="5" t="str">
        <f>IF(D2026="","",VLOOKUP(D2026,Master,4,FALSE))</f>
        <v/>
      </c>
      <c r="G2026" s="5" t="str">
        <f>IF(D2026="","",VLOOKUP(D2026,Master,5,FALSE))</f>
        <v/>
      </c>
      <c r="H2026" s="5" t="str">
        <f>IF(D2026="","",VLOOKUP(D2026,Master,2,FALSE))</f>
        <v/>
      </c>
      <c r="I2026" s="233"/>
      <c r="J2026" s="233"/>
      <c r="K2026" s="233"/>
      <c r="L2026" s="234" t="str">
        <f>IF(K2026="","",IF(I2026="",ROUND(HLOOKUP(J2026,kgList,K2026,FALSE),1),ROUND(HLOOKUP(I2026,kgList,K2026,FALSE),1)))</f>
        <v/>
      </c>
      <c r="M2026" s="234" t="str">
        <f>IF(L2026="","",IF(COUNTA(I2026:J2026)&gt;1,"Edible or Inedible",IF(COUNTA(I2026)=1,L2026*1,IF(COUNTA(J2026)=1,L2026*1,"ERROR"))))</f>
        <v/>
      </c>
    </row>
    <row r="2027" spans="1:13" x14ac:dyDescent="0.25">
      <c r="A2027" s="232" t="str">
        <f>IF(D2027="","",A2026)</f>
        <v/>
      </c>
      <c r="B2027" s="231" t="str">
        <f>IF(D2027="","",B2026)</f>
        <v/>
      </c>
      <c r="C2027" s="232" t="str">
        <f>IF(D2027="","",C2026)</f>
        <v/>
      </c>
      <c r="D2027" s="6"/>
      <c r="E2027" s="5" t="str">
        <f>IF(D2027="","",VLOOKUP(D2027,Master,3,FALSE))</f>
        <v/>
      </c>
      <c r="F2027" s="5" t="str">
        <f>IF(D2027="","",VLOOKUP(D2027,Master,4,FALSE))</f>
        <v/>
      </c>
      <c r="G2027" s="5" t="str">
        <f>IF(D2027="","",VLOOKUP(D2027,Master,5,FALSE))</f>
        <v/>
      </c>
      <c r="H2027" s="5" t="str">
        <f>IF(D2027="","",VLOOKUP(D2027,Master,2,FALSE))</f>
        <v/>
      </c>
      <c r="I2027" s="233"/>
      <c r="J2027" s="233"/>
      <c r="K2027" s="233"/>
      <c r="L2027" s="234" t="str">
        <f>IF(K2027="","",IF(I2027="",ROUND(HLOOKUP(J2027,kgList,K2027,FALSE),1),ROUND(HLOOKUP(I2027,kgList,K2027,FALSE),1)))</f>
        <v/>
      </c>
      <c r="M2027" s="234" t="str">
        <f>IF(L2027="","",IF(COUNTA(I2027:J2027)&gt;1,"Edible or Inedible",IF(COUNTA(I2027)=1,L2027*1,IF(COUNTA(J2027)=1,L2027*1,"ERROR"))))</f>
        <v/>
      </c>
    </row>
    <row r="2028" spans="1:13" x14ac:dyDescent="0.25">
      <c r="A2028" s="232" t="str">
        <f>IF(D2028="","",A2027)</f>
        <v/>
      </c>
      <c r="B2028" s="231" t="str">
        <f>IF(D2028="","",B2027)</f>
        <v/>
      </c>
      <c r="C2028" s="232" t="str">
        <f>IF(D2028="","",C2027)</f>
        <v/>
      </c>
      <c r="D2028" s="6"/>
      <c r="E2028" s="5" t="str">
        <f>IF(D2028="","",VLOOKUP(D2028,Master,3,FALSE))</f>
        <v/>
      </c>
      <c r="F2028" s="5" t="str">
        <f>IF(D2028="","",VLOOKUP(D2028,Master,4,FALSE))</f>
        <v/>
      </c>
      <c r="G2028" s="5" t="str">
        <f>IF(D2028="","",VLOOKUP(D2028,Master,5,FALSE))</f>
        <v/>
      </c>
      <c r="H2028" s="5" t="str">
        <f>IF(D2028="","",VLOOKUP(D2028,Master,2,FALSE))</f>
        <v/>
      </c>
      <c r="I2028" s="233"/>
      <c r="J2028" s="233"/>
      <c r="K2028" s="233"/>
      <c r="L2028" s="234" t="str">
        <f>IF(K2028="","",IF(I2028="",ROUND(HLOOKUP(J2028,kgList,K2028,FALSE),1),ROUND(HLOOKUP(I2028,kgList,K2028,FALSE),1)))</f>
        <v/>
      </c>
      <c r="M2028" s="234" t="str">
        <f>IF(L2028="","",IF(COUNTA(I2028:J2028)&gt;1,"Edible or Inedible",IF(COUNTA(I2028)=1,L2028*1,IF(COUNTA(J2028)=1,L2028*1,"ERROR"))))</f>
        <v/>
      </c>
    </row>
    <row r="2029" spans="1:13" x14ac:dyDescent="0.25">
      <c r="A2029" s="232" t="str">
        <f>IF(D2029="","",A2028)</f>
        <v/>
      </c>
      <c r="B2029" s="231" t="str">
        <f>IF(D2029="","",B2028)</f>
        <v/>
      </c>
      <c r="C2029" s="232" t="str">
        <f>IF(D2029="","",C2028)</f>
        <v/>
      </c>
      <c r="D2029" s="6"/>
      <c r="E2029" s="5" t="str">
        <f>IF(D2029="","",VLOOKUP(D2029,Master,3,FALSE))</f>
        <v/>
      </c>
      <c r="F2029" s="5" t="str">
        <f>IF(D2029="","",VLOOKUP(D2029,Master,4,FALSE))</f>
        <v/>
      </c>
      <c r="G2029" s="5" t="str">
        <f>IF(D2029="","",VLOOKUP(D2029,Master,5,FALSE))</f>
        <v/>
      </c>
      <c r="H2029" s="5" t="str">
        <f>IF(D2029="","",VLOOKUP(D2029,Master,2,FALSE))</f>
        <v/>
      </c>
      <c r="I2029" s="233"/>
      <c r="J2029" s="233"/>
      <c r="K2029" s="233"/>
      <c r="L2029" s="234" t="str">
        <f>IF(K2029="","",IF(I2029="",ROUND(HLOOKUP(J2029,kgList,K2029,FALSE),1),ROUND(HLOOKUP(I2029,kgList,K2029,FALSE),1)))</f>
        <v/>
      </c>
      <c r="M2029" s="234" t="str">
        <f>IF(L2029="","",IF(COUNTA(I2029:J2029)&gt;1,"Edible or Inedible",IF(COUNTA(I2029)=1,L2029*1,IF(COUNTA(J2029)=1,L2029*1,"ERROR"))))</f>
        <v/>
      </c>
    </row>
    <row r="2030" spans="1:13" x14ac:dyDescent="0.25">
      <c r="A2030" s="232" t="str">
        <f>IF(D2030="","",A2029)</f>
        <v/>
      </c>
      <c r="B2030" s="231" t="str">
        <f>IF(D2030="","",B2029)</f>
        <v/>
      </c>
      <c r="C2030" s="232" t="str">
        <f>IF(D2030="","",C2029)</f>
        <v/>
      </c>
      <c r="D2030" s="6"/>
      <c r="E2030" s="5" t="str">
        <f>IF(D2030="","",VLOOKUP(D2030,Master,3,FALSE))</f>
        <v/>
      </c>
      <c r="F2030" s="5" t="str">
        <f>IF(D2030="","",VLOOKUP(D2030,Master,4,FALSE))</f>
        <v/>
      </c>
      <c r="G2030" s="5" t="str">
        <f>IF(D2030="","",VLOOKUP(D2030,Master,5,FALSE))</f>
        <v/>
      </c>
      <c r="H2030" s="5" t="str">
        <f>IF(D2030="","",VLOOKUP(D2030,Master,2,FALSE))</f>
        <v/>
      </c>
      <c r="I2030" s="233"/>
      <c r="J2030" s="233"/>
      <c r="K2030" s="233"/>
      <c r="L2030" s="234" t="str">
        <f>IF(K2030="","",IF(I2030="",ROUND(HLOOKUP(J2030,kgList,K2030,FALSE),1),ROUND(HLOOKUP(I2030,kgList,K2030,FALSE),1)))</f>
        <v/>
      </c>
      <c r="M2030" s="234" t="str">
        <f>IF(L2030="","",IF(COUNTA(I2030:J2030)&gt;1,"Edible or Inedible",IF(COUNTA(I2030)=1,L2030*1,IF(COUNTA(J2030)=1,L2030*1,"ERROR"))))</f>
        <v/>
      </c>
    </row>
    <row r="2031" spans="1:13" x14ac:dyDescent="0.25">
      <c r="A2031" s="232" t="str">
        <f>IF(D2031="","",A2030)</f>
        <v/>
      </c>
      <c r="B2031" s="231" t="str">
        <f>IF(D2031="","",B2030)</f>
        <v/>
      </c>
      <c r="C2031" s="232" t="str">
        <f>IF(D2031="","",C2030)</f>
        <v/>
      </c>
      <c r="D2031" s="6"/>
      <c r="E2031" s="5" t="str">
        <f>IF(D2031="","",VLOOKUP(D2031,Master,3,FALSE))</f>
        <v/>
      </c>
      <c r="F2031" s="5" t="str">
        <f>IF(D2031="","",VLOOKUP(D2031,Master,4,FALSE))</f>
        <v/>
      </c>
      <c r="G2031" s="5" t="str">
        <f>IF(D2031="","",VLOOKUP(D2031,Master,5,FALSE))</f>
        <v/>
      </c>
      <c r="H2031" s="5" t="str">
        <f>IF(D2031="","",VLOOKUP(D2031,Master,2,FALSE))</f>
        <v/>
      </c>
      <c r="I2031" s="233"/>
      <c r="J2031" s="233"/>
      <c r="K2031" s="233"/>
      <c r="L2031" s="234" t="str">
        <f>IF(K2031="","",IF(I2031="",ROUND(HLOOKUP(J2031,kgList,K2031,FALSE),1),ROUND(HLOOKUP(I2031,kgList,K2031,FALSE),1)))</f>
        <v/>
      </c>
      <c r="M2031" s="234" t="str">
        <f>IF(L2031="","",IF(COUNTA(I2031:J2031)&gt;1,"Edible or Inedible",IF(COUNTA(I2031)=1,L2031*1,IF(COUNTA(J2031)=1,L2031*1,"ERROR"))))</f>
        <v/>
      </c>
    </row>
    <row r="2032" spans="1:13" x14ac:dyDescent="0.25">
      <c r="A2032" s="232" t="str">
        <f>IF(D2032="","",A2031)</f>
        <v/>
      </c>
      <c r="B2032" s="231" t="str">
        <f>IF(D2032="","",B2031)</f>
        <v/>
      </c>
      <c r="C2032" s="232" t="str">
        <f>IF(D2032="","",C2031)</f>
        <v/>
      </c>
      <c r="D2032" s="6"/>
      <c r="E2032" s="5" t="str">
        <f>IF(D2032="","",VLOOKUP(D2032,Master,3,FALSE))</f>
        <v/>
      </c>
      <c r="F2032" s="5" t="str">
        <f>IF(D2032="","",VLOOKUP(D2032,Master,4,FALSE))</f>
        <v/>
      </c>
      <c r="G2032" s="5" t="str">
        <f>IF(D2032="","",VLOOKUP(D2032,Master,5,FALSE))</f>
        <v/>
      </c>
      <c r="H2032" s="5" t="str">
        <f>IF(D2032="","",VLOOKUP(D2032,Master,2,FALSE))</f>
        <v/>
      </c>
      <c r="I2032" s="233"/>
      <c r="J2032" s="233"/>
      <c r="K2032" s="233"/>
      <c r="L2032" s="234" t="str">
        <f>IF(K2032="","",IF(I2032="",ROUND(HLOOKUP(J2032,kgList,K2032,FALSE),1),ROUND(HLOOKUP(I2032,kgList,K2032,FALSE),1)))</f>
        <v/>
      </c>
      <c r="M2032" s="234" t="str">
        <f>IF(L2032="","",IF(COUNTA(I2032:J2032)&gt;1,"Edible or Inedible",IF(COUNTA(I2032)=1,L2032*1,IF(COUNTA(J2032)=1,L2032*1,"ERROR"))))</f>
        <v/>
      </c>
    </row>
    <row r="2033" spans="1:13" x14ac:dyDescent="0.25">
      <c r="A2033" s="232" t="str">
        <f>IF(D2033="","",A2032)</f>
        <v/>
      </c>
      <c r="B2033" s="231" t="str">
        <f>IF(D2033="","",B2032)</f>
        <v/>
      </c>
      <c r="C2033" s="232" t="str">
        <f>IF(D2033="","",C2032)</f>
        <v/>
      </c>
      <c r="D2033" s="6"/>
      <c r="E2033" s="5" t="str">
        <f>IF(D2033="","",VLOOKUP(D2033,Master,3,FALSE))</f>
        <v/>
      </c>
      <c r="F2033" s="5" t="str">
        <f>IF(D2033="","",VLOOKUP(D2033,Master,4,FALSE))</f>
        <v/>
      </c>
      <c r="G2033" s="5" t="str">
        <f>IF(D2033="","",VLOOKUP(D2033,Master,5,FALSE))</f>
        <v/>
      </c>
      <c r="H2033" s="5" t="str">
        <f>IF(D2033="","",VLOOKUP(D2033,Master,2,FALSE))</f>
        <v/>
      </c>
      <c r="I2033" s="233"/>
      <c r="J2033" s="233"/>
      <c r="K2033" s="233"/>
      <c r="L2033" s="234" t="str">
        <f>IF(K2033="","",IF(I2033="",ROUND(HLOOKUP(J2033,kgList,K2033,FALSE),1),ROUND(HLOOKUP(I2033,kgList,K2033,FALSE),1)))</f>
        <v/>
      </c>
      <c r="M2033" s="234" t="str">
        <f>IF(L2033="","",IF(COUNTA(I2033:J2033)&gt;1,"Edible or Inedible",IF(COUNTA(I2033)=1,L2033*1,IF(COUNTA(J2033)=1,L2033*1,"ERROR"))))</f>
        <v/>
      </c>
    </row>
    <row r="2034" spans="1:13" x14ac:dyDescent="0.25">
      <c r="A2034" s="232" t="str">
        <f>IF(D2034="","",A2033)</f>
        <v/>
      </c>
      <c r="B2034" s="231" t="str">
        <f>IF(D2034="","",B2033)</f>
        <v/>
      </c>
      <c r="C2034" s="232" t="str">
        <f>IF(D2034="","",C2033)</f>
        <v/>
      </c>
      <c r="D2034" s="6"/>
      <c r="E2034" s="5" t="str">
        <f>IF(D2034="","",VLOOKUP(D2034,Master,3,FALSE))</f>
        <v/>
      </c>
      <c r="F2034" s="5" t="str">
        <f>IF(D2034="","",VLOOKUP(D2034,Master,4,FALSE))</f>
        <v/>
      </c>
      <c r="G2034" s="5" t="str">
        <f>IF(D2034="","",VLOOKUP(D2034,Master,5,FALSE))</f>
        <v/>
      </c>
      <c r="H2034" s="5" t="str">
        <f>IF(D2034="","",VLOOKUP(D2034,Master,2,FALSE))</f>
        <v/>
      </c>
      <c r="I2034" s="233"/>
      <c r="J2034" s="233"/>
      <c r="K2034" s="233"/>
      <c r="L2034" s="234" t="str">
        <f>IF(K2034="","",IF(I2034="",ROUND(HLOOKUP(J2034,kgList,K2034,FALSE),1),ROUND(HLOOKUP(I2034,kgList,K2034,FALSE),1)))</f>
        <v/>
      </c>
      <c r="M2034" s="234" t="str">
        <f>IF(L2034="","",IF(COUNTA(I2034:J2034)&gt;1,"Edible or Inedible",IF(COUNTA(I2034)=1,L2034*1,IF(COUNTA(J2034)=1,L2034*1,"ERROR"))))</f>
        <v/>
      </c>
    </row>
    <row r="2035" spans="1:13" x14ac:dyDescent="0.25">
      <c r="A2035" s="232" t="str">
        <f>IF(D2035="","",A2034)</f>
        <v/>
      </c>
      <c r="B2035" s="231" t="str">
        <f>IF(D2035="","",B2034)</f>
        <v/>
      </c>
      <c r="C2035" s="232" t="str">
        <f>IF(D2035="","",C2034)</f>
        <v/>
      </c>
      <c r="D2035" s="6"/>
      <c r="E2035" s="5" t="str">
        <f>IF(D2035="","",VLOOKUP(D2035,Master,3,FALSE))</f>
        <v/>
      </c>
      <c r="F2035" s="5" t="str">
        <f>IF(D2035="","",VLOOKUP(D2035,Master,4,FALSE))</f>
        <v/>
      </c>
      <c r="G2035" s="5" t="str">
        <f>IF(D2035="","",VLOOKUP(D2035,Master,5,FALSE))</f>
        <v/>
      </c>
      <c r="H2035" s="5" t="str">
        <f>IF(D2035="","",VLOOKUP(D2035,Master,2,FALSE))</f>
        <v/>
      </c>
      <c r="I2035" s="233"/>
      <c r="J2035" s="233"/>
      <c r="K2035" s="233"/>
      <c r="L2035" s="234" t="str">
        <f>IF(K2035="","",IF(I2035="",ROUND(HLOOKUP(J2035,kgList,K2035,FALSE),1),ROUND(HLOOKUP(I2035,kgList,K2035,FALSE),1)))</f>
        <v/>
      </c>
      <c r="M2035" s="234" t="str">
        <f>IF(L2035="","",IF(COUNTA(I2035:J2035)&gt;1,"Edible or Inedible",IF(COUNTA(I2035)=1,L2035*1,IF(COUNTA(J2035)=1,L2035*1,"ERROR"))))</f>
        <v/>
      </c>
    </row>
    <row r="2036" spans="1:13" x14ac:dyDescent="0.25">
      <c r="A2036" s="232" t="str">
        <f>IF(D2036="","",A2035)</f>
        <v/>
      </c>
      <c r="B2036" s="231" t="str">
        <f>IF(D2036="","",B2035)</f>
        <v/>
      </c>
      <c r="C2036" s="232" t="str">
        <f>IF(D2036="","",C2035)</f>
        <v/>
      </c>
      <c r="D2036" s="6"/>
      <c r="E2036" s="5" t="str">
        <f>IF(D2036="","",VLOOKUP(D2036,Master,3,FALSE))</f>
        <v/>
      </c>
      <c r="F2036" s="5" t="str">
        <f>IF(D2036="","",VLOOKUP(D2036,Master,4,FALSE))</f>
        <v/>
      </c>
      <c r="G2036" s="5" t="str">
        <f>IF(D2036="","",VLOOKUP(D2036,Master,5,FALSE))</f>
        <v/>
      </c>
      <c r="H2036" s="5" t="str">
        <f>IF(D2036="","",VLOOKUP(D2036,Master,2,FALSE))</f>
        <v/>
      </c>
      <c r="I2036" s="233"/>
      <c r="J2036" s="233"/>
      <c r="K2036" s="233"/>
      <c r="L2036" s="234" t="str">
        <f>IF(K2036="","",IF(I2036="",ROUND(HLOOKUP(J2036,kgList,K2036,FALSE),1),ROUND(HLOOKUP(I2036,kgList,K2036,FALSE),1)))</f>
        <v/>
      </c>
      <c r="M2036" s="234" t="str">
        <f>IF(L2036="","",IF(COUNTA(I2036:J2036)&gt;1,"Edible or Inedible",IF(COUNTA(I2036)=1,L2036*1,IF(COUNTA(J2036)=1,L2036*1,"ERROR"))))</f>
        <v/>
      </c>
    </row>
    <row r="2037" spans="1:13" x14ac:dyDescent="0.25">
      <c r="A2037" s="232" t="str">
        <f>IF(D2037="","",A2036)</f>
        <v/>
      </c>
      <c r="B2037" s="231" t="str">
        <f>IF(D2037="","",B2036)</f>
        <v/>
      </c>
      <c r="C2037" s="232" t="str">
        <f>IF(D2037="","",C2036)</f>
        <v/>
      </c>
      <c r="D2037" s="6"/>
      <c r="E2037" s="5" t="str">
        <f>IF(D2037="","",VLOOKUP(D2037,Master,3,FALSE))</f>
        <v/>
      </c>
      <c r="F2037" s="5" t="str">
        <f>IF(D2037="","",VLOOKUP(D2037,Master,4,FALSE))</f>
        <v/>
      </c>
      <c r="G2037" s="5" t="str">
        <f>IF(D2037="","",VLOOKUP(D2037,Master,5,FALSE))</f>
        <v/>
      </c>
      <c r="H2037" s="5" t="str">
        <f>IF(D2037="","",VLOOKUP(D2037,Master,2,FALSE))</f>
        <v/>
      </c>
      <c r="I2037" s="233"/>
      <c r="J2037" s="233"/>
      <c r="K2037" s="233"/>
      <c r="L2037" s="234" t="str">
        <f>IF(K2037="","",IF(I2037="",ROUND(HLOOKUP(J2037,kgList,K2037,FALSE),1),ROUND(HLOOKUP(I2037,kgList,K2037,FALSE),1)))</f>
        <v/>
      </c>
      <c r="M2037" s="234" t="str">
        <f>IF(L2037="","",IF(COUNTA(I2037:J2037)&gt;1,"Edible or Inedible",IF(COUNTA(I2037)=1,L2037*1,IF(COUNTA(J2037)=1,L2037*1,"ERROR"))))</f>
        <v/>
      </c>
    </row>
    <row r="2038" spans="1:13" x14ac:dyDescent="0.25">
      <c r="A2038" s="232" t="str">
        <f>IF(D2038="","",A2037)</f>
        <v/>
      </c>
      <c r="B2038" s="231" t="str">
        <f>IF(D2038="","",B2037)</f>
        <v/>
      </c>
      <c r="C2038" s="232" t="str">
        <f>IF(D2038="","",C2037)</f>
        <v/>
      </c>
      <c r="D2038" s="6"/>
      <c r="E2038" s="5" t="str">
        <f>IF(D2038="","",VLOOKUP(D2038,Master,3,FALSE))</f>
        <v/>
      </c>
      <c r="F2038" s="5" t="str">
        <f>IF(D2038="","",VLOOKUP(D2038,Master,4,FALSE))</f>
        <v/>
      </c>
      <c r="G2038" s="5" t="str">
        <f>IF(D2038="","",VLOOKUP(D2038,Master,5,FALSE))</f>
        <v/>
      </c>
      <c r="H2038" s="5" t="str">
        <f>IF(D2038="","",VLOOKUP(D2038,Master,2,FALSE))</f>
        <v/>
      </c>
      <c r="I2038" s="233"/>
      <c r="J2038" s="233"/>
      <c r="K2038" s="233"/>
      <c r="L2038" s="234" t="str">
        <f>IF(K2038="","",IF(I2038="",ROUND(HLOOKUP(J2038,kgList,K2038,FALSE),1),ROUND(HLOOKUP(I2038,kgList,K2038,FALSE),1)))</f>
        <v/>
      </c>
      <c r="M2038" s="234" t="str">
        <f>IF(L2038="","",IF(COUNTA(I2038:J2038)&gt;1,"Edible or Inedible",IF(COUNTA(I2038)=1,L2038*1,IF(COUNTA(J2038)=1,L2038*1,"ERROR"))))</f>
        <v/>
      </c>
    </row>
    <row r="2039" spans="1:13" x14ac:dyDescent="0.25">
      <c r="A2039" s="232" t="str">
        <f>IF(D2039="","",A2038)</f>
        <v/>
      </c>
      <c r="B2039" s="231" t="str">
        <f>IF(D2039="","",B2038)</f>
        <v/>
      </c>
      <c r="C2039" s="232" t="str">
        <f>IF(D2039="","",C2038)</f>
        <v/>
      </c>
      <c r="D2039" s="6"/>
      <c r="E2039" s="5" t="str">
        <f>IF(D2039="","",VLOOKUP(D2039,Master,3,FALSE))</f>
        <v/>
      </c>
      <c r="F2039" s="5" t="str">
        <f>IF(D2039="","",VLOOKUP(D2039,Master,4,FALSE))</f>
        <v/>
      </c>
      <c r="G2039" s="5" t="str">
        <f>IF(D2039="","",VLOOKUP(D2039,Master,5,FALSE))</f>
        <v/>
      </c>
      <c r="H2039" s="5" t="str">
        <f>IF(D2039="","",VLOOKUP(D2039,Master,2,FALSE))</f>
        <v/>
      </c>
      <c r="I2039" s="233"/>
      <c r="J2039" s="233"/>
      <c r="K2039" s="233"/>
      <c r="L2039" s="234" t="str">
        <f>IF(K2039="","",IF(I2039="",ROUND(HLOOKUP(J2039,kgList,K2039,FALSE),1),ROUND(HLOOKUP(I2039,kgList,K2039,FALSE),1)))</f>
        <v/>
      </c>
      <c r="M2039" s="234" t="str">
        <f>IF(L2039="","",IF(COUNTA(I2039:J2039)&gt;1,"Edible or Inedible",IF(COUNTA(I2039)=1,L2039*1,IF(COUNTA(J2039)=1,L2039*1,"ERROR"))))</f>
        <v/>
      </c>
    </row>
    <row r="2040" spans="1:13" x14ac:dyDescent="0.25">
      <c r="A2040" s="232" t="str">
        <f>IF(D2040="","",A2039)</f>
        <v/>
      </c>
      <c r="B2040" s="231" t="str">
        <f>IF(D2040="","",B2039)</f>
        <v/>
      </c>
      <c r="C2040" s="232" t="str">
        <f>IF(D2040="","",C2039)</f>
        <v/>
      </c>
      <c r="D2040" s="6"/>
      <c r="E2040" s="5" t="str">
        <f>IF(D2040="","",VLOOKUP(D2040,Master,3,FALSE))</f>
        <v/>
      </c>
      <c r="F2040" s="5" t="str">
        <f>IF(D2040="","",VLOOKUP(D2040,Master,4,FALSE))</f>
        <v/>
      </c>
      <c r="G2040" s="5" t="str">
        <f>IF(D2040="","",VLOOKUP(D2040,Master,5,FALSE))</f>
        <v/>
      </c>
      <c r="H2040" s="5" t="str">
        <f>IF(D2040="","",VLOOKUP(D2040,Master,2,FALSE))</f>
        <v/>
      </c>
      <c r="I2040" s="233"/>
      <c r="J2040" s="233"/>
      <c r="K2040" s="233"/>
      <c r="L2040" s="234" t="str">
        <f>IF(K2040="","",IF(I2040="",ROUND(HLOOKUP(J2040,kgList,K2040,FALSE),1),ROUND(HLOOKUP(I2040,kgList,K2040,FALSE),1)))</f>
        <v/>
      </c>
      <c r="M2040" s="234" t="str">
        <f>IF(L2040="","",IF(COUNTA(I2040:J2040)&gt;1,"Edible or Inedible",IF(COUNTA(I2040)=1,L2040*1,IF(COUNTA(J2040)=1,L2040*1,"ERROR"))))</f>
        <v/>
      </c>
    </row>
    <row r="2041" spans="1:13" x14ac:dyDescent="0.25">
      <c r="A2041" s="232" t="str">
        <f>IF(D2041="","",A2040)</f>
        <v/>
      </c>
      <c r="B2041" s="231" t="str">
        <f>IF(D2041="","",B2040)</f>
        <v/>
      </c>
      <c r="C2041" s="232" t="str">
        <f>IF(D2041="","",C2040)</f>
        <v/>
      </c>
      <c r="D2041" s="6"/>
      <c r="E2041" s="5" t="str">
        <f>IF(D2041="","",VLOOKUP(D2041,Master,3,FALSE))</f>
        <v/>
      </c>
      <c r="F2041" s="5" t="str">
        <f>IF(D2041="","",VLOOKUP(D2041,Master,4,FALSE))</f>
        <v/>
      </c>
      <c r="G2041" s="5" t="str">
        <f>IF(D2041="","",VLOOKUP(D2041,Master,5,FALSE))</f>
        <v/>
      </c>
      <c r="H2041" s="5" t="str">
        <f>IF(D2041="","",VLOOKUP(D2041,Master,2,FALSE))</f>
        <v/>
      </c>
      <c r="I2041" s="233"/>
      <c r="J2041" s="233"/>
      <c r="K2041" s="233"/>
      <c r="L2041" s="234" t="str">
        <f>IF(K2041="","",IF(I2041="",ROUND(HLOOKUP(J2041,kgList,K2041,FALSE),1),ROUND(HLOOKUP(I2041,kgList,K2041,FALSE),1)))</f>
        <v/>
      </c>
      <c r="M2041" s="234" t="str">
        <f>IF(L2041="","",IF(COUNTA(I2041:J2041)&gt;1,"Edible or Inedible",IF(COUNTA(I2041)=1,L2041*1,IF(COUNTA(J2041)=1,L2041*1,"ERROR"))))</f>
        <v/>
      </c>
    </row>
    <row r="2042" spans="1:13" x14ac:dyDescent="0.25">
      <c r="A2042" s="232" t="str">
        <f>IF(D2042="","",A2041)</f>
        <v/>
      </c>
      <c r="B2042" s="231" t="str">
        <f>IF(D2042="","",B2041)</f>
        <v/>
      </c>
      <c r="C2042" s="232" t="str">
        <f>IF(D2042="","",C2041)</f>
        <v/>
      </c>
      <c r="D2042" s="6"/>
      <c r="E2042" s="5" t="str">
        <f>IF(D2042="","",VLOOKUP(D2042,Master,3,FALSE))</f>
        <v/>
      </c>
      <c r="F2042" s="5" t="str">
        <f>IF(D2042="","",VLOOKUP(D2042,Master,4,FALSE))</f>
        <v/>
      </c>
      <c r="G2042" s="5" t="str">
        <f>IF(D2042="","",VLOOKUP(D2042,Master,5,FALSE))</f>
        <v/>
      </c>
      <c r="H2042" s="5" t="str">
        <f>IF(D2042="","",VLOOKUP(D2042,Master,2,FALSE))</f>
        <v/>
      </c>
      <c r="I2042" s="233"/>
      <c r="J2042" s="233"/>
      <c r="K2042" s="233"/>
      <c r="L2042" s="234" t="str">
        <f>IF(K2042="","",IF(I2042="",ROUND(HLOOKUP(J2042,kgList,K2042,FALSE),1),ROUND(HLOOKUP(I2042,kgList,K2042,FALSE),1)))</f>
        <v/>
      </c>
      <c r="M2042" s="234" t="str">
        <f>IF(L2042="","",IF(COUNTA(I2042:J2042)&gt;1,"Edible or Inedible",IF(COUNTA(I2042)=1,L2042*1,IF(COUNTA(J2042)=1,L2042*1,"ERROR"))))</f>
        <v/>
      </c>
    </row>
    <row r="2043" spans="1:13" x14ac:dyDescent="0.25">
      <c r="A2043" s="232" t="str">
        <f>IF(D2043="","",A2042)</f>
        <v/>
      </c>
      <c r="B2043" s="231" t="str">
        <f>IF(D2043="","",B2042)</f>
        <v/>
      </c>
      <c r="C2043" s="232" t="str">
        <f>IF(D2043="","",C2042)</f>
        <v/>
      </c>
      <c r="D2043" s="6"/>
      <c r="E2043" s="5" t="str">
        <f>IF(D2043="","",VLOOKUP(D2043,Master,3,FALSE))</f>
        <v/>
      </c>
      <c r="F2043" s="5" t="str">
        <f>IF(D2043="","",VLOOKUP(D2043,Master,4,FALSE))</f>
        <v/>
      </c>
      <c r="G2043" s="5" t="str">
        <f>IF(D2043="","",VLOOKUP(D2043,Master,5,FALSE))</f>
        <v/>
      </c>
      <c r="H2043" s="5" t="str">
        <f>IF(D2043="","",VLOOKUP(D2043,Master,2,FALSE))</f>
        <v/>
      </c>
      <c r="I2043" s="233"/>
      <c r="J2043" s="233"/>
      <c r="K2043" s="233"/>
      <c r="L2043" s="234" t="str">
        <f>IF(K2043="","",IF(I2043="",ROUND(HLOOKUP(J2043,kgList,K2043,FALSE),1),ROUND(HLOOKUP(I2043,kgList,K2043,FALSE),1)))</f>
        <v/>
      </c>
      <c r="M2043" s="234" t="str">
        <f>IF(L2043="","",IF(COUNTA(I2043:J2043)&gt;1,"Edible or Inedible",IF(COUNTA(I2043)=1,L2043*1,IF(COUNTA(J2043)=1,L2043*1,"ERROR"))))</f>
        <v/>
      </c>
    </row>
    <row r="2044" spans="1:13" x14ac:dyDescent="0.25">
      <c r="A2044" s="232" t="str">
        <f>IF(D2044="","",A2043)</f>
        <v/>
      </c>
      <c r="B2044" s="231" t="str">
        <f>IF(D2044="","",B2043)</f>
        <v/>
      </c>
      <c r="C2044" s="232" t="str">
        <f>IF(D2044="","",C2043)</f>
        <v/>
      </c>
      <c r="D2044" s="6"/>
      <c r="E2044" s="5" t="str">
        <f>IF(D2044="","",VLOOKUP(D2044,Master,3,FALSE))</f>
        <v/>
      </c>
      <c r="F2044" s="5" t="str">
        <f>IF(D2044="","",VLOOKUP(D2044,Master,4,FALSE))</f>
        <v/>
      </c>
      <c r="G2044" s="5" t="str">
        <f>IF(D2044="","",VLOOKUP(D2044,Master,5,FALSE))</f>
        <v/>
      </c>
      <c r="H2044" s="5" t="str">
        <f>IF(D2044="","",VLOOKUP(D2044,Master,2,FALSE))</f>
        <v/>
      </c>
      <c r="I2044" s="233"/>
      <c r="J2044" s="233"/>
      <c r="K2044" s="233"/>
      <c r="L2044" s="234" t="str">
        <f>IF(K2044="","",IF(I2044="",ROUND(HLOOKUP(J2044,kgList,K2044,FALSE),1),ROUND(HLOOKUP(I2044,kgList,K2044,FALSE),1)))</f>
        <v/>
      </c>
      <c r="M2044" s="234" t="str">
        <f>IF(L2044="","",IF(COUNTA(I2044:J2044)&gt;1,"Edible or Inedible",IF(COUNTA(I2044)=1,L2044*1,IF(COUNTA(J2044)=1,L2044*1,"ERROR"))))</f>
        <v/>
      </c>
    </row>
    <row r="2045" spans="1:13" x14ac:dyDescent="0.25">
      <c r="A2045" s="232" t="str">
        <f>IF(D2045="","",A2044)</f>
        <v/>
      </c>
      <c r="B2045" s="231" t="str">
        <f>IF(D2045="","",B2044)</f>
        <v/>
      </c>
      <c r="C2045" s="232" t="str">
        <f>IF(D2045="","",C2044)</f>
        <v/>
      </c>
      <c r="D2045" s="6"/>
      <c r="E2045" s="5" t="str">
        <f>IF(D2045="","",VLOOKUP(D2045,Master,3,FALSE))</f>
        <v/>
      </c>
      <c r="F2045" s="5" t="str">
        <f>IF(D2045="","",VLOOKUP(D2045,Master,4,FALSE))</f>
        <v/>
      </c>
      <c r="G2045" s="5" t="str">
        <f>IF(D2045="","",VLOOKUP(D2045,Master,5,FALSE))</f>
        <v/>
      </c>
      <c r="H2045" s="5" t="str">
        <f>IF(D2045="","",VLOOKUP(D2045,Master,2,FALSE))</f>
        <v/>
      </c>
      <c r="I2045" s="233"/>
      <c r="J2045" s="233"/>
      <c r="K2045" s="233"/>
      <c r="L2045" s="234" t="str">
        <f>IF(K2045="","",IF(I2045="",ROUND(HLOOKUP(J2045,kgList,K2045,FALSE),1),ROUND(HLOOKUP(I2045,kgList,K2045,FALSE),1)))</f>
        <v/>
      </c>
      <c r="M2045" s="234" t="str">
        <f>IF(L2045="","",IF(COUNTA(I2045:J2045)&gt;1,"Edible or Inedible",IF(COUNTA(I2045)=1,L2045*1,IF(COUNTA(J2045)=1,L2045*1,"ERROR"))))</f>
        <v/>
      </c>
    </row>
    <row r="2046" spans="1:13" x14ac:dyDescent="0.25">
      <c r="A2046" s="232" t="str">
        <f>IF(D2046="","",A2045)</f>
        <v/>
      </c>
      <c r="B2046" s="231" t="str">
        <f>IF(D2046="","",B2045)</f>
        <v/>
      </c>
      <c r="C2046" s="232" t="str">
        <f>IF(D2046="","",C2045)</f>
        <v/>
      </c>
      <c r="D2046" s="6"/>
      <c r="E2046" s="5" t="str">
        <f>IF(D2046="","",VLOOKUP(D2046,Master,3,FALSE))</f>
        <v/>
      </c>
      <c r="F2046" s="5" t="str">
        <f>IF(D2046="","",VLOOKUP(D2046,Master,4,FALSE))</f>
        <v/>
      </c>
      <c r="G2046" s="5" t="str">
        <f>IF(D2046="","",VLOOKUP(D2046,Master,5,FALSE))</f>
        <v/>
      </c>
      <c r="H2046" s="5" t="str">
        <f>IF(D2046="","",VLOOKUP(D2046,Master,2,FALSE))</f>
        <v/>
      </c>
      <c r="I2046" s="233"/>
      <c r="J2046" s="233"/>
      <c r="K2046" s="233"/>
      <c r="L2046" s="234" t="str">
        <f>IF(K2046="","",IF(I2046="",ROUND(HLOOKUP(J2046,kgList,K2046,FALSE),1),ROUND(HLOOKUP(I2046,kgList,K2046,FALSE),1)))</f>
        <v/>
      </c>
      <c r="M2046" s="234" t="str">
        <f>IF(L2046="","",IF(COUNTA(I2046:J2046)&gt;1,"Edible or Inedible",IF(COUNTA(I2046)=1,L2046*1,IF(COUNTA(J2046)=1,L2046*1,"ERROR"))))</f>
        <v/>
      </c>
    </row>
    <row r="2047" spans="1:13" x14ac:dyDescent="0.25">
      <c r="A2047" s="232" t="str">
        <f>IF(D2047="","",A2046)</f>
        <v/>
      </c>
      <c r="B2047" s="231" t="str">
        <f>IF(D2047="","",B2046)</f>
        <v/>
      </c>
      <c r="C2047" s="232" t="str">
        <f>IF(D2047="","",C2046)</f>
        <v/>
      </c>
      <c r="D2047" s="6"/>
      <c r="E2047" s="5" t="str">
        <f>IF(D2047="","",VLOOKUP(D2047,Master,3,FALSE))</f>
        <v/>
      </c>
      <c r="F2047" s="5" t="str">
        <f>IF(D2047="","",VLOOKUP(D2047,Master,4,FALSE))</f>
        <v/>
      </c>
      <c r="G2047" s="5" t="str">
        <f>IF(D2047="","",VLOOKUP(D2047,Master,5,FALSE))</f>
        <v/>
      </c>
      <c r="H2047" s="5" t="str">
        <f>IF(D2047="","",VLOOKUP(D2047,Master,2,FALSE))</f>
        <v/>
      </c>
      <c r="I2047" s="233"/>
      <c r="J2047" s="233"/>
      <c r="K2047" s="233"/>
      <c r="L2047" s="234" t="str">
        <f>IF(K2047="","",IF(I2047="",ROUND(HLOOKUP(J2047,kgList,K2047,FALSE),1),ROUND(HLOOKUP(I2047,kgList,K2047,FALSE),1)))</f>
        <v/>
      </c>
      <c r="M2047" s="234" t="str">
        <f>IF(L2047="","",IF(COUNTA(I2047:J2047)&gt;1,"Edible or Inedible",IF(COUNTA(I2047)=1,L2047*1,IF(COUNTA(J2047)=1,L2047*1,"ERROR"))))</f>
        <v/>
      </c>
    </row>
    <row r="2048" spans="1:13" x14ac:dyDescent="0.25">
      <c r="A2048" s="232" t="str">
        <f>IF(D2048="","",A2047)</f>
        <v/>
      </c>
      <c r="B2048" s="231" t="str">
        <f>IF(D2048="","",B2047)</f>
        <v/>
      </c>
      <c r="C2048" s="232" t="str">
        <f>IF(D2048="","",C2047)</f>
        <v/>
      </c>
      <c r="D2048" s="6"/>
      <c r="E2048" s="5" t="str">
        <f>IF(D2048="","",VLOOKUP(D2048,Master,3,FALSE))</f>
        <v/>
      </c>
      <c r="F2048" s="5" t="str">
        <f>IF(D2048="","",VLOOKUP(D2048,Master,4,FALSE))</f>
        <v/>
      </c>
      <c r="G2048" s="5" t="str">
        <f>IF(D2048="","",VLOOKUP(D2048,Master,5,FALSE))</f>
        <v/>
      </c>
      <c r="H2048" s="5" t="str">
        <f>IF(D2048="","",VLOOKUP(D2048,Master,2,FALSE))</f>
        <v/>
      </c>
      <c r="I2048" s="233"/>
      <c r="J2048" s="233"/>
      <c r="K2048" s="233"/>
      <c r="L2048" s="234" t="str">
        <f>IF(K2048="","",IF(I2048="",ROUND(HLOOKUP(J2048,kgList,K2048,FALSE),1),ROUND(HLOOKUP(I2048,kgList,K2048,FALSE),1)))</f>
        <v/>
      </c>
      <c r="M2048" s="234" t="str">
        <f>IF(L2048="","",IF(COUNTA(I2048:J2048)&gt;1,"Edible or Inedible",IF(COUNTA(I2048)=1,L2048*1,IF(COUNTA(J2048)=1,L2048*1,"ERROR"))))</f>
        <v/>
      </c>
    </row>
    <row r="2049" spans="1:13" x14ac:dyDescent="0.25">
      <c r="A2049" s="232" t="str">
        <f>IF(D2049="","",A2048)</f>
        <v/>
      </c>
      <c r="B2049" s="231" t="str">
        <f>IF(D2049="","",B2048)</f>
        <v/>
      </c>
      <c r="C2049" s="232" t="str">
        <f>IF(D2049="","",C2048)</f>
        <v/>
      </c>
      <c r="D2049" s="6"/>
      <c r="E2049" s="5" t="str">
        <f>IF(D2049="","",VLOOKUP(D2049,Master,3,FALSE))</f>
        <v/>
      </c>
      <c r="F2049" s="5" t="str">
        <f>IF(D2049="","",VLOOKUP(D2049,Master,4,FALSE))</f>
        <v/>
      </c>
      <c r="G2049" s="5" t="str">
        <f>IF(D2049="","",VLOOKUP(D2049,Master,5,FALSE))</f>
        <v/>
      </c>
      <c r="H2049" s="5" t="str">
        <f>IF(D2049="","",VLOOKUP(D2049,Master,2,FALSE))</f>
        <v/>
      </c>
      <c r="I2049" s="233"/>
      <c r="J2049" s="233"/>
      <c r="K2049" s="233"/>
      <c r="L2049" s="234" t="str">
        <f>IF(K2049="","",IF(I2049="",ROUND(HLOOKUP(J2049,kgList,K2049,FALSE),1),ROUND(HLOOKUP(I2049,kgList,K2049,FALSE),1)))</f>
        <v/>
      </c>
      <c r="M2049" s="234" t="str">
        <f>IF(L2049="","",IF(COUNTA(I2049:J2049)&gt;1,"Edible or Inedible",IF(COUNTA(I2049)=1,L2049*1,IF(COUNTA(J2049)=1,L2049*1,"ERROR"))))</f>
        <v/>
      </c>
    </row>
    <row r="2050" spans="1:13" x14ac:dyDescent="0.25">
      <c r="A2050" s="232" t="str">
        <f>IF(D2050="","",A2049)</f>
        <v/>
      </c>
      <c r="B2050" s="231" t="str">
        <f>IF(D2050="","",B2049)</f>
        <v/>
      </c>
      <c r="C2050" s="232" t="str">
        <f>IF(D2050="","",C2049)</f>
        <v/>
      </c>
      <c r="D2050" s="6"/>
      <c r="E2050" s="5" t="str">
        <f>IF(D2050="","",VLOOKUP(D2050,Master,3,FALSE))</f>
        <v/>
      </c>
      <c r="F2050" s="5" t="str">
        <f>IF(D2050="","",VLOOKUP(D2050,Master,4,FALSE))</f>
        <v/>
      </c>
      <c r="G2050" s="5" t="str">
        <f>IF(D2050="","",VLOOKUP(D2050,Master,5,FALSE))</f>
        <v/>
      </c>
      <c r="H2050" s="5" t="str">
        <f>IF(D2050="","",VLOOKUP(D2050,Master,2,FALSE))</f>
        <v/>
      </c>
      <c r="I2050" s="233"/>
      <c r="J2050" s="233"/>
      <c r="K2050" s="233"/>
      <c r="L2050" s="234" t="str">
        <f>IF(K2050="","",IF(I2050="",ROUND(HLOOKUP(J2050,kgList,K2050,FALSE),1),ROUND(HLOOKUP(I2050,kgList,K2050,FALSE),1)))</f>
        <v/>
      </c>
      <c r="M2050" s="234" t="str">
        <f>IF(L2050="","",IF(COUNTA(I2050:J2050)&gt;1,"Edible or Inedible",IF(COUNTA(I2050)=1,L2050*1,IF(COUNTA(J2050)=1,L2050*1,"ERROR"))))</f>
        <v/>
      </c>
    </row>
    <row r="2051" spans="1:13" x14ac:dyDescent="0.25">
      <c r="A2051" s="232" t="str">
        <f>IF(D2051="","",A2050)</f>
        <v/>
      </c>
      <c r="B2051" s="231" t="str">
        <f>IF(D2051="","",B2050)</f>
        <v/>
      </c>
      <c r="C2051" s="232" t="str">
        <f>IF(D2051="","",C2050)</f>
        <v/>
      </c>
      <c r="D2051" s="6"/>
      <c r="E2051" s="5" t="str">
        <f>IF(D2051="","",VLOOKUP(D2051,Master,3,FALSE))</f>
        <v/>
      </c>
      <c r="F2051" s="5" t="str">
        <f>IF(D2051="","",VLOOKUP(D2051,Master,4,FALSE))</f>
        <v/>
      </c>
      <c r="G2051" s="5" t="str">
        <f>IF(D2051="","",VLOOKUP(D2051,Master,5,FALSE))</f>
        <v/>
      </c>
      <c r="H2051" s="5" t="str">
        <f>IF(D2051="","",VLOOKUP(D2051,Master,2,FALSE))</f>
        <v/>
      </c>
      <c r="I2051" s="233"/>
      <c r="J2051" s="233"/>
      <c r="K2051" s="233"/>
      <c r="L2051" s="234" t="str">
        <f>IF(K2051="","",IF(I2051="",ROUND(HLOOKUP(J2051,kgList,K2051,FALSE),1),ROUND(HLOOKUP(I2051,kgList,K2051,FALSE),1)))</f>
        <v/>
      </c>
      <c r="M2051" s="234" t="str">
        <f>IF(L2051="","",IF(COUNTA(I2051:J2051)&gt;1,"Edible or Inedible",IF(COUNTA(I2051)=1,L2051*1,IF(COUNTA(J2051)=1,L2051*1,"ERROR"))))</f>
        <v/>
      </c>
    </row>
    <row r="2052" spans="1:13" x14ac:dyDescent="0.25">
      <c r="A2052" s="232" t="str">
        <f>IF(D2052="","",A2051)</f>
        <v/>
      </c>
      <c r="B2052" s="231" t="str">
        <f>IF(D2052="","",B2051)</f>
        <v/>
      </c>
      <c r="C2052" s="232" t="str">
        <f>IF(D2052="","",C2051)</f>
        <v/>
      </c>
      <c r="D2052" s="6"/>
      <c r="E2052" s="5" t="str">
        <f>IF(D2052="","",VLOOKUP(D2052,Master,3,FALSE))</f>
        <v/>
      </c>
      <c r="F2052" s="5" t="str">
        <f>IF(D2052="","",VLOOKUP(D2052,Master,4,FALSE))</f>
        <v/>
      </c>
      <c r="G2052" s="5" t="str">
        <f>IF(D2052="","",VLOOKUP(D2052,Master,5,FALSE))</f>
        <v/>
      </c>
      <c r="H2052" s="5" t="str">
        <f>IF(D2052="","",VLOOKUP(D2052,Master,2,FALSE))</f>
        <v/>
      </c>
      <c r="I2052" s="233"/>
      <c r="J2052" s="233"/>
      <c r="K2052" s="233"/>
      <c r="L2052" s="234" t="str">
        <f>IF(K2052="","",IF(I2052="",ROUND(HLOOKUP(J2052,kgList,K2052,FALSE),1),ROUND(HLOOKUP(I2052,kgList,K2052,FALSE),1)))</f>
        <v/>
      </c>
      <c r="M2052" s="234" t="str">
        <f>IF(L2052="","",IF(COUNTA(I2052:J2052)&gt;1,"Edible or Inedible",IF(COUNTA(I2052)=1,L2052*1,IF(COUNTA(J2052)=1,L2052*1,"ERROR"))))</f>
        <v/>
      </c>
    </row>
    <row r="2053" spans="1:13" x14ac:dyDescent="0.25">
      <c r="A2053" s="232" t="str">
        <f>IF(D2053="","",A2052)</f>
        <v/>
      </c>
      <c r="B2053" s="231" t="str">
        <f>IF(D2053="","",B2052)</f>
        <v/>
      </c>
      <c r="C2053" s="232" t="str">
        <f>IF(D2053="","",C2052)</f>
        <v/>
      </c>
      <c r="D2053" s="6"/>
      <c r="E2053" s="5" t="str">
        <f>IF(D2053="","",VLOOKUP(D2053,Master,3,FALSE))</f>
        <v/>
      </c>
      <c r="F2053" s="5" t="str">
        <f>IF(D2053="","",VLOOKUP(D2053,Master,4,FALSE))</f>
        <v/>
      </c>
      <c r="G2053" s="5" t="str">
        <f>IF(D2053="","",VLOOKUP(D2053,Master,5,FALSE))</f>
        <v/>
      </c>
      <c r="H2053" s="5" t="str">
        <f>IF(D2053="","",VLOOKUP(D2053,Master,2,FALSE))</f>
        <v/>
      </c>
      <c r="I2053" s="233"/>
      <c r="J2053" s="233"/>
      <c r="K2053" s="233"/>
      <c r="L2053" s="234" t="str">
        <f>IF(K2053="","",IF(I2053="",ROUND(HLOOKUP(J2053,kgList,K2053,FALSE),1),ROUND(HLOOKUP(I2053,kgList,K2053,FALSE),1)))</f>
        <v/>
      </c>
      <c r="M2053" s="234" t="str">
        <f>IF(L2053="","",IF(COUNTA(I2053:J2053)&gt;1,"Edible or Inedible",IF(COUNTA(I2053)=1,L2053*1,IF(COUNTA(J2053)=1,L2053*1,"ERROR"))))</f>
        <v/>
      </c>
    </row>
    <row r="2054" spans="1:13" x14ac:dyDescent="0.25">
      <c r="A2054" s="232" t="str">
        <f>IF(D2054="","",A2053)</f>
        <v/>
      </c>
      <c r="B2054" s="231" t="str">
        <f>IF(D2054="","",B2053)</f>
        <v/>
      </c>
      <c r="C2054" s="232" t="str">
        <f>IF(D2054="","",C2053)</f>
        <v/>
      </c>
      <c r="D2054" s="6"/>
      <c r="E2054" s="5" t="str">
        <f>IF(D2054="","",VLOOKUP(D2054,Master,3,FALSE))</f>
        <v/>
      </c>
      <c r="F2054" s="5" t="str">
        <f>IF(D2054="","",VLOOKUP(D2054,Master,4,FALSE))</f>
        <v/>
      </c>
      <c r="G2054" s="5" t="str">
        <f>IF(D2054="","",VLOOKUP(D2054,Master,5,FALSE))</f>
        <v/>
      </c>
      <c r="H2054" s="5" t="str">
        <f>IF(D2054="","",VLOOKUP(D2054,Master,2,FALSE))</f>
        <v/>
      </c>
      <c r="I2054" s="233"/>
      <c r="J2054" s="233"/>
      <c r="K2054" s="233"/>
      <c r="L2054" s="234" t="str">
        <f>IF(K2054="","",IF(I2054="",ROUND(HLOOKUP(J2054,kgList,K2054,FALSE),1),ROUND(HLOOKUP(I2054,kgList,K2054,FALSE),1)))</f>
        <v/>
      </c>
      <c r="M2054" s="234" t="str">
        <f>IF(L2054="","",IF(COUNTA(I2054:J2054)&gt;1,"Edible or Inedible",IF(COUNTA(I2054)=1,L2054*1,IF(COUNTA(J2054)=1,L2054*1,"ERROR"))))</f>
        <v/>
      </c>
    </row>
    <row r="2055" spans="1:13" x14ac:dyDescent="0.25">
      <c r="A2055" s="232" t="str">
        <f>IF(D2055="","",A2054)</f>
        <v/>
      </c>
      <c r="B2055" s="231" t="str">
        <f>IF(D2055="","",B2054)</f>
        <v/>
      </c>
      <c r="C2055" s="232" t="str">
        <f>IF(D2055="","",C2054)</f>
        <v/>
      </c>
      <c r="D2055" s="6"/>
      <c r="E2055" s="5" t="str">
        <f>IF(D2055="","",VLOOKUP(D2055,Master,3,FALSE))</f>
        <v/>
      </c>
      <c r="F2055" s="5" t="str">
        <f>IF(D2055="","",VLOOKUP(D2055,Master,4,FALSE))</f>
        <v/>
      </c>
      <c r="G2055" s="5" t="str">
        <f>IF(D2055="","",VLOOKUP(D2055,Master,5,FALSE))</f>
        <v/>
      </c>
      <c r="H2055" s="5" t="str">
        <f>IF(D2055="","",VLOOKUP(D2055,Master,2,FALSE))</f>
        <v/>
      </c>
      <c r="I2055" s="233"/>
      <c r="J2055" s="233"/>
      <c r="K2055" s="233"/>
      <c r="L2055" s="234" t="str">
        <f>IF(K2055="","",IF(I2055="",ROUND(HLOOKUP(J2055,kgList,K2055,FALSE),1),ROUND(HLOOKUP(I2055,kgList,K2055,FALSE),1)))</f>
        <v/>
      </c>
      <c r="M2055" s="234" t="str">
        <f>IF(L2055="","",IF(COUNTA(I2055:J2055)&gt;1,"Edible or Inedible",IF(COUNTA(I2055)=1,L2055*1,IF(COUNTA(J2055)=1,L2055*1,"ERROR"))))</f>
        <v/>
      </c>
    </row>
    <row r="2056" spans="1:13" x14ac:dyDescent="0.25">
      <c r="A2056" s="232" t="str">
        <f>IF(D2056="","",A2055)</f>
        <v/>
      </c>
      <c r="B2056" s="231" t="str">
        <f>IF(D2056="","",B2055)</f>
        <v/>
      </c>
      <c r="C2056" s="232" t="str">
        <f>IF(D2056="","",C2055)</f>
        <v/>
      </c>
      <c r="D2056" s="6"/>
      <c r="E2056" s="5" t="str">
        <f>IF(D2056="","",VLOOKUP(D2056,Master,3,FALSE))</f>
        <v/>
      </c>
      <c r="F2056" s="5" t="str">
        <f>IF(D2056="","",VLOOKUP(D2056,Master,4,FALSE))</f>
        <v/>
      </c>
      <c r="G2056" s="5" t="str">
        <f>IF(D2056="","",VLOOKUP(D2056,Master,5,FALSE))</f>
        <v/>
      </c>
      <c r="H2056" s="5" t="str">
        <f>IF(D2056="","",VLOOKUP(D2056,Master,2,FALSE))</f>
        <v/>
      </c>
      <c r="I2056" s="233"/>
      <c r="J2056" s="233"/>
      <c r="K2056" s="233"/>
      <c r="L2056" s="234" t="str">
        <f>IF(K2056="","",IF(I2056="",ROUND(HLOOKUP(J2056,kgList,K2056,FALSE),1),ROUND(HLOOKUP(I2056,kgList,K2056,FALSE),1)))</f>
        <v/>
      </c>
      <c r="M2056" s="234" t="str">
        <f>IF(L2056="","",IF(COUNTA(I2056:J2056)&gt;1,"Edible or Inedible",IF(COUNTA(I2056)=1,L2056*1,IF(COUNTA(J2056)=1,L2056*1,"ERROR"))))</f>
        <v/>
      </c>
    </row>
    <row r="2057" spans="1:13" x14ac:dyDescent="0.25">
      <c r="A2057" s="232" t="str">
        <f>IF(D2057="","",A2056)</f>
        <v/>
      </c>
      <c r="B2057" s="231" t="str">
        <f>IF(D2057="","",B2056)</f>
        <v/>
      </c>
      <c r="C2057" s="232" t="str">
        <f>IF(D2057="","",C2056)</f>
        <v/>
      </c>
      <c r="D2057" s="6"/>
      <c r="E2057" s="5" t="str">
        <f>IF(D2057="","",VLOOKUP(D2057,Master,3,FALSE))</f>
        <v/>
      </c>
      <c r="F2057" s="5" t="str">
        <f>IF(D2057="","",VLOOKUP(D2057,Master,4,FALSE))</f>
        <v/>
      </c>
      <c r="G2057" s="5" t="str">
        <f>IF(D2057="","",VLOOKUP(D2057,Master,5,FALSE))</f>
        <v/>
      </c>
      <c r="H2057" s="5" t="str">
        <f>IF(D2057="","",VLOOKUP(D2057,Master,2,FALSE))</f>
        <v/>
      </c>
      <c r="I2057" s="233"/>
      <c r="J2057" s="233"/>
      <c r="K2057" s="233"/>
      <c r="L2057" s="234" t="str">
        <f>IF(K2057="","",IF(I2057="",ROUND(HLOOKUP(J2057,kgList,K2057,FALSE),1),ROUND(HLOOKUP(I2057,kgList,K2057,FALSE),1)))</f>
        <v/>
      </c>
      <c r="M2057" s="234" t="str">
        <f>IF(L2057="","",IF(COUNTA(I2057:J2057)&gt;1,"Edible or Inedible",IF(COUNTA(I2057)=1,L2057*1,IF(COUNTA(J2057)=1,L2057*1,"ERROR"))))</f>
        <v/>
      </c>
    </row>
    <row r="2058" spans="1:13" x14ac:dyDescent="0.25">
      <c r="A2058" s="232" t="str">
        <f>IF(D2058="","",A2057)</f>
        <v/>
      </c>
      <c r="B2058" s="231" t="str">
        <f>IF(D2058="","",B2057)</f>
        <v/>
      </c>
      <c r="C2058" s="232" t="str">
        <f>IF(D2058="","",C2057)</f>
        <v/>
      </c>
      <c r="D2058" s="6"/>
      <c r="E2058" s="5" t="str">
        <f>IF(D2058="","",VLOOKUP(D2058,Master,3,FALSE))</f>
        <v/>
      </c>
      <c r="F2058" s="5" t="str">
        <f>IF(D2058="","",VLOOKUP(D2058,Master,4,FALSE))</f>
        <v/>
      </c>
      <c r="G2058" s="5" t="str">
        <f>IF(D2058="","",VLOOKUP(D2058,Master,5,FALSE))</f>
        <v/>
      </c>
      <c r="H2058" s="5" t="str">
        <f>IF(D2058="","",VLOOKUP(D2058,Master,2,FALSE))</f>
        <v/>
      </c>
      <c r="I2058" s="233"/>
      <c r="J2058" s="233"/>
      <c r="K2058" s="233"/>
      <c r="L2058" s="234" t="str">
        <f>IF(K2058="","",IF(I2058="",ROUND(HLOOKUP(J2058,kgList,K2058,FALSE),1),ROUND(HLOOKUP(I2058,kgList,K2058,FALSE),1)))</f>
        <v/>
      </c>
      <c r="M2058" s="234" t="str">
        <f>IF(L2058="","",IF(COUNTA(I2058:J2058)&gt;1,"Edible or Inedible",IF(COUNTA(I2058)=1,L2058*1,IF(COUNTA(J2058)=1,L2058*1,"ERROR"))))</f>
        <v/>
      </c>
    </row>
    <row r="2059" spans="1:13" x14ac:dyDescent="0.25">
      <c r="A2059" s="232" t="str">
        <f>IF(D2059="","",A2058)</f>
        <v/>
      </c>
      <c r="B2059" s="231" t="str">
        <f>IF(D2059="","",B2058)</f>
        <v/>
      </c>
      <c r="C2059" s="232" t="str">
        <f>IF(D2059="","",C2058)</f>
        <v/>
      </c>
      <c r="D2059" s="6"/>
      <c r="E2059" s="5" t="str">
        <f>IF(D2059="","",VLOOKUP(D2059,Master,3,FALSE))</f>
        <v/>
      </c>
      <c r="F2059" s="5" t="str">
        <f>IF(D2059="","",VLOOKUP(D2059,Master,4,FALSE))</f>
        <v/>
      </c>
      <c r="G2059" s="5" t="str">
        <f>IF(D2059="","",VLOOKUP(D2059,Master,5,FALSE))</f>
        <v/>
      </c>
      <c r="H2059" s="5" t="str">
        <f>IF(D2059="","",VLOOKUP(D2059,Master,2,FALSE))</f>
        <v/>
      </c>
      <c r="I2059" s="233"/>
      <c r="J2059" s="233"/>
      <c r="K2059" s="233"/>
      <c r="L2059" s="234" t="str">
        <f>IF(K2059="","",IF(I2059="",ROUND(HLOOKUP(J2059,kgList,K2059,FALSE),1),ROUND(HLOOKUP(I2059,kgList,K2059,FALSE),1)))</f>
        <v/>
      </c>
      <c r="M2059" s="234" t="str">
        <f>IF(L2059="","",IF(COUNTA(I2059:J2059)&gt;1,"Edible or Inedible",IF(COUNTA(I2059)=1,L2059*1,IF(COUNTA(J2059)=1,L2059*1,"ERROR"))))</f>
        <v/>
      </c>
    </row>
    <row r="2060" spans="1:13" x14ac:dyDescent="0.25">
      <c r="A2060" s="232" t="str">
        <f>IF(D2060="","",A2059)</f>
        <v/>
      </c>
      <c r="B2060" s="231" t="str">
        <f>IF(D2060="","",B2059)</f>
        <v/>
      </c>
      <c r="C2060" s="232" t="str">
        <f>IF(D2060="","",C2059)</f>
        <v/>
      </c>
      <c r="D2060" s="6"/>
      <c r="E2060" s="5" t="str">
        <f>IF(D2060="","",VLOOKUP(D2060,Master,3,FALSE))</f>
        <v/>
      </c>
      <c r="F2060" s="5" t="str">
        <f>IF(D2060="","",VLOOKUP(D2060,Master,4,FALSE))</f>
        <v/>
      </c>
      <c r="G2060" s="5" t="str">
        <f>IF(D2060="","",VLOOKUP(D2060,Master,5,FALSE))</f>
        <v/>
      </c>
      <c r="H2060" s="5" t="str">
        <f>IF(D2060="","",VLOOKUP(D2060,Master,2,FALSE))</f>
        <v/>
      </c>
      <c r="I2060" s="233"/>
      <c r="J2060" s="233"/>
      <c r="K2060" s="233"/>
      <c r="L2060" s="234" t="str">
        <f>IF(K2060="","",IF(I2060="",ROUND(HLOOKUP(J2060,kgList,K2060,FALSE),1),ROUND(HLOOKUP(I2060,kgList,K2060,FALSE),1)))</f>
        <v/>
      </c>
      <c r="M2060" s="234" t="str">
        <f>IF(L2060="","",IF(COUNTA(I2060:J2060)&gt;1,"Edible or Inedible",IF(COUNTA(I2060)=1,L2060*1,IF(COUNTA(J2060)=1,L2060*1,"ERROR"))))</f>
        <v/>
      </c>
    </row>
    <row r="2061" spans="1:13" x14ac:dyDescent="0.25">
      <c r="A2061" s="232" t="str">
        <f>IF(D2061="","",A2060)</f>
        <v/>
      </c>
      <c r="B2061" s="231" t="str">
        <f>IF(D2061="","",B2060)</f>
        <v/>
      </c>
      <c r="C2061" s="232" t="str">
        <f>IF(D2061="","",C2060)</f>
        <v/>
      </c>
      <c r="D2061" s="6"/>
      <c r="E2061" s="5" t="str">
        <f>IF(D2061="","",VLOOKUP(D2061,Master,3,FALSE))</f>
        <v/>
      </c>
      <c r="F2061" s="5" t="str">
        <f>IF(D2061="","",VLOOKUP(D2061,Master,4,FALSE))</f>
        <v/>
      </c>
      <c r="G2061" s="5" t="str">
        <f>IF(D2061="","",VLOOKUP(D2061,Master,5,FALSE))</f>
        <v/>
      </c>
      <c r="H2061" s="5" t="str">
        <f>IF(D2061="","",VLOOKUP(D2061,Master,2,FALSE))</f>
        <v/>
      </c>
      <c r="I2061" s="233"/>
      <c r="J2061" s="233"/>
      <c r="K2061" s="233"/>
      <c r="L2061" s="234" t="str">
        <f>IF(K2061="","",IF(I2061="",ROUND(HLOOKUP(J2061,kgList,K2061,FALSE),1),ROUND(HLOOKUP(I2061,kgList,K2061,FALSE),1)))</f>
        <v/>
      </c>
      <c r="M2061" s="234" t="str">
        <f>IF(L2061="","",IF(COUNTA(I2061:J2061)&gt;1,"Edible or Inedible",IF(COUNTA(I2061)=1,L2061*1,IF(COUNTA(J2061)=1,L2061*1,"ERROR"))))</f>
        <v/>
      </c>
    </row>
    <row r="2062" spans="1:13" x14ac:dyDescent="0.25">
      <c r="A2062" s="232" t="str">
        <f>IF(D2062="","",A2061)</f>
        <v/>
      </c>
      <c r="B2062" s="231" t="str">
        <f>IF(D2062="","",B2061)</f>
        <v/>
      </c>
      <c r="C2062" s="232" t="str">
        <f>IF(D2062="","",C2061)</f>
        <v/>
      </c>
      <c r="D2062" s="6"/>
      <c r="E2062" s="5" t="str">
        <f>IF(D2062="","",VLOOKUP(D2062,Master,3,FALSE))</f>
        <v/>
      </c>
      <c r="F2062" s="5" t="str">
        <f>IF(D2062="","",VLOOKUP(D2062,Master,4,FALSE))</f>
        <v/>
      </c>
      <c r="G2062" s="5" t="str">
        <f>IF(D2062="","",VLOOKUP(D2062,Master,5,FALSE))</f>
        <v/>
      </c>
      <c r="H2062" s="5" t="str">
        <f>IF(D2062="","",VLOOKUP(D2062,Master,2,FALSE))</f>
        <v/>
      </c>
      <c r="I2062" s="233"/>
      <c r="J2062" s="233"/>
      <c r="K2062" s="233"/>
      <c r="L2062" s="234" t="str">
        <f>IF(K2062="","",IF(I2062="",ROUND(HLOOKUP(J2062,kgList,K2062,FALSE),1),ROUND(HLOOKUP(I2062,kgList,K2062,FALSE),1)))</f>
        <v/>
      </c>
      <c r="M2062" s="234" t="str">
        <f>IF(L2062="","",IF(COUNTA(I2062:J2062)&gt;1,"Edible or Inedible",IF(COUNTA(I2062)=1,L2062*1,IF(COUNTA(J2062)=1,L2062*1,"ERROR"))))</f>
        <v/>
      </c>
    </row>
    <row r="2063" spans="1:13" x14ac:dyDescent="0.25">
      <c r="A2063" s="232" t="str">
        <f>IF(D2063="","",A2062)</f>
        <v/>
      </c>
      <c r="B2063" s="231" t="str">
        <f>IF(D2063="","",B2062)</f>
        <v/>
      </c>
      <c r="C2063" s="232" t="str">
        <f>IF(D2063="","",C2062)</f>
        <v/>
      </c>
      <c r="D2063" s="6"/>
      <c r="E2063" s="5" t="str">
        <f>IF(D2063="","",VLOOKUP(D2063,Master,3,FALSE))</f>
        <v/>
      </c>
      <c r="F2063" s="5" t="str">
        <f>IF(D2063="","",VLOOKUP(D2063,Master,4,FALSE))</f>
        <v/>
      </c>
      <c r="G2063" s="5" t="str">
        <f>IF(D2063="","",VLOOKUP(D2063,Master,5,FALSE))</f>
        <v/>
      </c>
      <c r="H2063" s="5" t="str">
        <f>IF(D2063="","",VLOOKUP(D2063,Master,2,FALSE))</f>
        <v/>
      </c>
      <c r="I2063" s="233"/>
      <c r="J2063" s="233"/>
      <c r="K2063" s="233"/>
      <c r="L2063" s="234" t="str">
        <f>IF(K2063="","",IF(I2063="",ROUND(HLOOKUP(J2063,kgList,K2063,FALSE),1),ROUND(HLOOKUP(I2063,kgList,K2063,FALSE),1)))</f>
        <v/>
      </c>
      <c r="M2063" s="234" t="str">
        <f>IF(L2063="","",IF(COUNTA(I2063:J2063)&gt;1,"Edible or Inedible",IF(COUNTA(I2063)=1,L2063*1,IF(COUNTA(J2063)=1,L2063*1,"ERROR"))))</f>
        <v/>
      </c>
    </row>
    <row r="2064" spans="1:13" x14ac:dyDescent="0.25">
      <c r="A2064" s="232" t="str">
        <f>IF(D2064="","",A2063)</f>
        <v/>
      </c>
      <c r="B2064" s="231" t="str">
        <f>IF(D2064="","",B2063)</f>
        <v/>
      </c>
      <c r="C2064" s="232" t="str">
        <f>IF(D2064="","",C2063)</f>
        <v/>
      </c>
      <c r="D2064" s="6"/>
      <c r="E2064" s="5" t="str">
        <f>IF(D2064="","",VLOOKUP(D2064,Master,3,FALSE))</f>
        <v/>
      </c>
      <c r="F2064" s="5" t="str">
        <f>IF(D2064="","",VLOOKUP(D2064,Master,4,FALSE))</f>
        <v/>
      </c>
      <c r="G2064" s="5" t="str">
        <f>IF(D2064="","",VLOOKUP(D2064,Master,5,FALSE))</f>
        <v/>
      </c>
      <c r="H2064" s="5" t="str">
        <f>IF(D2064="","",VLOOKUP(D2064,Master,2,FALSE))</f>
        <v/>
      </c>
      <c r="I2064" s="233"/>
      <c r="J2064" s="233"/>
      <c r="K2064" s="233"/>
      <c r="L2064" s="234" t="str">
        <f>IF(K2064="","",IF(I2064="",ROUND(HLOOKUP(J2064,kgList,K2064,FALSE),1),ROUND(HLOOKUP(I2064,kgList,K2064,FALSE),1)))</f>
        <v/>
      </c>
      <c r="M2064" s="234" t="str">
        <f>IF(L2064="","",IF(COUNTA(I2064:J2064)&gt;1,"Edible or Inedible",IF(COUNTA(I2064)=1,L2064*1,IF(COUNTA(J2064)=1,L2064*1,"ERROR"))))</f>
        <v/>
      </c>
    </row>
    <row r="2065" spans="1:13" x14ac:dyDescent="0.25">
      <c r="A2065" s="232" t="str">
        <f>IF(D2065="","",A2064)</f>
        <v/>
      </c>
      <c r="B2065" s="231" t="str">
        <f>IF(D2065="","",B2064)</f>
        <v/>
      </c>
      <c r="C2065" s="232" t="str">
        <f>IF(D2065="","",C2064)</f>
        <v/>
      </c>
      <c r="D2065" s="6"/>
      <c r="E2065" s="5" t="str">
        <f>IF(D2065="","",VLOOKUP(D2065,Master,3,FALSE))</f>
        <v/>
      </c>
      <c r="F2065" s="5" t="str">
        <f>IF(D2065="","",VLOOKUP(D2065,Master,4,FALSE))</f>
        <v/>
      </c>
      <c r="G2065" s="5" t="str">
        <f>IF(D2065="","",VLOOKUP(D2065,Master,5,FALSE))</f>
        <v/>
      </c>
      <c r="H2065" s="5" t="str">
        <f>IF(D2065="","",VLOOKUP(D2065,Master,2,FALSE))</f>
        <v/>
      </c>
      <c r="I2065" s="233"/>
      <c r="J2065" s="233"/>
      <c r="K2065" s="233"/>
      <c r="L2065" s="234" t="str">
        <f>IF(K2065="","",IF(I2065="",ROUND(HLOOKUP(J2065,kgList,K2065,FALSE),1),ROUND(HLOOKUP(I2065,kgList,K2065,FALSE),1)))</f>
        <v/>
      </c>
      <c r="M2065" s="234" t="str">
        <f>IF(L2065="","",IF(COUNTA(I2065:J2065)&gt;1,"Edible or Inedible",IF(COUNTA(I2065)=1,L2065*1,IF(COUNTA(J2065)=1,L2065*1,"ERROR"))))</f>
        <v/>
      </c>
    </row>
    <row r="2066" spans="1:13" x14ac:dyDescent="0.25">
      <c r="A2066" s="232" t="str">
        <f>IF(D2066="","",A2065)</f>
        <v/>
      </c>
      <c r="B2066" s="231" t="str">
        <f>IF(D2066="","",B2065)</f>
        <v/>
      </c>
      <c r="C2066" s="232" t="str">
        <f>IF(D2066="","",C2065)</f>
        <v/>
      </c>
      <c r="D2066" s="6"/>
      <c r="E2066" s="5" t="str">
        <f>IF(D2066="","",VLOOKUP(D2066,Master,3,FALSE))</f>
        <v/>
      </c>
      <c r="F2066" s="5" t="str">
        <f>IF(D2066="","",VLOOKUP(D2066,Master,4,FALSE))</f>
        <v/>
      </c>
      <c r="G2066" s="5" t="str">
        <f>IF(D2066="","",VLOOKUP(D2066,Master,5,FALSE))</f>
        <v/>
      </c>
      <c r="H2066" s="5" t="str">
        <f>IF(D2066="","",VLOOKUP(D2066,Master,2,FALSE))</f>
        <v/>
      </c>
      <c r="I2066" s="233"/>
      <c r="J2066" s="233"/>
      <c r="K2066" s="233"/>
      <c r="L2066" s="234" t="str">
        <f>IF(K2066="","",IF(I2066="",ROUND(HLOOKUP(J2066,kgList,K2066,FALSE),1),ROUND(HLOOKUP(I2066,kgList,K2066,FALSE),1)))</f>
        <v/>
      </c>
      <c r="M2066" s="234" t="str">
        <f>IF(L2066="","",IF(COUNTA(I2066:J2066)&gt;1,"Edible or Inedible",IF(COUNTA(I2066)=1,L2066*1,IF(COUNTA(J2066)=1,L2066*1,"ERROR"))))</f>
        <v/>
      </c>
    </row>
    <row r="2067" spans="1:13" x14ac:dyDescent="0.25">
      <c r="A2067" s="232" t="str">
        <f>IF(D2067="","",A2066)</f>
        <v/>
      </c>
      <c r="B2067" s="231" t="str">
        <f>IF(D2067="","",B2066)</f>
        <v/>
      </c>
      <c r="C2067" s="232" t="str">
        <f>IF(D2067="","",C2066)</f>
        <v/>
      </c>
      <c r="D2067" s="6"/>
      <c r="E2067" s="5" t="str">
        <f>IF(D2067="","",VLOOKUP(D2067,Master,3,FALSE))</f>
        <v/>
      </c>
      <c r="F2067" s="5" t="str">
        <f>IF(D2067="","",VLOOKUP(D2067,Master,4,FALSE))</f>
        <v/>
      </c>
      <c r="G2067" s="5" t="str">
        <f>IF(D2067="","",VLOOKUP(D2067,Master,5,FALSE))</f>
        <v/>
      </c>
      <c r="H2067" s="5" t="str">
        <f>IF(D2067="","",VLOOKUP(D2067,Master,2,FALSE))</f>
        <v/>
      </c>
      <c r="I2067" s="233"/>
      <c r="J2067" s="233"/>
      <c r="K2067" s="233"/>
      <c r="L2067" s="234" t="str">
        <f>IF(K2067="","",IF(I2067="",ROUND(HLOOKUP(J2067,kgList,K2067,FALSE),1),ROUND(HLOOKUP(I2067,kgList,K2067,FALSE),1)))</f>
        <v/>
      </c>
      <c r="M2067" s="234" t="str">
        <f>IF(L2067="","",IF(COUNTA(I2067:J2067)&gt;1,"Edible or Inedible",IF(COUNTA(I2067)=1,L2067*1,IF(COUNTA(J2067)=1,L2067*1,"ERROR"))))</f>
        <v/>
      </c>
    </row>
    <row r="2068" spans="1:13" x14ac:dyDescent="0.25">
      <c r="A2068" s="232" t="str">
        <f>IF(D2068="","",A2067)</f>
        <v/>
      </c>
      <c r="B2068" s="231" t="str">
        <f>IF(D2068="","",B2067)</f>
        <v/>
      </c>
      <c r="C2068" s="232" t="str">
        <f>IF(D2068="","",C2067)</f>
        <v/>
      </c>
      <c r="D2068" s="6"/>
      <c r="E2068" s="5" t="str">
        <f>IF(D2068="","",VLOOKUP(D2068,Master,3,FALSE))</f>
        <v/>
      </c>
      <c r="F2068" s="5" t="str">
        <f>IF(D2068="","",VLOOKUP(D2068,Master,4,FALSE))</f>
        <v/>
      </c>
      <c r="G2068" s="5" t="str">
        <f>IF(D2068="","",VLOOKUP(D2068,Master,5,FALSE))</f>
        <v/>
      </c>
      <c r="H2068" s="5" t="str">
        <f>IF(D2068="","",VLOOKUP(D2068,Master,2,FALSE))</f>
        <v/>
      </c>
      <c r="I2068" s="233"/>
      <c r="J2068" s="233"/>
      <c r="K2068" s="233"/>
      <c r="L2068" s="234" t="str">
        <f>IF(K2068="","",IF(I2068="",ROUND(HLOOKUP(J2068,kgList,K2068,FALSE),1),ROUND(HLOOKUP(I2068,kgList,K2068,FALSE),1)))</f>
        <v/>
      </c>
      <c r="M2068" s="234" t="str">
        <f>IF(L2068="","",IF(COUNTA(I2068:J2068)&gt;1,"Edible or Inedible",IF(COUNTA(I2068)=1,L2068*1,IF(COUNTA(J2068)=1,L2068*1,"ERROR"))))</f>
        <v/>
      </c>
    </row>
    <row r="2069" spans="1:13" x14ac:dyDescent="0.25">
      <c r="A2069" s="232" t="str">
        <f>IF(D2069="","",A2068)</f>
        <v/>
      </c>
      <c r="B2069" s="231" t="str">
        <f>IF(D2069="","",B2068)</f>
        <v/>
      </c>
      <c r="C2069" s="232" t="str">
        <f>IF(D2069="","",C2068)</f>
        <v/>
      </c>
      <c r="D2069" s="6"/>
      <c r="E2069" s="5" t="str">
        <f>IF(D2069="","",VLOOKUP(D2069,Master,3,FALSE))</f>
        <v/>
      </c>
      <c r="F2069" s="5" t="str">
        <f>IF(D2069="","",VLOOKUP(D2069,Master,4,FALSE))</f>
        <v/>
      </c>
      <c r="G2069" s="5" t="str">
        <f>IF(D2069="","",VLOOKUP(D2069,Master,5,FALSE))</f>
        <v/>
      </c>
      <c r="H2069" s="5" t="str">
        <f>IF(D2069="","",VLOOKUP(D2069,Master,2,FALSE))</f>
        <v/>
      </c>
      <c r="I2069" s="233"/>
      <c r="J2069" s="233"/>
      <c r="K2069" s="233"/>
      <c r="L2069" s="234" t="str">
        <f>IF(K2069="","",IF(I2069="",ROUND(HLOOKUP(J2069,kgList,K2069,FALSE),1),ROUND(HLOOKUP(I2069,kgList,K2069,FALSE),1)))</f>
        <v/>
      </c>
      <c r="M2069" s="234" t="str">
        <f>IF(L2069="","",IF(COUNTA(I2069:J2069)&gt;1,"Edible or Inedible",IF(COUNTA(I2069)=1,L2069*1,IF(COUNTA(J2069)=1,L2069*1,"ERROR"))))</f>
        <v/>
      </c>
    </row>
    <row r="2070" spans="1:13" x14ac:dyDescent="0.25">
      <c r="A2070" s="232" t="str">
        <f>IF(D2070="","",A2069)</f>
        <v/>
      </c>
      <c r="B2070" s="231" t="str">
        <f>IF(D2070="","",B2069)</f>
        <v/>
      </c>
      <c r="C2070" s="232" t="str">
        <f>IF(D2070="","",C2069)</f>
        <v/>
      </c>
      <c r="D2070" s="6"/>
      <c r="E2070" s="5" t="str">
        <f>IF(D2070="","",VLOOKUP(D2070,Master,3,FALSE))</f>
        <v/>
      </c>
      <c r="F2070" s="5" t="str">
        <f>IF(D2070="","",VLOOKUP(D2070,Master,4,FALSE))</f>
        <v/>
      </c>
      <c r="G2070" s="5" t="str">
        <f>IF(D2070="","",VLOOKUP(D2070,Master,5,FALSE))</f>
        <v/>
      </c>
      <c r="H2070" s="5" t="str">
        <f>IF(D2070="","",VLOOKUP(D2070,Master,2,FALSE))</f>
        <v/>
      </c>
      <c r="I2070" s="233"/>
      <c r="J2070" s="233"/>
      <c r="K2070" s="233"/>
      <c r="L2070" s="234" t="str">
        <f>IF(K2070="","",IF(I2070="",ROUND(HLOOKUP(J2070,kgList,K2070,FALSE),1),ROUND(HLOOKUP(I2070,kgList,K2070,FALSE),1)))</f>
        <v/>
      </c>
      <c r="M2070" s="234" t="str">
        <f>IF(L2070="","",IF(COUNTA(I2070:J2070)&gt;1,"Edible or Inedible",IF(COUNTA(I2070)=1,L2070*1,IF(COUNTA(J2070)=1,L2070*1,"ERROR"))))</f>
        <v/>
      </c>
    </row>
    <row r="2071" spans="1:13" x14ac:dyDescent="0.25">
      <c r="A2071" s="232" t="str">
        <f>IF(D2071="","",A2070)</f>
        <v/>
      </c>
      <c r="B2071" s="231" t="str">
        <f>IF(D2071="","",B2070)</f>
        <v/>
      </c>
      <c r="C2071" s="232" t="str">
        <f>IF(D2071="","",C2070)</f>
        <v/>
      </c>
      <c r="D2071" s="6"/>
      <c r="E2071" s="5" t="str">
        <f>IF(D2071="","",VLOOKUP(D2071,Master,3,FALSE))</f>
        <v/>
      </c>
      <c r="F2071" s="5" t="str">
        <f>IF(D2071="","",VLOOKUP(D2071,Master,4,FALSE))</f>
        <v/>
      </c>
      <c r="G2071" s="5" t="str">
        <f>IF(D2071="","",VLOOKUP(D2071,Master,5,FALSE))</f>
        <v/>
      </c>
      <c r="H2071" s="5" t="str">
        <f>IF(D2071="","",VLOOKUP(D2071,Master,2,FALSE))</f>
        <v/>
      </c>
      <c r="I2071" s="233"/>
      <c r="J2071" s="233"/>
      <c r="K2071" s="233"/>
      <c r="L2071" s="234" t="str">
        <f>IF(K2071="","",IF(I2071="",ROUND(HLOOKUP(J2071,kgList,K2071,FALSE),1),ROUND(HLOOKUP(I2071,kgList,K2071,FALSE),1)))</f>
        <v/>
      </c>
      <c r="M2071" s="234" t="str">
        <f>IF(L2071="","",IF(COUNTA(I2071:J2071)&gt;1,"Edible or Inedible",IF(COUNTA(I2071)=1,L2071*1,IF(COUNTA(J2071)=1,L2071*1,"ERROR"))))</f>
        <v/>
      </c>
    </row>
    <row r="2072" spans="1:13" x14ac:dyDescent="0.25">
      <c r="A2072" s="232" t="str">
        <f>IF(D2072="","",A2071)</f>
        <v/>
      </c>
      <c r="B2072" s="231" t="str">
        <f>IF(D2072="","",B2071)</f>
        <v/>
      </c>
      <c r="C2072" s="232" t="str">
        <f>IF(D2072="","",C2071)</f>
        <v/>
      </c>
      <c r="D2072" s="6"/>
      <c r="E2072" s="5" t="str">
        <f>IF(D2072="","",VLOOKUP(D2072,Master,3,FALSE))</f>
        <v/>
      </c>
      <c r="F2072" s="5" t="str">
        <f>IF(D2072="","",VLOOKUP(D2072,Master,4,FALSE))</f>
        <v/>
      </c>
      <c r="G2072" s="5" t="str">
        <f>IF(D2072="","",VLOOKUP(D2072,Master,5,FALSE))</f>
        <v/>
      </c>
      <c r="H2072" s="5" t="str">
        <f>IF(D2072="","",VLOOKUP(D2072,Master,2,FALSE))</f>
        <v/>
      </c>
      <c r="I2072" s="233"/>
      <c r="J2072" s="233"/>
      <c r="K2072" s="233"/>
      <c r="L2072" s="234" t="str">
        <f>IF(K2072="","",IF(I2072="",ROUND(HLOOKUP(J2072,kgList,K2072,FALSE),1),ROUND(HLOOKUP(I2072,kgList,K2072,FALSE),1)))</f>
        <v/>
      </c>
      <c r="M2072" s="234" t="str">
        <f>IF(L2072="","",IF(COUNTA(I2072:J2072)&gt;1,"Edible or Inedible",IF(COUNTA(I2072)=1,L2072*1,IF(COUNTA(J2072)=1,L2072*1,"ERROR"))))</f>
        <v/>
      </c>
    </row>
    <row r="2073" spans="1:13" x14ac:dyDescent="0.25">
      <c r="A2073" s="232" t="str">
        <f>IF(D2073="","",A2072)</f>
        <v/>
      </c>
      <c r="B2073" s="231" t="str">
        <f>IF(D2073="","",B2072)</f>
        <v/>
      </c>
      <c r="C2073" s="232" t="str">
        <f>IF(D2073="","",C2072)</f>
        <v/>
      </c>
      <c r="D2073" s="6"/>
      <c r="E2073" s="5" t="str">
        <f>IF(D2073="","",VLOOKUP(D2073,Master,3,FALSE))</f>
        <v/>
      </c>
      <c r="F2073" s="5" t="str">
        <f>IF(D2073="","",VLOOKUP(D2073,Master,4,FALSE))</f>
        <v/>
      </c>
      <c r="G2073" s="5" t="str">
        <f>IF(D2073="","",VLOOKUP(D2073,Master,5,FALSE))</f>
        <v/>
      </c>
      <c r="H2073" s="5" t="str">
        <f>IF(D2073="","",VLOOKUP(D2073,Master,2,FALSE))</f>
        <v/>
      </c>
      <c r="I2073" s="233"/>
      <c r="J2073" s="233"/>
      <c r="K2073" s="233"/>
      <c r="L2073" s="234" t="str">
        <f>IF(K2073="","",IF(I2073="",ROUND(HLOOKUP(J2073,kgList,K2073,FALSE),1),ROUND(HLOOKUP(I2073,kgList,K2073,FALSE),1)))</f>
        <v/>
      </c>
      <c r="M2073" s="234" t="str">
        <f>IF(L2073="","",IF(COUNTA(I2073:J2073)&gt;1,"Edible or Inedible",IF(COUNTA(I2073)=1,L2073*1,IF(COUNTA(J2073)=1,L2073*1,"ERROR"))))</f>
        <v/>
      </c>
    </row>
    <row r="2074" spans="1:13" x14ac:dyDescent="0.25">
      <c r="A2074" s="232" t="str">
        <f>IF(D2074="","",A2073)</f>
        <v/>
      </c>
      <c r="B2074" s="231" t="str">
        <f>IF(D2074="","",B2073)</f>
        <v/>
      </c>
      <c r="C2074" s="232" t="str">
        <f>IF(D2074="","",C2073)</f>
        <v/>
      </c>
      <c r="D2074" s="6"/>
      <c r="E2074" s="5" t="str">
        <f>IF(D2074="","",VLOOKUP(D2074,Master,3,FALSE))</f>
        <v/>
      </c>
      <c r="F2074" s="5" t="str">
        <f>IF(D2074="","",VLOOKUP(D2074,Master,4,FALSE))</f>
        <v/>
      </c>
      <c r="G2074" s="5" t="str">
        <f>IF(D2074="","",VLOOKUP(D2074,Master,5,FALSE))</f>
        <v/>
      </c>
      <c r="H2074" s="5" t="str">
        <f>IF(D2074="","",VLOOKUP(D2074,Master,2,FALSE))</f>
        <v/>
      </c>
      <c r="I2074" s="233"/>
      <c r="J2074" s="233"/>
      <c r="K2074" s="233"/>
      <c r="L2074" s="234" t="str">
        <f>IF(K2074="","",IF(I2074="",ROUND(HLOOKUP(J2074,kgList,K2074,FALSE),1),ROUND(HLOOKUP(I2074,kgList,K2074,FALSE),1)))</f>
        <v/>
      </c>
      <c r="M2074" s="234" t="str">
        <f>IF(L2074="","",IF(COUNTA(I2074:J2074)&gt;1,"Edible or Inedible",IF(COUNTA(I2074)=1,L2074*1,IF(COUNTA(J2074)=1,L2074*1,"ERROR"))))</f>
        <v/>
      </c>
    </row>
    <row r="2075" spans="1:13" x14ac:dyDescent="0.25">
      <c r="A2075" s="232" t="str">
        <f>IF(D2075="","",A2074)</f>
        <v/>
      </c>
      <c r="B2075" s="231" t="str">
        <f>IF(D2075="","",B2074)</f>
        <v/>
      </c>
      <c r="C2075" s="232" t="str">
        <f>IF(D2075="","",C2074)</f>
        <v/>
      </c>
      <c r="D2075" s="6"/>
      <c r="E2075" s="5" t="str">
        <f>IF(D2075="","",VLOOKUP(D2075,Master,3,FALSE))</f>
        <v/>
      </c>
      <c r="F2075" s="5" t="str">
        <f>IF(D2075="","",VLOOKUP(D2075,Master,4,FALSE))</f>
        <v/>
      </c>
      <c r="G2075" s="5" t="str">
        <f>IF(D2075="","",VLOOKUP(D2075,Master,5,FALSE))</f>
        <v/>
      </c>
      <c r="H2075" s="5" t="str">
        <f>IF(D2075="","",VLOOKUP(D2075,Master,2,FALSE))</f>
        <v/>
      </c>
      <c r="I2075" s="233"/>
      <c r="J2075" s="233"/>
      <c r="K2075" s="233"/>
      <c r="L2075" s="234" t="str">
        <f>IF(K2075="","",IF(I2075="",ROUND(HLOOKUP(J2075,kgList,K2075,FALSE),1),ROUND(HLOOKUP(I2075,kgList,K2075,FALSE),1)))</f>
        <v/>
      </c>
      <c r="M2075" s="234" t="str">
        <f>IF(L2075="","",IF(COUNTA(I2075:J2075)&gt;1,"Edible or Inedible",IF(COUNTA(I2075)=1,L2075*1,IF(COUNTA(J2075)=1,L2075*1,"ERROR"))))</f>
        <v/>
      </c>
    </row>
    <row r="2076" spans="1:13" x14ac:dyDescent="0.25">
      <c r="A2076" s="232" t="str">
        <f>IF(D2076="","",A2075)</f>
        <v/>
      </c>
      <c r="B2076" s="231" t="str">
        <f>IF(D2076="","",B2075)</f>
        <v/>
      </c>
      <c r="C2076" s="232" t="str">
        <f>IF(D2076="","",C2075)</f>
        <v/>
      </c>
      <c r="D2076" s="6"/>
      <c r="E2076" s="5" t="str">
        <f>IF(D2076="","",VLOOKUP(D2076,Master,3,FALSE))</f>
        <v/>
      </c>
      <c r="F2076" s="5" t="str">
        <f>IF(D2076="","",VLOOKUP(D2076,Master,4,FALSE))</f>
        <v/>
      </c>
      <c r="G2076" s="5" t="str">
        <f>IF(D2076="","",VLOOKUP(D2076,Master,5,FALSE))</f>
        <v/>
      </c>
      <c r="H2076" s="5" t="str">
        <f>IF(D2076="","",VLOOKUP(D2076,Master,2,FALSE))</f>
        <v/>
      </c>
      <c r="I2076" s="233"/>
      <c r="J2076" s="233"/>
      <c r="K2076" s="233"/>
      <c r="L2076" s="234" t="str">
        <f>IF(K2076="","",IF(I2076="",ROUND(HLOOKUP(J2076,kgList,K2076,FALSE),1),ROUND(HLOOKUP(I2076,kgList,K2076,FALSE),1)))</f>
        <v/>
      </c>
      <c r="M2076" s="234" t="str">
        <f>IF(L2076="","",IF(COUNTA(I2076:J2076)&gt;1,"Edible or Inedible",IF(COUNTA(I2076)=1,L2076*1,IF(COUNTA(J2076)=1,L2076*1,"ERROR"))))</f>
        <v/>
      </c>
    </row>
    <row r="2077" spans="1:13" x14ac:dyDescent="0.25">
      <c r="A2077" s="232" t="str">
        <f>IF(D2077="","",A2076)</f>
        <v/>
      </c>
      <c r="B2077" s="231" t="str">
        <f>IF(D2077="","",B2076)</f>
        <v/>
      </c>
      <c r="C2077" s="232" t="str">
        <f>IF(D2077="","",C2076)</f>
        <v/>
      </c>
      <c r="D2077" s="6"/>
      <c r="E2077" s="5" t="str">
        <f>IF(D2077="","",VLOOKUP(D2077,Master,3,FALSE))</f>
        <v/>
      </c>
      <c r="F2077" s="5" t="str">
        <f>IF(D2077="","",VLOOKUP(D2077,Master,4,FALSE))</f>
        <v/>
      </c>
      <c r="G2077" s="5" t="str">
        <f>IF(D2077="","",VLOOKUP(D2077,Master,5,FALSE))</f>
        <v/>
      </c>
      <c r="H2077" s="5" t="str">
        <f>IF(D2077="","",VLOOKUP(D2077,Master,2,FALSE))</f>
        <v/>
      </c>
      <c r="I2077" s="233"/>
      <c r="J2077" s="233"/>
      <c r="K2077" s="233"/>
      <c r="L2077" s="234" t="str">
        <f>IF(K2077="","",IF(I2077="",ROUND(HLOOKUP(J2077,kgList,K2077,FALSE),1),ROUND(HLOOKUP(I2077,kgList,K2077,FALSE),1)))</f>
        <v/>
      </c>
      <c r="M2077" s="234" t="str">
        <f>IF(L2077="","",IF(COUNTA(I2077:J2077)&gt;1,"Edible or Inedible",IF(COUNTA(I2077)=1,L2077*1,IF(COUNTA(J2077)=1,L2077*1,"ERROR"))))</f>
        <v/>
      </c>
    </row>
    <row r="2078" spans="1:13" x14ac:dyDescent="0.25">
      <c r="A2078" s="232" t="str">
        <f>IF(D2078="","",A2077)</f>
        <v/>
      </c>
      <c r="B2078" s="231" t="str">
        <f>IF(D2078="","",B2077)</f>
        <v/>
      </c>
      <c r="C2078" s="232" t="str">
        <f>IF(D2078="","",C2077)</f>
        <v/>
      </c>
      <c r="D2078" s="6"/>
      <c r="E2078" s="5" t="str">
        <f>IF(D2078="","",VLOOKUP(D2078,Master,3,FALSE))</f>
        <v/>
      </c>
      <c r="F2078" s="5" t="str">
        <f>IF(D2078="","",VLOOKUP(D2078,Master,4,FALSE))</f>
        <v/>
      </c>
      <c r="G2078" s="5" t="str">
        <f>IF(D2078="","",VLOOKUP(D2078,Master,5,FALSE))</f>
        <v/>
      </c>
      <c r="H2078" s="5" t="str">
        <f>IF(D2078="","",VLOOKUP(D2078,Master,2,FALSE))</f>
        <v/>
      </c>
      <c r="I2078" s="233"/>
      <c r="J2078" s="233"/>
      <c r="K2078" s="233"/>
      <c r="L2078" s="234" t="str">
        <f>IF(K2078="","",IF(I2078="",ROUND(HLOOKUP(J2078,kgList,K2078,FALSE),1),ROUND(HLOOKUP(I2078,kgList,K2078,FALSE),1)))</f>
        <v/>
      </c>
      <c r="M2078" s="234" t="str">
        <f>IF(L2078="","",IF(COUNTA(I2078:J2078)&gt;1,"Edible or Inedible",IF(COUNTA(I2078)=1,L2078*1,IF(COUNTA(J2078)=1,L2078*1,"ERROR"))))</f>
        <v/>
      </c>
    </row>
    <row r="2079" spans="1:13" x14ac:dyDescent="0.25">
      <c r="A2079" s="232" t="str">
        <f>IF(D2079="","",A2078)</f>
        <v/>
      </c>
      <c r="B2079" s="231" t="str">
        <f>IF(D2079="","",B2078)</f>
        <v/>
      </c>
      <c r="C2079" s="232" t="str">
        <f>IF(D2079="","",C2078)</f>
        <v/>
      </c>
      <c r="D2079" s="6"/>
      <c r="E2079" s="5" t="str">
        <f>IF(D2079="","",VLOOKUP(D2079,Master,3,FALSE))</f>
        <v/>
      </c>
      <c r="F2079" s="5" t="str">
        <f>IF(D2079="","",VLOOKUP(D2079,Master,4,FALSE))</f>
        <v/>
      </c>
      <c r="G2079" s="5" t="str">
        <f>IF(D2079="","",VLOOKUP(D2079,Master,5,FALSE))</f>
        <v/>
      </c>
      <c r="H2079" s="5" t="str">
        <f>IF(D2079="","",VLOOKUP(D2079,Master,2,FALSE))</f>
        <v/>
      </c>
      <c r="I2079" s="233"/>
      <c r="J2079" s="233"/>
      <c r="K2079" s="233"/>
      <c r="L2079" s="234" t="str">
        <f>IF(K2079="","",IF(I2079="",ROUND(HLOOKUP(J2079,kgList,K2079,FALSE),1),ROUND(HLOOKUP(I2079,kgList,K2079,FALSE),1)))</f>
        <v/>
      </c>
      <c r="M2079" s="234" t="str">
        <f>IF(L2079="","",IF(COUNTA(I2079:J2079)&gt;1,"Edible or Inedible",IF(COUNTA(I2079)=1,L2079*1,IF(COUNTA(J2079)=1,L2079*1,"ERROR"))))</f>
        <v/>
      </c>
    </row>
    <row r="2080" spans="1:13" x14ac:dyDescent="0.25">
      <c r="A2080" s="232" t="str">
        <f>IF(D2080="","",A2079)</f>
        <v/>
      </c>
      <c r="B2080" s="231" t="str">
        <f>IF(D2080="","",B2079)</f>
        <v/>
      </c>
      <c r="C2080" s="232" t="str">
        <f>IF(D2080="","",C2079)</f>
        <v/>
      </c>
      <c r="D2080" s="6"/>
      <c r="E2080" s="5" t="str">
        <f>IF(D2080="","",VLOOKUP(D2080,Master,3,FALSE))</f>
        <v/>
      </c>
      <c r="F2080" s="5" t="str">
        <f>IF(D2080="","",VLOOKUP(D2080,Master,4,FALSE))</f>
        <v/>
      </c>
      <c r="G2080" s="5" t="str">
        <f>IF(D2080="","",VLOOKUP(D2080,Master,5,FALSE))</f>
        <v/>
      </c>
      <c r="H2080" s="5" t="str">
        <f>IF(D2080="","",VLOOKUP(D2080,Master,2,FALSE))</f>
        <v/>
      </c>
      <c r="I2080" s="233"/>
      <c r="J2080" s="233"/>
      <c r="K2080" s="233"/>
      <c r="L2080" s="234" t="str">
        <f>IF(K2080="","",IF(I2080="",ROUND(HLOOKUP(J2080,kgList,K2080,FALSE),1),ROUND(HLOOKUP(I2080,kgList,K2080,FALSE),1)))</f>
        <v/>
      </c>
      <c r="M2080" s="234" t="str">
        <f>IF(L2080="","",IF(COUNTA(I2080:J2080)&gt;1,"Edible or Inedible",IF(COUNTA(I2080)=1,L2080*1,IF(COUNTA(J2080)=1,L2080*1,"ERROR"))))</f>
        <v/>
      </c>
    </row>
    <row r="2081" spans="1:13" x14ac:dyDescent="0.25">
      <c r="A2081" s="232" t="str">
        <f>IF(D2081="","",A2080)</f>
        <v/>
      </c>
      <c r="B2081" s="231" t="str">
        <f>IF(D2081="","",B2080)</f>
        <v/>
      </c>
      <c r="C2081" s="232" t="str">
        <f>IF(D2081="","",C2080)</f>
        <v/>
      </c>
      <c r="D2081" s="6"/>
      <c r="E2081" s="5" t="str">
        <f>IF(D2081="","",VLOOKUP(D2081,Master,3,FALSE))</f>
        <v/>
      </c>
      <c r="F2081" s="5" t="str">
        <f>IF(D2081="","",VLOOKUP(D2081,Master,4,FALSE))</f>
        <v/>
      </c>
      <c r="G2081" s="5" t="str">
        <f>IF(D2081="","",VLOOKUP(D2081,Master,5,FALSE))</f>
        <v/>
      </c>
      <c r="H2081" s="5" t="str">
        <f>IF(D2081="","",VLOOKUP(D2081,Master,2,FALSE))</f>
        <v/>
      </c>
      <c r="I2081" s="233"/>
      <c r="J2081" s="233"/>
      <c r="K2081" s="233"/>
      <c r="L2081" s="234" t="str">
        <f>IF(K2081="","",IF(I2081="",ROUND(HLOOKUP(J2081,kgList,K2081,FALSE),1),ROUND(HLOOKUP(I2081,kgList,K2081,FALSE),1)))</f>
        <v/>
      </c>
      <c r="M2081" s="234" t="str">
        <f>IF(L2081="","",IF(COUNTA(I2081:J2081)&gt;1,"Edible or Inedible",IF(COUNTA(I2081)=1,L2081*1,IF(COUNTA(J2081)=1,L2081*1,"ERROR"))))</f>
        <v/>
      </c>
    </row>
    <row r="2082" spans="1:13" x14ac:dyDescent="0.25">
      <c r="A2082" s="232" t="str">
        <f>IF(D2082="","",A2081)</f>
        <v/>
      </c>
      <c r="B2082" s="231" t="str">
        <f>IF(D2082="","",B2081)</f>
        <v/>
      </c>
      <c r="C2082" s="232" t="str">
        <f>IF(D2082="","",C2081)</f>
        <v/>
      </c>
      <c r="D2082" s="6"/>
      <c r="E2082" s="5" t="str">
        <f>IF(D2082="","",VLOOKUP(D2082,Master,3,FALSE))</f>
        <v/>
      </c>
      <c r="F2082" s="5" t="str">
        <f>IF(D2082="","",VLOOKUP(D2082,Master,4,FALSE))</f>
        <v/>
      </c>
      <c r="G2082" s="5" t="str">
        <f>IF(D2082="","",VLOOKUP(D2082,Master,5,FALSE))</f>
        <v/>
      </c>
      <c r="H2082" s="5" t="str">
        <f>IF(D2082="","",VLOOKUP(D2082,Master,2,FALSE))</f>
        <v/>
      </c>
      <c r="I2082" s="233"/>
      <c r="J2082" s="233"/>
      <c r="K2082" s="233"/>
      <c r="L2082" s="234" t="str">
        <f>IF(K2082="","",IF(I2082="",ROUND(HLOOKUP(J2082,kgList,K2082,FALSE),1),ROUND(HLOOKUP(I2082,kgList,K2082,FALSE),1)))</f>
        <v/>
      </c>
      <c r="M2082" s="234" t="str">
        <f>IF(L2082="","",IF(COUNTA(I2082:J2082)&gt;1,"Edible or Inedible",IF(COUNTA(I2082)=1,L2082*1,IF(COUNTA(J2082)=1,L2082*1,"ERROR"))))</f>
        <v/>
      </c>
    </row>
    <row r="2083" spans="1:13" x14ac:dyDescent="0.25">
      <c r="A2083" s="232" t="str">
        <f>IF(D2083="","",A2082)</f>
        <v/>
      </c>
      <c r="B2083" s="231" t="str">
        <f>IF(D2083="","",B2082)</f>
        <v/>
      </c>
      <c r="C2083" s="232" t="str">
        <f>IF(D2083="","",C2082)</f>
        <v/>
      </c>
      <c r="D2083" s="6"/>
      <c r="E2083" s="5" t="str">
        <f>IF(D2083="","",VLOOKUP(D2083,Master,3,FALSE))</f>
        <v/>
      </c>
      <c r="F2083" s="5" t="str">
        <f>IF(D2083="","",VLOOKUP(D2083,Master,4,FALSE))</f>
        <v/>
      </c>
      <c r="G2083" s="5" t="str">
        <f>IF(D2083="","",VLOOKUP(D2083,Master,5,FALSE))</f>
        <v/>
      </c>
      <c r="H2083" s="5" t="str">
        <f>IF(D2083="","",VLOOKUP(D2083,Master,2,FALSE))</f>
        <v/>
      </c>
      <c r="I2083" s="233"/>
      <c r="J2083" s="233"/>
      <c r="K2083" s="233"/>
      <c r="L2083" s="234" t="str">
        <f>IF(K2083="","",IF(I2083="",ROUND(HLOOKUP(J2083,kgList,K2083,FALSE),1),ROUND(HLOOKUP(I2083,kgList,K2083,FALSE),1)))</f>
        <v/>
      </c>
      <c r="M2083" s="234" t="str">
        <f>IF(L2083="","",IF(COUNTA(I2083:J2083)&gt;1,"Edible or Inedible",IF(COUNTA(I2083)=1,L2083*1,IF(COUNTA(J2083)=1,L2083*1,"ERROR"))))</f>
        <v/>
      </c>
    </row>
    <row r="2084" spans="1:13" x14ac:dyDescent="0.25">
      <c r="A2084" s="232" t="str">
        <f>IF(D2084="","",A2083)</f>
        <v/>
      </c>
      <c r="B2084" s="231" t="str">
        <f>IF(D2084="","",B2083)</f>
        <v/>
      </c>
      <c r="C2084" s="232" t="str">
        <f>IF(D2084="","",C2083)</f>
        <v/>
      </c>
      <c r="D2084" s="6"/>
      <c r="E2084" s="5" t="str">
        <f>IF(D2084="","",VLOOKUP(D2084,Master,3,FALSE))</f>
        <v/>
      </c>
      <c r="F2084" s="5" t="str">
        <f>IF(D2084="","",VLOOKUP(D2084,Master,4,FALSE))</f>
        <v/>
      </c>
      <c r="G2084" s="5" t="str">
        <f>IF(D2084="","",VLOOKUP(D2084,Master,5,FALSE))</f>
        <v/>
      </c>
      <c r="H2084" s="5" t="str">
        <f>IF(D2084="","",VLOOKUP(D2084,Master,2,FALSE))</f>
        <v/>
      </c>
      <c r="I2084" s="233"/>
      <c r="J2084" s="233"/>
      <c r="K2084" s="233"/>
      <c r="L2084" s="234" t="str">
        <f>IF(K2084="","",IF(I2084="",ROUND(HLOOKUP(J2084,kgList,K2084,FALSE),1),ROUND(HLOOKUP(I2084,kgList,K2084,FALSE),1)))</f>
        <v/>
      </c>
      <c r="M2084" s="234" t="str">
        <f>IF(L2084="","",IF(COUNTA(I2084:J2084)&gt;1,"Edible or Inedible",IF(COUNTA(I2084)=1,L2084*1,IF(COUNTA(J2084)=1,L2084*1,"ERROR"))))</f>
        <v/>
      </c>
    </row>
    <row r="2085" spans="1:13" x14ac:dyDescent="0.25">
      <c r="A2085" s="232" t="str">
        <f>IF(D2085="","",A2084)</f>
        <v/>
      </c>
      <c r="B2085" s="231" t="str">
        <f>IF(D2085="","",B2084)</f>
        <v/>
      </c>
      <c r="C2085" s="232" t="str">
        <f>IF(D2085="","",C2084)</f>
        <v/>
      </c>
      <c r="D2085" s="6"/>
      <c r="E2085" s="5" t="str">
        <f>IF(D2085="","",VLOOKUP(D2085,Master,3,FALSE))</f>
        <v/>
      </c>
      <c r="F2085" s="5" t="str">
        <f>IF(D2085="","",VLOOKUP(D2085,Master,4,FALSE))</f>
        <v/>
      </c>
      <c r="G2085" s="5" t="str">
        <f>IF(D2085="","",VLOOKUP(D2085,Master,5,FALSE))</f>
        <v/>
      </c>
      <c r="H2085" s="5" t="str">
        <f>IF(D2085="","",VLOOKUP(D2085,Master,2,FALSE))</f>
        <v/>
      </c>
      <c r="I2085" s="233"/>
      <c r="J2085" s="233"/>
      <c r="K2085" s="233"/>
      <c r="L2085" s="234" t="str">
        <f>IF(K2085="","",IF(I2085="",ROUND(HLOOKUP(J2085,kgList,K2085,FALSE),1),ROUND(HLOOKUP(I2085,kgList,K2085,FALSE),1)))</f>
        <v/>
      </c>
      <c r="M2085" s="234" t="str">
        <f>IF(L2085="","",IF(COUNTA(I2085:J2085)&gt;1,"Edible or Inedible",IF(COUNTA(I2085)=1,L2085*1,IF(COUNTA(J2085)=1,L2085*1,"ERROR"))))</f>
        <v/>
      </c>
    </row>
    <row r="2086" spans="1:13" x14ac:dyDescent="0.25">
      <c r="A2086" s="232" t="str">
        <f>IF(D2086="","",A2085)</f>
        <v/>
      </c>
      <c r="B2086" s="231" t="str">
        <f>IF(D2086="","",B2085)</f>
        <v/>
      </c>
      <c r="C2086" s="232" t="str">
        <f>IF(D2086="","",C2085)</f>
        <v/>
      </c>
      <c r="D2086" s="6"/>
      <c r="E2086" s="5" t="str">
        <f>IF(D2086="","",VLOOKUP(D2086,Master,3,FALSE))</f>
        <v/>
      </c>
      <c r="F2086" s="5" t="str">
        <f>IF(D2086="","",VLOOKUP(D2086,Master,4,FALSE))</f>
        <v/>
      </c>
      <c r="G2086" s="5" t="str">
        <f>IF(D2086="","",VLOOKUP(D2086,Master,5,FALSE))</f>
        <v/>
      </c>
      <c r="H2086" s="5" t="str">
        <f>IF(D2086="","",VLOOKUP(D2086,Master,2,FALSE))</f>
        <v/>
      </c>
      <c r="I2086" s="233"/>
      <c r="J2086" s="233"/>
      <c r="K2086" s="233"/>
      <c r="L2086" s="234" t="str">
        <f>IF(K2086="","",IF(I2086="",ROUND(HLOOKUP(J2086,kgList,K2086,FALSE),1),ROUND(HLOOKUP(I2086,kgList,K2086,FALSE),1)))</f>
        <v/>
      </c>
      <c r="M2086" s="234" t="str">
        <f>IF(L2086="","",IF(COUNTA(I2086:J2086)&gt;1,"Edible or Inedible",IF(COUNTA(I2086)=1,L2086*1,IF(COUNTA(J2086)=1,L2086*1,"ERROR"))))</f>
        <v/>
      </c>
    </row>
    <row r="2087" spans="1:13" x14ac:dyDescent="0.25">
      <c r="A2087" s="232" t="str">
        <f>IF(D2087="","",A2086)</f>
        <v/>
      </c>
      <c r="B2087" s="231" t="str">
        <f>IF(D2087="","",B2086)</f>
        <v/>
      </c>
      <c r="C2087" s="232" t="str">
        <f>IF(D2087="","",C2086)</f>
        <v/>
      </c>
      <c r="D2087" s="6"/>
      <c r="E2087" s="5" t="str">
        <f>IF(D2087="","",VLOOKUP(D2087,Master,3,FALSE))</f>
        <v/>
      </c>
      <c r="F2087" s="5" t="str">
        <f>IF(D2087="","",VLOOKUP(D2087,Master,4,FALSE))</f>
        <v/>
      </c>
      <c r="G2087" s="5" t="str">
        <f>IF(D2087="","",VLOOKUP(D2087,Master,5,FALSE))</f>
        <v/>
      </c>
      <c r="H2087" s="5" t="str">
        <f>IF(D2087="","",VLOOKUP(D2087,Master,2,FALSE))</f>
        <v/>
      </c>
      <c r="I2087" s="233"/>
      <c r="J2087" s="233"/>
      <c r="K2087" s="233"/>
      <c r="L2087" s="234" t="str">
        <f>IF(K2087="","",IF(I2087="",ROUND(HLOOKUP(J2087,kgList,K2087,FALSE),1),ROUND(HLOOKUP(I2087,kgList,K2087,FALSE),1)))</f>
        <v/>
      </c>
      <c r="M2087" s="234" t="str">
        <f>IF(L2087="","",IF(COUNTA(I2087:J2087)&gt;1,"Edible or Inedible",IF(COUNTA(I2087)=1,L2087*1,IF(COUNTA(J2087)=1,L2087*1,"ERROR"))))</f>
        <v/>
      </c>
    </row>
    <row r="2088" spans="1:13" x14ac:dyDescent="0.25">
      <c r="A2088" s="232" t="str">
        <f>IF(D2088="","",A2087)</f>
        <v/>
      </c>
      <c r="B2088" s="231" t="str">
        <f>IF(D2088="","",B2087)</f>
        <v/>
      </c>
      <c r="C2088" s="232" t="str">
        <f>IF(D2088="","",C2087)</f>
        <v/>
      </c>
      <c r="D2088" s="6"/>
      <c r="E2088" s="5" t="str">
        <f>IF(D2088="","",VLOOKUP(D2088,Master,3,FALSE))</f>
        <v/>
      </c>
      <c r="F2088" s="5" t="str">
        <f>IF(D2088="","",VLOOKUP(D2088,Master,4,FALSE))</f>
        <v/>
      </c>
      <c r="G2088" s="5" t="str">
        <f>IF(D2088="","",VLOOKUP(D2088,Master,5,FALSE))</f>
        <v/>
      </c>
      <c r="H2088" s="5" t="str">
        <f>IF(D2088="","",VLOOKUP(D2088,Master,2,FALSE))</f>
        <v/>
      </c>
      <c r="I2088" s="233"/>
      <c r="J2088" s="233"/>
      <c r="K2088" s="233"/>
      <c r="L2088" s="234" t="str">
        <f>IF(K2088="","",IF(I2088="",ROUND(HLOOKUP(J2088,kgList,K2088,FALSE),1),ROUND(HLOOKUP(I2088,kgList,K2088,FALSE),1)))</f>
        <v/>
      </c>
      <c r="M2088" s="234" t="str">
        <f>IF(L2088="","",IF(COUNTA(I2088:J2088)&gt;1,"Edible or Inedible",IF(COUNTA(I2088)=1,L2088*1,IF(COUNTA(J2088)=1,L2088*1,"ERROR"))))</f>
        <v/>
      </c>
    </row>
    <row r="2089" spans="1:13" x14ac:dyDescent="0.25">
      <c r="A2089" s="232" t="str">
        <f>IF(D2089="","",A2088)</f>
        <v/>
      </c>
      <c r="B2089" s="231" t="str">
        <f>IF(D2089="","",B2088)</f>
        <v/>
      </c>
      <c r="C2089" s="232" t="str">
        <f>IF(D2089="","",C2088)</f>
        <v/>
      </c>
      <c r="D2089" s="6"/>
      <c r="E2089" s="5" t="str">
        <f>IF(D2089="","",VLOOKUP(D2089,Master,3,FALSE))</f>
        <v/>
      </c>
      <c r="F2089" s="5" t="str">
        <f>IF(D2089="","",VLOOKUP(D2089,Master,4,FALSE))</f>
        <v/>
      </c>
      <c r="G2089" s="5" t="str">
        <f>IF(D2089="","",VLOOKUP(D2089,Master,5,FALSE))</f>
        <v/>
      </c>
      <c r="H2089" s="5" t="str">
        <f>IF(D2089="","",VLOOKUP(D2089,Master,2,FALSE))</f>
        <v/>
      </c>
      <c r="I2089" s="233"/>
      <c r="J2089" s="233"/>
      <c r="K2089" s="233"/>
      <c r="L2089" s="234" t="str">
        <f>IF(K2089="","",IF(I2089="",ROUND(HLOOKUP(J2089,kgList,K2089,FALSE),1),ROUND(HLOOKUP(I2089,kgList,K2089,FALSE),1)))</f>
        <v/>
      </c>
      <c r="M2089" s="234" t="str">
        <f>IF(L2089="","",IF(COUNTA(I2089:J2089)&gt;1,"Edible or Inedible",IF(COUNTA(I2089)=1,L2089*1,IF(COUNTA(J2089)=1,L2089*1,"ERROR"))))</f>
        <v/>
      </c>
    </row>
    <row r="2090" spans="1:13" x14ac:dyDescent="0.25">
      <c r="A2090" s="232" t="str">
        <f>IF(D2090="","",A2089)</f>
        <v/>
      </c>
      <c r="B2090" s="231" t="str">
        <f>IF(D2090="","",B2089)</f>
        <v/>
      </c>
      <c r="C2090" s="232" t="str">
        <f>IF(D2090="","",C2089)</f>
        <v/>
      </c>
      <c r="D2090" s="6"/>
      <c r="E2090" s="5" t="str">
        <f>IF(D2090="","",VLOOKUP(D2090,Master,3,FALSE))</f>
        <v/>
      </c>
      <c r="F2090" s="5" t="str">
        <f>IF(D2090="","",VLOOKUP(D2090,Master,4,FALSE))</f>
        <v/>
      </c>
      <c r="G2090" s="5" t="str">
        <f>IF(D2090="","",VLOOKUP(D2090,Master,5,FALSE))</f>
        <v/>
      </c>
      <c r="H2090" s="5" t="str">
        <f>IF(D2090="","",VLOOKUP(D2090,Master,2,FALSE))</f>
        <v/>
      </c>
      <c r="I2090" s="233"/>
      <c r="J2090" s="233"/>
      <c r="K2090" s="233"/>
      <c r="L2090" s="234" t="str">
        <f>IF(K2090="","",IF(I2090="",ROUND(HLOOKUP(J2090,kgList,K2090,FALSE),1),ROUND(HLOOKUP(I2090,kgList,K2090,FALSE),1)))</f>
        <v/>
      </c>
      <c r="M2090" s="234" t="str">
        <f>IF(L2090="","",IF(COUNTA(I2090:J2090)&gt;1,"Edible or Inedible",IF(COUNTA(I2090)=1,L2090*1,IF(COUNTA(J2090)=1,L2090*1,"ERROR"))))</f>
        <v/>
      </c>
    </row>
    <row r="2091" spans="1:13" x14ac:dyDescent="0.25">
      <c r="A2091" s="232" t="str">
        <f>IF(D2091="","",A2090)</f>
        <v/>
      </c>
      <c r="B2091" s="231" t="str">
        <f>IF(D2091="","",B2090)</f>
        <v/>
      </c>
      <c r="C2091" s="232" t="str">
        <f>IF(D2091="","",C2090)</f>
        <v/>
      </c>
      <c r="D2091" s="6"/>
      <c r="E2091" s="5" t="str">
        <f>IF(D2091="","",VLOOKUP(D2091,Master,3,FALSE))</f>
        <v/>
      </c>
      <c r="F2091" s="5" t="str">
        <f>IF(D2091="","",VLOOKUP(D2091,Master,4,FALSE))</f>
        <v/>
      </c>
      <c r="G2091" s="5" t="str">
        <f>IF(D2091="","",VLOOKUP(D2091,Master,5,FALSE))</f>
        <v/>
      </c>
      <c r="H2091" s="5" t="str">
        <f>IF(D2091="","",VLOOKUP(D2091,Master,2,FALSE))</f>
        <v/>
      </c>
      <c r="I2091" s="233"/>
      <c r="J2091" s="233"/>
      <c r="K2091" s="233"/>
      <c r="L2091" s="234" t="str">
        <f>IF(K2091="","",IF(I2091="",ROUND(HLOOKUP(J2091,kgList,K2091,FALSE),1),ROUND(HLOOKUP(I2091,kgList,K2091,FALSE),1)))</f>
        <v/>
      </c>
      <c r="M2091" s="234" t="str">
        <f>IF(L2091="","",IF(COUNTA(I2091:J2091)&gt;1,"Edible or Inedible",IF(COUNTA(I2091)=1,L2091*1,IF(COUNTA(J2091)=1,L2091*1,"ERROR"))))</f>
        <v/>
      </c>
    </row>
    <row r="2092" spans="1:13" x14ac:dyDescent="0.25">
      <c r="A2092" s="232" t="str">
        <f>IF(D2092="","",A2091)</f>
        <v/>
      </c>
      <c r="B2092" s="231" t="str">
        <f>IF(D2092="","",B2091)</f>
        <v/>
      </c>
      <c r="C2092" s="232" t="str">
        <f>IF(D2092="","",C2091)</f>
        <v/>
      </c>
      <c r="D2092" s="6"/>
      <c r="E2092" s="5" t="str">
        <f>IF(D2092="","",VLOOKUP(D2092,Master,3,FALSE))</f>
        <v/>
      </c>
      <c r="F2092" s="5" t="str">
        <f>IF(D2092="","",VLOOKUP(D2092,Master,4,FALSE))</f>
        <v/>
      </c>
      <c r="G2092" s="5" t="str">
        <f>IF(D2092="","",VLOOKUP(D2092,Master,5,FALSE))</f>
        <v/>
      </c>
      <c r="H2092" s="5" t="str">
        <f>IF(D2092="","",VLOOKUP(D2092,Master,2,FALSE))</f>
        <v/>
      </c>
      <c r="I2092" s="233"/>
      <c r="J2092" s="233"/>
      <c r="K2092" s="233"/>
      <c r="L2092" s="234" t="str">
        <f>IF(K2092="","",IF(I2092="",ROUND(HLOOKUP(J2092,kgList,K2092,FALSE),1),ROUND(HLOOKUP(I2092,kgList,K2092,FALSE),1)))</f>
        <v/>
      </c>
      <c r="M2092" s="234" t="str">
        <f>IF(L2092="","",IF(COUNTA(I2092:J2092)&gt;1,"Edible or Inedible",IF(COUNTA(I2092)=1,L2092*1,IF(COUNTA(J2092)=1,L2092*1,"ERROR"))))</f>
        <v/>
      </c>
    </row>
    <row r="2093" spans="1:13" x14ac:dyDescent="0.25">
      <c r="A2093" s="232" t="str">
        <f>IF(D2093="","",A2092)</f>
        <v/>
      </c>
      <c r="B2093" s="231" t="str">
        <f>IF(D2093="","",B2092)</f>
        <v/>
      </c>
      <c r="C2093" s="232" t="str">
        <f>IF(D2093="","",C2092)</f>
        <v/>
      </c>
      <c r="D2093" s="6"/>
      <c r="E2093" s="5" t="str">
        <f>IF(D2093="","",VLOOKUP(D2093,Master,3,FALSE))</f>
        <v/>
      </c>
      <c r="F2093" s="5" t="str">
        <f>IF(D2093="","",VLOOKUP(D2093,Master,4,FALSE))</f>
        <v/>
      </c>
      <c r="G2093" s="5" t="str">
        <f>IF(D2093="","",VLOOKUP(D2093,Master,5,FALSE))</f>
        <v/>
      </c>
      <c r="H2093" s="5" t="str">
        <f>IF(D2093="","",VLOOKUP(D2093,Master,2,FALSE))</f>
        <v/>
      </c>
      <c r="I2093" s="233"/>
      <c r="J2093" s="233"/>
      <c r="K2093" s="233"/>
      <c r="L2093" s="234" t="str">
        <f>IF(K2093="","",IF(I2093="",ROUND(HLOOKUP(J2093,kgList,K2093,FALSE),1),ROUND(HLOOKUP(I2093,kgList,K2093,FALSE),1)))</f>
        <v/>
      </c>
      <c r="M2093" s="234" t="str">
        <f>IF(L2093="","",IF(COUNTA(I2093:J2093)&gt;1,"Edible or Inedible",IF(COUNTA(I2093)=1,L2093*1,IF(COUNTA(J2093)=1,L2093*1,"ERROR"))))</f>
        <v/>
      </c>
    </row>
    <row r="2094" spans="1:13" x14ac:dyDescent="0.25">
      <c r="A2094" s="232" t="str">
        <f>IF(D2094="","",A2093)</f>
        <v/>
      </c>
      <c r="B2094" s="231" t="str">
        <f>IF(D2094="","",B2093)</f>
        <v/>
      </c>
      <c r="C2094" s="232" t="str">
        <f>IF(D2094="","",C2093)</f>
        <v/>
      </c>
      <c r="D2094" s="6"/>
      <c r="E2094" s="5" t="str">
        <f>IF(D2094="","",VLOOKUP(D2094,Master,3,FALSE))</f>
        <v/>
      </c>
      <c r="F2094" s="5" t="str">
        <f>IF(D2094="","",VLOOKUP(D2094,Master,4,FALSE))</f>
        <v/>
      </c>
      <c r="G2094" s="5" t="str">
        <f>IF(D2094="","",VLOOKUP(D2094,Master,5,FALSE))</f>
        <v/>
      </c>
      <c r="H2094" s="5" t="str">
        <f>IF(D2094="","",VLOOKUP(D2094,Master,2,FALSE))</f>
        <v/>
      </c>
      <c r="I2094" s="233"/>
      <c r="J2094" s="233"/>
      <c r="K2094" s="233"/>
      <c r="L2094" s="234" t="str">
        <f>IF(K2094="","",IF(I2094="",ROUND(HLOOKUP(J2094,kgList,K2094,FALSE),1),ROUND(HLOOKUP(I2094,kgList,K2094,FALSE),1)))</f>
        <v/>
      </c>
      <c r="M2094" s="234" t="str">
        <f>IF(L2094="","",IF(COUNTA(I2094:J2094)&gt;1,"Edible or Inedible",IF(COUNTA(I2094)=1,L2094*1,IF(COUNTA(J2094)=1,L2094*1,"ERROR"))))</f>
        <v/>
      </c>
    </row>
    <row r="2095" spans="1:13" x14ac:dyDescent="0.25">
      <c r="A2095" s="232" t="str">
        <f>IF(D2095="","",A2094)</f>
        <v/>
      </c>
      <c r="B2095" s="231" t="str">
        <f>IF(D2095="","",B2094)</f>
        <v/>
      </c>
      <c r="C2095" s="232" t="str">
        <f>IF(D2095="","",C2094)</f>
        <v/>
      </c>
      <c r="D2095" s="6"/>
      <c r="E2095" s="5" t="str">
        <f>IF(D2095="","",VLOOKUP(D2095,Master,3,FALSE))</f>
        <v/>
      </c>
      <c r="F2095" s="5" t="str">
        <f>IF(D2095="","",VLOOKUP(D2095,Master,4,FALSE))</f>
        <v/>
      </c>
      <c r="G2095" s="5" t="str">
        <f>IF(D2095="","",VLOOKUP(D2095,Master,5,FALSE))</f>
        <v/>
      </c>
      <c r="H2095" s="5" t="str">
        <f>IF(D2095="","",VLOOKUP(D2095,Master,2,FALSE))</f>
        <v/>
      </c>
      <c r="I2095" s="233"/>
      <c r="J2095" s="233"/>
      <c r="K2095" s="233"/>
      <c r="L2095" s="234" t="str">
        <f>IF(K2095="","",IF(I2095="",ROUND(HLOOKUP(J2095,kgList,K2095,FALSE),1),ROUND(HLOOKUP(I2095,kgList,K2095,FALSE),1)))</f>
        <v/>
      </c>
      <c r="M2095" s="234" t="str">
        <f>IF(L2095="","",IF(COUNTA(I2095:J2095)&gt;1,"Edible or Inedible",IF(COUNTA(I2095)=1,L2095*1,IF(COUNTA(J2095)=1,L2095*1,"ERROR"))))</f>
        <v/>
      </c>
    </row>
    <row r="2096" spans="1:13" x14ac:dyDescent="0.25">
      <c r="A2096" s="232" t="str">
        <f>IF(D2096="","",A2095)</f>
        <v/>
      </c>
      <c r="B2096" s="231" t="str">
        <f>IF(D2096="","",B2095)</f>
        <v/>
      </c>
      <c r="C2096" s="232" t="str">
        <f>IF(D2096="","",C2095)</f>
        <v/>
      </c>
      <c r="D2096" s="6"/>
      <c r="E2096" s="5" t="str">
        <f>IF(D2096="","",VLOOKUP(D2096,Master,3,FALSE))</f>
        <v/>
      </c>
      <c r="F2096" s="5" t="str">
        <f>IF(D2096="","",VLOOKUP(D2096,Master,4,FALSE))</f>
        <v/>
      </c>
      <c r="G2096" s="5" t="str">
        <f>IF(D2096="","",VLOOKUP(D2096,Master,5,FALSE))</f>
        <v/>
      </c>
      <c r="H2096" s="5" t="str">
        <f>IF(D2096="","",VLOOKUP(D2096,Master,2,FALSE))</f>
        <v/>
      </c>
      <c r="I2096" s="233"/>
      <c r="J2096" s="233"/>
      <c r="K2096" s="233"/>
      <c r="L2096" s="234" t="str">
        <f>IF(K2096="","",IF(I2096="",ROUND(HLOOKUP(J2096,kgList,K2096,FALSE),1),ROUND(HLOOKUP(I2096,kgList,K2096,FALSE),1)))</f>
        <v/>
      </c>
      <c r="M2096" s="234" t="str">
        <f>IF(L2096="","",IF(COUNTA(I2096:J2096)&gt;1,"Edible or Inedible",IF(COUNTA(I2096)=1,L2096*1,IF(COUNTA(J2096)=1,L2096*1,"ERROR"))))</f>
        <v/>
      </c>
    </row>
    <row r="2097" spans="1:13" x14ac:dyDescent="0.25">
      <c r="A2097" s="232" t="str">
        <f>IF(D2097="","",A2096)</f>
        <v/>
      </c>
      <c r="B2097" s="231" t="str">
        <f>IF(D2097="","",B2096)</f>
        <v/>
      </c>
      <c r="C2097" s="232" t="str">
        <f>IF(D2097="","",C2096)</f>
        <v/>
      </c>
      <c r="D2097" s="6"/>
      <c r="E2097" s="5" t="str">
        <f>IF(D2097="","",VLOOKUP(D2097,Master,3,FALSE))</f>
        <v/>
      </c>
      <c r="F2097" s="5" t="str">
        <f>IF(D2097="","",VLOOKUP(D2097,Master,4,FALSE))</f>
        <v/>
      </c>
      <c r="G2097" s="5" t="str">
        <f>IF(D2097="","",VLOOKUP(D2097,Master,5,FALSE))</f>
        <v/>
      </c>
      <c r="H2097" s="5" t="str">
        <f>IF(D2097="","",VLOOKUP(D2097,Master,2,FALSE))</f>
        <v/>
      </c>
      <c r="I2097" s="233"/>
      <c r="J2097" s="233"/>
      <c r="K2097" s="233"/>
      <c r="L2097" s="234" t="str">
        <f>IF(K2097="","",IF(I2097="",ROUND(HLOOKUP(J2097,kgList,K2097,FALSE),1),ROUND(HLOOKUP(I2097,kgList,K2097,FALSE),1)))</f>
        <v/>
      </c>
      <c r="M2097" s="234" t="str">
        <f>IF(L2097="","",IF(COUNTA(I2097:J2097)&gt;1,"Edible or Inedible",IF(COUNTA(I2097)=1,L2097*1,IF(COUNTA(J2097)=1,L2097*1,"ERROR"))))</f>
        <v/>
      </c>
    </row>
    <row r="2098" spans="1:13" x14ac:dyDescent="0.25">
      <c r="A2098" s="232" t="str">
        <f>IF(D2098="","",A2097)</f>
        <v/>
      </c>
      <c r="B2098" s="231" t="str">
        <f>IF(D2098="","",B2097)</f>
        <v/>
      </c>
      <c r="C2098" s="232" t="str">
        <f>IF(D2098="","",C2097)</f>
        <v/>
      </c>
      <c r="D2098" s="6"/>
      <c r="E2098" s="5" t="str">
        <f>IF(D2098="","",VLOOKUP(D2098,Master,3,FALSE))</f>
        <v/>
      </c>
      <c r="F2098" s="5" t="str">
        <f>IF(D2098="","",VLOOKUP(D2098,Master,4,FALSE))</f>
        <v/>
      </c>
      <c r="G2098" s="5" t="str">
        <f>IF(D2098="","",VLOOKUP(D2098,Master,5,FALSE))</f>
        <v/>
      </c>
      <c r="H2098" s="5" t="str">
        <f>IF(D2098="","",VLOOKUP(D2098,Master,2,FALSE))</f>
        <v/>
      </c>
      <c r="I2098" s="233"/>
      <c r="J2098" s="233"/>
      <c r="K2098" s="233"/>
      <c r="L2098" s="234" t="str">
        <f>IF(K2098="","",IF(I2098="",ROUND(HLOOKUP(J2098,kgList,K2098,FALSE),1),ROUND(HLOOKUP(I2098,kgList,K2098,FALSE),1)))</f>
        <v/>
      </c>
      <c r="M2098" s="234" t="str">
        <f>IF(L2098="","",IF(COUNTA(I2098:J2098)&gt;1,"Edible or Inedible",IF(COUNTA(I2098)=1,L2098*1,IF(COUNTA(J2098)=1,L2098*1,"ERROR"))))</f>
        <v/>
      </c>
    </row>
    <row r="2099" spans="1:13" x14ac:dyDescent="0.25">
      <c r="A2099" s="232" t="str">
        <f>IF(D2099="","",A2098)</f>
        <v/>
      </c>
      <c r="B2099" s="231" t="str">
        <f>IF(D2099="","",B2098)</f>
        <v/>
      </c>
      <c r="C2099" s="232" t="str">
        <f>IF(D2099="","",C2098)</f>
        <v/>
      </c>
      <c r="D2099" s="6"/>
      <c r="E2099" s="5" t="str">
        <f>IF(D2099="","",VLOOKUP(D2099,Master,3,FALSE))</f>
        <v/>
      </c>
      <c r="F2099" s="5" t="str">
        <f>IF(D2099="","",VLOOKUP(D2099,Master,4,FALSE))</f>
        <v/>
      </c>
      <c r="G2099" s="5" t="str">
        <f>IF(D2099="","",VLOOKUP(D2099,Master,5,FALSE))</f>
        <v/>
      </c>
      <c r="H2099" s="5" t="str">
        <f>IF(D2099="","",VLOOKUP(D2099,Master,2,FALSE))</f>
        <v/>
      </c>
      <c r="I2099" s="233"/>
      <c r="J2099" s="233"/>
      <c r="K2099" s="233"/>
      <c r="L2099" s="234" t="str">
        <f>IF(K2099="","",IF(I2099="",ROUND(HLOOKUP(J2099,kgList,K2099,FALSE),1),ROUND(HLOOKUP(I2099,kgList,K2099,FALSE),1)))</f>
        <v/>
      </c>
      <c r="M2099" s="234" t="str">
        <f>IF(L2099="","",IF(COUNTA(I2099:J2099)&gt;1,"Edible or Inedible",IF(COUNTA(I2099)=1,L2099*1,IF(COUNTA(J2099)=1,L2099*1,"ERROR"))))</f>
        <v/>
      </c>
    </row>
    <row r="2100" spans="1:13" x14ac:dyDescent="0.25">
      <c r="A2100" s="232" t="str">
        <f>IF(D2100="","",A2099)</f>
        <v/>
      </c>
      <c r="B2100" s="231" t="str">
        <f>IF(D2100="","",B2099)</f>
        <v/>
      </c>
      <c r="C2100" s="232" t="str">
        <f>IF(D2100="","",C2099)</f>
        <v/>
      </c>
      <c r="D2100" s="6"/>
      <c r="E2100" s="5" t="str">
        <f>IF(D2100="","",VLOOKUP(D2100,Master,3,FALSE))</f>
        <v/>
      </c>
      <c r="F2100" s="5" t="str">
        <f>IF(D2100="","",VLOOKUP(D2100,Master,4,FALSE))</f>
        <v/>
      </c>
      <c r="G2100" s="5" t="str">
        <f>IF(D2100="","",VLOOKUP(D2100,Master,5,FALSE))</f>
        <v/>
      </c>
      <c r="H2100" s="5" t="str">
        <f>IF(D2100="","",VLOOKUP(D2100,Master,2,FALSE))</f>
        <v/>
      </c>
      <c r="I2100" s="233"/>
      <c r="J2100" s="233"/>
      <c r="K2100" s="233"/>
      <c r="L2100" s="234" t="str">
        <f>IF(K2100="","",IF(I2100="",ROUND(HLOOKUP(J2100,kgList,K2100,FALSE),1),ROUND(HLOOKUP(I2100,kgList,K2100,FALSE),1)))</f>
        <v/>
      </c>
      <c r="M2100" s="234" t="str">
        <f>IF(L2100="","",IF(COUNTA(I2100:J2100)&gt;1,"Edible or Inedible",IF(COUNTA(I2100)=1,L2100*1,IF(COUNTA(J2100)=1,L2100*1,"ERROR"))))</f>
        <v/>
      </c>
    </row>
    <row r="2101" spans="1:13" x14ac:dyDescent="0.25">
      <c r="A2101" s="232" t="str">
        <f>IF(D2101="","",A2100)</f>
        <v/>
      </c>
      <c r="B2101" s="231" t="str">
        <f>IF(D2101="","",B2100)</f>
        <v/>
      </c>
      <c r="C2101" s="232" t="str">
        <f>IF(D2101="","",C2100)</f>
        <v/>
      </c>
      <c r="D2101" s="6"/>
      <c r="E2101" s="5" t="str">
        <f>IF(D2101="","",VLOOKUP(D2101,Master,3,FALSE))</f>
        <v/>
      </c>
      <c r="F2101" s="5" t="str">
        <f>IF(D2101="","",VLOOKUP(D2101,Master,4,FALSE))</f>
        <v/>
      </c>
      <c r="G2101" s="5" t="str">
        <f>IF(D2101="","",VLOOKUP(D2101,Master,5,FALSE))</f>
        <v/>
      </c>
      <c r="H2101" s="5" t="str">
        <f>IF(D2101="","",VLOOKUP(D2101,Master,2,FALSE))</f>
        <v/>
      </c>
      <c r="I2101" s="233"/>
      <c r="J2101" s="233"/>
      <c r="K2101" s="233"/>
      <c r="L2101" s="234" t="str">
        <f>IF(K2101="","",IF(I2101="",ROUND(HLOOKUP(J2101,kgList,K2101,FALSE),1),ROUND(HLOOKUP(I2101,kgList,K2101,FALSE),1)))</f>
        <v/>
      </c>
      <c r="M2101" s="234" t="str">
        <f>IF(L2101="","",IF(COUNTA(I2101:J2101)&gt;1,"Edible or Inedible",IF(COUNTA(I2101)=1,L2101*1,IF(COUNTA(J2101)=1,L2101*1,"ERROR"))))</f>
        <v/>
      </c>
    </row>
    <row r="2102" spans="1:13" x14ac:dyDescent="0.25">
      <c r="A2102" s="232" t="str">
        <f>IF(D2102="","",A2101)</f>
        <v/>
      </c>
      <c r="B2102" s="231" t="str">
        <f>IF(D2102="","",B2101)</f>
        <v/>
      </c>
      <c r="C2102" s="232" t="str">
        <f>IF(D2102="","",C2101)</f>
        <v/>
      </c>
      <c r="D2102" s="6"/>
      <c r="E2102" s="5" t="str">
        <f>IF(D2102="","",VLOOKUP(D2102,Master,3,FALSE))</f>
        <v/>
      </c>
      <c r="F2102" s="5" t="str">
        <f>IF(D2102="","",VLOOKUP(D2102,Master,4,FALSE))</f>
        <v/>
      </c>
      <c r="G2102" s="5" t="str">
        <f>IF(D2102="","",VLOOKUP(D2102,Master,5,FALSE))</f>
        <v/>
      </c>
      <c r="H2102" s="5" t="str">
        <f>IF(D2102="","",VLOOKUP(D2102,Master,2,FALSE))</f>
        <v/>
      </c>
      <c r="I2102" s="233"/>
      <c r="J2102" s="233"/>
      <c r="K2102" s="233"/>
      <c r="L2102" s="234" t="str">
        <f>IF(K2102="","",IF(I2102="",ROUND(HLOOKUP(J2102,kgList,K2102,FALSE),1),ROUND(HLOOKUP(I2102,kgList,K2102,FALSE),1)))</f>
        <v/>
      </c>
      <c r="M2102" s="234" t="str">
        <f>IF(L2102="","",IF(COUNTA(I2102:J2102)&gt;1,"Edible or Inedible",IF(COUNTA(I2102)=1,L2102*1,IF(COUNTA(J2102)=1,L2102*1,"ERROR"))))</f>
        <v/>
      </c>
    </row>
    <row r="2103" spans="1:13" x14ac:dyDescent="0.25">
      <c r="A2103" s="232" t="str">
        <f>IF(D2103="","",A2102)</f>
        <v/>
      </c>
      <c r="B2103" s="231" t="str">
        <f>IF(D2103="","",B2102)</f>
        <v/>
      </c>
      <c r="C2103" s="232" t="str">
        <f>IF(D2103="","",C2102)</f>
        <v/>
      </c>
      <c r="D2103" s="6"/>
      <c r="E2103" s="5" t="str">
        <f>IF(D2103="","",VLOOKUP(D2103,Master,3,FALSE))</f>
        <v/>
      </c>
      <c r="F2103" s="5" t="str">
        <f>IF(D2103="","",VLOOKUP(D2103,Master,4,FALSE))</f>
        <v/>
      </c>
      <c r="G2103" s="5" t="str">
        <f>IF(D2103="","",VLOOKUP(D2103,Master,5,FALSE))</f>
        <v/>
      </c>
      <c r="H2103" s="5" t="str">
        <f>IF(D2103="","",VLOOKUP(D2103,Master,2,FALSE))</f>
        <v/>
      </c>
      <c r="I2103" s="233"/>
      <c r="J2103" s="233"/>
      <c r="K2103" s="233"/>
      <c r="L2103" s="234" t="str">
        <f>IF(K2103="","",IF(I2103="",ROUND(HLOOKUP(J2103,kgList,K2103,FALSE),1),ROUND(HLOOKUP(I2103,kgList,K2103,FALSE),1)))</f>
        <v/>
      </c>
      <c r="M2103" s="234" t="str">
        <f>IF(L2103="","",IF(COUNTA(I2103:J2103)&gt;1,"Edible or Inedible",IF(COUNTA(I2103)=1,L2103*1,IF(COUNTA(J2103)=1,L2103*1,"ERROR"))))</f>
        <v/>
      </c>
    </row>
    <row r="2104" spans="1:13" x14ac:dyDescent="0.25">
      <c r="A2104" s="232" t="str">
        <f>IF(D2104="","",A2103)</f>
        <v/>
      </c>
      <c r="B2104" s="231" t="str">
        <f>IF(D2104="","",B2103)</f>
        <v/>
      </c>
      <c r="C2104" s="232" t="str">
        <f>IF(D2104="","",C2103)</f>
        <v/>
      </c>
      <c r="D2104" s="6"/>
      <c r="E2104" s="5" t="str">
        <f>IF(D2104="","",VLOOKUP(D2104,Master,3,FALSE))</f>
        <v/>
      </c>
      <c r="F2104" s="5" t="str">
        <f>IF(D2104="","",VLOOKUP(D2104,Master,4,FALSE))</f>
        <v/>
      </c>
      <c r="G2104" s="5" t="str">
        <f>IF(D2104="","",VLOOKUP(D2104,Master,5,FALSE))</f>
        <v/>
      </c>
      <c r="H2104" s="5" t="str">
        <f>IF(D2104="","",VLOOKUP(D2104,Master,2,FALSE))</f>
        <v/>
      </c>
      <c r="I2104" s="233"/>
      <c r="J2104" s="233"/>
      <c r="K2104" s="233"/>
      <c r="L2104" s="234" t="str">
        <f>IF(K2104="","",IF(I2104="",ROUND(HLOOKUP(J2104,kgList,K2104,FALSE),1),ROUND(HLOOKUP(I2104,kgList,K2104,FALSE),1)))</f>
        <v/>
      </c>
      <c r="M2104" s="234" t="str">
        <f>IF(L2104="","",IF(COUNTA(I2104:J2104)&gt;1,"Edible or Inedible",IF(COUNTA(I2104)=1,L2104*1,IF(COUNTA(J2104)=1,L2104*1,"ERROR"))))</f>
        <v/>
      </c>
    </row>
    <row r="2105" spans="1:13" x14ac:dyDescent="0.25">
      <c r="A2105" s="232" t="str">
        <f>IF(D2105="","",A2104)</f>
        <v/>
      </c>
      <c r="B2105" s="231" t="str">
        <f>IF(D2105="","",B2104)</f>
        <v/>
      </c>
      <c r="C2105" s="232" t="str">
        <f>IF(D2105="","",C2104)</f>
        <v/>
      </c>
      <c r="D2105" s="6"/>
      <c r="E2105" s="5" t="str">
        <f>IF(D2105="","",VLOOKUP(D2105,Master,3,FALSE))</f>
        <v/>
      </c>
      <c r="F2105" s="5" t="str">
        <f>IF(D2105="","",VLOOKUP(D2105,Master,4,FALSE))</f>
        <v/>
      </c>
      <c r="G2105" s="5" t="str">
        <f>IF(D2105="","",VLOOKUP(D2105,Master,5,FALSE))</f>
        <v/>
      </c>
      <c r="H2105" s="5" t="str">
        <f>IF(D2105="","",VLOOKUP(D2105,Master,2,FALSE))</f>
        <v/>
      </c>
      <c r="I2105" s="233"/>
      <c r="J2105" s="233"/>
      <c r="K2105" s="233"/>
      <c r="L2105" s="234" t="str">
        <f>IF(K2105="","",IF(I2105="",ROUND(HLOOKUP(J2105,kgList,K2105,FALSE),1),ROUND(HLOOKUP(I2105,kgList,K2105,FALSE),1)))</f>
        <v/>
      </c>
      <c r="M2105" s="234" t="str">
        <f>IF(L2105="","",IF(COUNTA(I2105:J2105)&gt;1,"Edible or Inedible",IF(COUNTA(I2105)=1,L2105*1,IF(COUNTA(J2105)=1,L2105*1,"ERROR"))))</f>
        <v/>
      </c>
    </row>
    <row r="2106" spans="1:13" x14ac:dyDescent="0.25">
      <c r="A2106" s="232" t="str">
        <f>IF(D2106="","",A2105)</f>
        <v/>
      </c>
      <c r="B2106" s="231" t="str">
        <f>IF(D2106="","",B2105)</f>
        <v/>
      </c>
      <c r="C2106" s="232" t="str">
        <f>IF(D2106="","",C2105)</f>
        <v/>
      </c>
      <c r="D2106" s="6"/>
      <c r="E2106" s="5" t="str">
        <f>IF(D2106="","",VLOOKUP(D2106,Master,3,FALSE))</f>
        <v/>
      </c>
      <c r="F2106" s="5" t="str">
        <f>IF(D2106="","",VLOOKUP(D2106,Master,4,FALSE))</f>
        <v/>
      </c>
      <c r="G2106" s="5" t="str">
        <f>IF(D2106="","",VLOOKUP(D2106,Master,5,FALSE))</f>
        <v/>
      </c>
      <c r="H2106" s="5" t="str">
        <f>IF(D2106="","",VLOOKUP(D2106,Master,2,FALSE))</f>
        <v/>
      </c>
      <c r="I2106" s="233"/>
      <c r="J2106" s="233"/>
      <c r="K2106" s="233"/>
      <c r="L2106" s="234" t="str">
        <f>IF(K2106="","",IF(I2106="",ROUND(HLOOKUP(J2106,kgList,K2106,FALSE),1),ROUND(HLOOKUP(I2106,kgList,K2106,FALSE),1)))</f>
        <v/>
      </c>
      <c r="M2106" s="234" t="str">
        <f>IF(L2106="","",IF(COUNTA(I2106:J2106)&gt;1,"Edible or Inedible",IF(COUNTA(I2106)=1,L2106*1,IF(COUNTA(J2106)=1,L2106*1,"ERROR"))))</f>
        <v/>
      </c>
    </row>
    <row r="2107" spans="1:13" x14ac:dyDescent="0.25">
      <c r="A2107" s="232" t="str">
        <f>IF(D2107="","",A2106)</f>
        <v/>
      </c>
      <c r="B2107" s="231" t="str">
        <f>IF(D2107="","",B2106)</f>
        <v/>
      </c>
      <c r="C2107" s="232" t="str">
        <f>IF(D2107="","",C2106)</f>
        <v/>
      </c>
      <c r="D2107" s="6"/>
      <c r="E2107" s="5" t="str">
        <f>IF(D2107="","",VLOOKUP(D2107,Master,3,FALSE))</f>
        <v/>
      </c>
      <c r="F2107" s="5" t="str">
        <f>IF(D2107="","",VLOOKUP(D2107,Master,4,FALSE))</f>
        <v/>
      </c>
      <c r="G2107" s="5" t="str">
        <f>IF(D2107="","",VLOOKUP(D2107,Master,5,FALSE))</f>
        <v/>
      </c>
      <c r="H2107" s="5" t="str">
        <f>IF(D2107="","",VLOOKUP(D2107,Master,2,FALSE))</f>
        <v/>
      </c>
      <c r="I2107" s="233"/>
      <c r="J2107" s="233"/>
      <c r="K2107" s="233"/>
      <c r="L2107" s="234" t="str">
        <f>IF(K2107="","",IF(I2107="",ROUND(HLOOKUP(J2107,kgList,K2107,FALSE),1),ROUND(HLOOKUP(I2107,kgList,K2107,FALSE),1)))</f>
        <v/>
      </c>
      <c r="M2107" s="234" t="str">
        <f>IF(L2107="","",IF(COUNTA(I2107:J2107)&gt;1,"Edible or Inedible",IF(COUNTA(I2107)=1,L2107*1,IF(COUNTA(J2107)=1,L2107*1,"ERROR"))))</f>
        <v/>
      </c>
    </row>
    <row r="2108" spans="1:13" x14ac:dyDescent="0.25">
      <c r="A2108" s="232" t="str">
        <f>IF(D2108="","",A2107)</f>
        <v/>
      </c>
      <c r="B2108" s="231" t="str">
        <f>IF(D2108="","",B2107)</f>
        <v/>
      </c>
      <c r="C2108" s="232" t="str">
        <f>IF(D2108="","",C2107)</f>
        <v/>
      </c>
      <c r="D2108" s="6"/>
      <c r="E2108" s="5" t="str">
        <f>IF(D2108="","",VLOOKUP(D2108,Master,3,FALSE))</f>
        <v/>
      </c>
      <c r="F2108" s="5" t="str">
        <f>IF(D2108="","",VLOOKUP(D2108,Master,4,FALSE))</f>
        <v/>
      </c>
      <c r="G2108" s="5" t="str">
        <f>IF(D2108="","",VLOOKUP(D2108,Master,5,FALSE))</f>
        <v/>
      </c>
      <c r="H2108" s="5" t="str">
        <f>IF(D2108="","",VLOOKUP(D2108,Master,2,FALSE))</f>
        <v/>
      </c>
      <c r="I2108" s="233"/>
      <c r="J2108" s="233"/>
      <c r="K2108" s="233"/>
      <c r="L2108" s="234" t="str">
        <f>IF(K2108="","",IF(I2108="",ROUND(HLOOKUP(J2108,kgList,K2108,FALSE),1),ROUND(HLOOKUP(I2108,kgList,K2108,FALSE),1)))</f>
        <v/>
      </c>
      <c r="M2108" s="234" t="str">
        <f>IF(L2108="","",IF(COUNTA(I2108:J2108)&gt;1,"Edible or Inedible",IF(COUNTA(I2108)=1,L2108*1,IF(COUNTA(J2108)=1,L2108*1,"ERROR"))))</f>
        <v/>
      </c>
    </row>
    <row r="2109" spans="1:13" x14ac:dyDescent="0.25">
      <c r="A2109" s="232" t="str">
        <f>IF(D2109="","",A2108)</f>
        <v/>
      </c>
      <c r="B2109" s="231" t="str">
        <f>IF(D2109="","",B2108)</f>
        <v/>
      </c>
      <c r="C2109" s="232" t="str">
        <f>IF(D2109="","",C2108)</f>
        <v/>
      </c>
      <c r="D2109" s="6"/>
      <c r="E2109" s="5" t="str">
        <f>IF(D2109="","",VLOOKUP(D2109,Master,3,FALSE))</f>
        <v/>
      </c>
      <c r="F2109" s="5" t="str">
        <f>IF(D2109="","",VLOOKUP(D2109,Master,4,FALSE))</f>
        <v/>
      </c>
      <c r="G2109" s="5" t="str">
        <f>IF(D2109="","",VLOOKUP(D2109,Master,5,FALSE))</f>
        <v/>
      </c>
      <c r="H2109" s="5" t="str">
        <f>IF(D2109="","",VLOOKUP(D2109,Master,2,FALSE))</f>
        <v/>
      </c>
      <c r="I2109" s="233"/>
      <c r="J2109" s="233"/>
      <c r="K2109" s="233"/>
      <c r="L2109" s="234" t="str">
        <f>IF(K2109="","",IF(I2109="",ROUND(HLOOKUP(J2109,kgList,K2109,FALSE),1),ROUND(HLOOKUP(I2109,kgList,K2109,FALSE),1)))</f>
        <v/>
      </c>
      <c r="M2109" s="234" t="str">
        <f>IF(L2109="","",IF(COUNTA(I2109:J2109)&gt;1,"Edible or Inedible",IF(COUNTA(I2109)=1,L2109*1,IF(COUNTA(J2109)=1,L2109*1,"ERROR"))))</f>
        <v/>
      </c>
    </row>
    <row r="2110" spans="1:13" x14ac:dyDescent="0.25">
      <c r="A2110" s="232" t="str">
        <f>IF(D2110="","",A2109)</f>
        <v/>
      </c>
      <c r="B2110" s="231" t="str">
        <f>IF(D2110="","",B2109)</f>
        <v/>
      </c>
      <c r="C2110" s="232" t="str">
        <f>IF(D2110="","",C2109)</f>
        <v/>
      </c>
      <c r="D2110" s="6"/>
      <c r="E2110" s="5" t="str">
        <f>IF(D2110="","",VLOOKUP(D2110,Master,3,FALSE))</f>
        <v/>
      </c>
      <c r="F2110" s="5" t="str">
        <f>IF(D2110="","",VLOOKUP(D2110,Master,4,FALSE))</f>
        <v/>
      </c>
      <c r="G2110" s="5" t="str">
        <f>IF(D2110="","",VLOOKUP(D2110,Master,5,FALSE))</f>
        <v/>
      </c>
      <c r="H2110" s="5" t="str">
        <f>IF(D2110="","",VLOOKUP(D2110,Master,2,FALSE))</f>
        <v/>
      </c>
      <c r="I2110" s="233"/>
      <c r="J2110" s="233"/>
      <c r="K2110" s="233"/>
      <c r="L2110" s="234" t="str">
        <f>IF(K2110="","",IF(I2110="",ROUND(HLOOKUP(J2110,kgList,K2110,FALSE),1),ROUND(HLOOKUP(I2110,kgList,K2110,FALSE),1)))</f>
        <v/>
      </c>
      <c r="M2110" s="234" t="str">
        <f>IF(L2110="","",IF(COUNTA(I2110:J2110)&gt;1,"Edible or Inedible",IF(COUNTA(I2110)=1,L2110*1,IF(COUNTA(J2110)=1,L2110*1,"ERROR"))))</f>
        <v/>
      </c>
    </row>
    <row r="2111" spans="1:13" x14ac:dyDescent="0.25">
      <c r="A2111" s="232" t="str">
        <f>IF(D2111="","",A2110)</f>
        <v/>
      </c>
      <c r="B2111" s="231" t="str">
        <f>IF(D2111="","",B2110)</f>
        <v/>
      </c>
      <c r="C2111" s="232" t="str">
        <f>IF(D2111="","",C2110)</f>
        <v/>
      </c>
      <c r="D2111" s="6"/>
      <c r="E2111" s="5" t="str">
        <f>IF(D2111="","",VLOOKUP(D2111,Master,3,FALSE))</f>
        <v/>
      </c>
      <c r="F2111" s="5" t="str">
        <f>IF(D2111="","",VLOOKUP(D2111,Master,4,FALSE))</f>
        <v/>
      </c>
      <c r="G2111" s="5" t="str">
        <f>IF(D2111="","",VLOOKUP(D2111,Master,5,FALSE))</f>
        <v/>
      </c>
      <c r="H2111" s="5" t="str">
        <f>IF(D2111="","",VLOOKUP(D2111,Master,2,FALSE))</f>
        <v/>
      </c>
      <c r="I2111" s="233"/>
      <c r="J2111" s="233"/>
      <c r="K2111" s="233"/>
      <c r="L2111" s="234" t="str">
        <f>IF(K2111="","",IF(I2111="",ROUND(HLOOKUP(J2111,kgList,K2111,FALSE),1),ROUND(HLOOKUP(I2111,kgList,K2111,FALSE),1)))</f>
        <v/>
      </c>
      <c r="M2111" s="234" t="str">
        <f>IF(L2111="","",IF(COUNTA(I2111:J2111)&gt;1,"Edible or Inedible",IF(COUNTA(I2111)=1,L2111*1,IF(COUNTA(J2111)=1,L2111*1,"ERROR"))))</f>
        <v/>
      </c>
    </row>
    <row r="2112" spans="1:13" x14ac:dyDescent="0.25">
      <c r="A2112" s="232" t="str">
        <f>IF(D2112="","",A2111)</f>
        <v/>
      </c>
      <c r="B2112" s="231" t="str">
        <f>IF(D2112="","",B2111)</f>
        <v/>
      </c>
      <c r="C2112" s="232" t="str">
        <f>IF(D2112="","",C2111)</f>
        <v/>
      </c>
      <c r="D2112" s="6"/>
      <c r="E2112" s="5" t="str">
        <f>IF(D2112="","",VLOOKUP(D2112,Master,3,FALSE))</f>
        <v/>
      </c>
      <c r="F2112" s="5" t="str">
        <f>IF(D2112="","",VLOOKUP(D2112,Master,4,FALSE))</f>
        <v/>
      </c>
      <c r="G2112" s="5" t="str">
        <f>IF(D2112="","",VLOOKUP(D2112,Master,5,FALSE))</f>
        <v/>
      </c>
      <c r="H2112" s="5" t="str">
        <f>IF(D2112="","",VLOOKUP(D2112,Master,2,FALSE))</f>
        <v/>
      </c>
      <c r="I2112" s="233"/>
      <c r="J2112" s="233"/>
      <c r="K2112" s="233"/>
      <c r="L2112" s="234" t="str">
        <f>IF(K2112="","",IF(I2112="",ROUND(HLOOKUP(J2112,kgList,K2112,FALSE),1),ROUND(HLOOKUP(I2112,kgList,K2112,FALSE),1)))</f>
        <v/>
      </c>
      <c r="M2112" s="234" t="str">
        <f>IF(L2112="","",IF(COUNTA(I2112:J2112)&gt;1,"Edible or Inedible",IF(COUNTA(I2112)=1,L2112*1,IF(COUNTA(J2112)=1,L2112*1,"ERROR"))))</f>
        <v/>
      </c>
    </row>
    <row r="2113" spans="1:13" x14ac:dyDescent="0.25">
      <c r="A2113" s="232" t="str">
        <f>IF(D2113="","",A2112)</f>
        <v/>
      </c>
      <c r="B2113" s="231" t="str">
        <f>IF(D2113="","",B2112)</f>
        <v/>
      </c>
      <c r="C2113" s="232" t="str">
        <f>IF(D2113="","",C2112)</f>
        <v/>
      </c>
      <c r="D2113" s="6"/>
      <c r="E2113" s="5" t="str">
        <f>IF(D2113="","",VLOOKUP(D2113,Master,3,FALSE))</f>
        <v/>
      </c>
      <c r="F2113" s="5" t="str">
        <f>IF(D2113="","",VLOOKUP(D2113,Master,4,FALSE))</f>
        <v/>
      </c>
      <c r="G2113" s="5" t="str">
        <f>IF(D2113="","",VLOOKUP(D2113,Master,5,FALSE))</f>
        <v/>
      </c>
      <c r="H2113" s="5" t="str">
        <f>IF(D2113="","",VLOOKUP(D2113,Master,2,FALSE))</f>
        <v/>
      </c>
      <c r="I2113" s="233"/>
      <c r="J2113" s="233"/>
      <c r="K2113" s="233"/>
      <c r="L2113" s="234" t="str">
        <f>IF(K2113="","",IF(I2113="",ROUND(HLOOKUP(J2113,kgList,K2113,FALSE),1),ROUND(HLOOKUP(I2113,kgList,K2113,FALSE),1)))</f>
        <v/>
      </c>
      <c r="M2113" s="234" t="str">
        <f>IF(L2113="","",IF(COUNTA(I2113:J2113)&gt;1,"Edible or Inedible",IF(COUNTA(I2113)=1,L2113*1,IF(COUNTA(J2113)=1,L2113*1,"ERROR"))))</f>
        <v/>
      </c>
    </row>
    <row r="2114" spans="1:13" x14ac:dyDescent="0.25">
      <c r="A2114" s="232" t="str">
        <f>IF(D2114="","",A2113)</f>
        <v/>
      </c>
      <c r="B2114" s="231" t="str">
        <f>IF(D2114="","",B2113)</f>
        <v/>
      </c>
      <c r="C2114" s="232" t="str">
        <f>IF(D2114="","",C2113)</f>
        <v/>
      </c>
      <c r="D2114" s="6"/>
      <c r="E2114" s="5" t="str">
        <f>IF(D2114="","",VLOOKUP(D2114,Master,3,FALSE))</f>
        <v/>
      </c>
      <c r="F2114" s="5" t="str">
        <f>IF(D2114="","",VLOOKUP(D2114,Master,4,FALSE))</f>
        <v/>
      </c>
      <c r="G2114" s="5" t="str">
        <f>IF(D2114="","",VLOOKUP(D2114,Master,5,FALSE))</f>
        <v/>
      </c>
      <c r="H2114" s="5" t="str">
        <f>IF(D2114="","",VLOOKUP(D2114,Master,2,FALSE))</f>
        <v/>
      </c>
      <c r="I2114" s="233"/>
      <c r="J2114" s="233"/>
      <c r="K2114" s="233"/>
      <c r="L2114" s="234" t="str">
        <f>IF(K2114="","",IF(I2114="",ROUND(HLOOKUP(J2114,kgList,K2114,FALSE),1),ROUND(HLOOKUP(I2114,kgList,K2114,FALSE),1)))</f>
        <v/>
      </c>
      <c r="M2114" s="234" t="str">
        <f>IF(L2114="","",IF(COUNTA(I2114:J2114)&gt;1,"Edible or Inedible",IF(COUNTA(I2114)=1,L2114*1,IF(COUNTA(J2114)=1,L2114*1,"ERROR"))))</f>
        <v/>
      </c>
    </row>
    <row r="2115" spans="1:13" x14ac:dyDescent="0.25">
      <c r="A2115" s="232" t="str">
        <f>IF(D2115="","",A2114)</f>
        <v/>
      </c>
      <c r="B2115" s="231" t="str">
        <f>IF(D2115="","",B2114)</f>
        <v/>
      </c>
      <c r="C2115" s="232" t="str">
        <f>IF(D2115="","",C2114)</f>
        <v/>
      </c>
      <c r="D2115" s="6"/>
      <c r="E2115" s="5" t="str">
        <f>IF(D2115="","",VLOOKUP(D2115,Master,3,FALSE))</f>
        <v/>
      </c>
      <c r="F2115" s="5" t="str">
        <f>IF(D2115="","",VLOOKUP(D2115,Master,4,FALSE))</f>
        <v/>
      </c>
      <c r="G2115" s="5" t="str">
        <f>IF(D2115="","",VLOOKUP(D2115,Master,5,FALSE))</f>
        <v/>
      </c>
      <c r="H2115" s="5" t="str">
        <f>IF(D2115="","",VLOOKUP(D2115,Master,2,FALSE))</f>
        <v/>
      </c>
      <c r="I2115" s="233"/>
      <c r="J2115" s="233"/>
      <c r="K2115" s="233"/>
      <c r="L2115" s="234" t="str">
        <f>IF(K2115="","",IF(I2115="",ROUND(HLOOKUP(J2115,kgList,K2115,FALSE),1),ROUND(HLOOKUP(I2115,kgList,K2115,FALSE),1)))</f>
        <v/>
      </c>
      <c r="M2115" s="234" t="str">
        <f>IF(L2115="","",IF(COUNTA(I2115:J2115)&gt;1,"Edible or Inedible",IF(COUNTA(I2115)=1,L2115*1,IF(COUNTA(J2115)=1,L2115*1,"ERROR"))))</f>
        <v/>
      </c>
    </row>
    <row r="2116" spans="1:13" x14ac:dyDescent="0.25">
      <c r="A2116" s="232" t="str">
        <f>IF(D2116="","",A2115)</f>
        <v/>
      </c>
      <c r="B2116" s="231" t="str">
        <f>IF(D2116="","",B2115)</f>
        <v/>
      </c>
      <c r="C2116" s="232" t="str">
        <f>IF(D2116="","",C2115)</f>
        <v/>
      </c>
      <c r="D2116" s="6"/>
      <c r="E2116" s="5" t="str">
        <f>IF(D2116="","",VLOOKUP(D2116,Master,3,FALSE))</f>
        <v/>
      </c>
      <c r="F2116" s="5" t="str">
        <f>IF(D2116="","",VLOOKUP(D2116,Master,4,FALSE))</f>
        <v/>
      </c>
      <c r="G2116" s="5" t="str">
        <f>IF(D2116="","",VLOOKUP(D2116,Master,5,FALSE))</f>
        <v/>
      </c>
      <c r="H2116" s="5" t="str">
        <f>IF(D2116="","",VLOOKUP(D2116,Master,2,FALSE))</f>
        <v/>
      </c>
      <c r="I2116" s="233"/>
      <c r="J2116" s="233"/>
      <c r="K2116" s="233"/>
      <c r="L2116" s="234" t="str">
        <f>IF(K2116="","",IF(I2116="",ROUND(HLOOKUP(J2116,kgList,K2116,FALSE),1),ROUND(HLOOKUP(I2116,kgList,K2116,FALSE),1)))</f>
        <v/>
      </c>
      <c r="M2116" s="234" t="str">
        <f>IF(L2116="","",IF(COUNTA(I2116:J2116)&gt;1,"Edible or Inedible",IF(COUNTA(I2116)=1,L2116*1,IF(COUNTA(J2116)=1,L2116*1,"ERROR"))))</f>
        <v/>
      </c>
    </row>
    <row r="2117" spans="1:13" x14ac:dyDescent="0.25">
      <c r="A2117" s="232" t="str">
        <f>IF(D2117="","",A2116)</f>
        <v/>
      </c>
      <c r="B2117" s="231" t="str">
        <f>IF(D2117="","",B2116)</f>
        <v/>
      </c>
      <c r="C2117" s="232" t="str">
        <f>IF(D2117="","",C2116)</f>
        <v/>
      </c>
      <c r="D2117" s="6"/>
      <c r="E2117" s="5" t="str">
        <f>IF(D2117="","",VLOOKUP(D2117,Master,3,FALSE))</f>
        <v/>
      </c>
      <c r="F2117" s="5" t="str">
        <f>IF(D2117="","",VLOOKUP(D2117,Master,4,FALSE))</f>
        <v/>
      </c>
      <c r="G2117" s="5" t="str">
        <f>IF(D2117="","",VLOOKUP(D2117,Master,5,FALSE))</f>
        <v/>
      </c>
      <c r="H2117" s="5" t="str">
        <f>IF(D2117="","",VLOOKUP(D2117,Master,2,FALSE))</f>
        <v/>
      </c>
      <c r="I2117" s="233"/>
      <c r="J2117" s="233"/>
      <c r="K2117" s="233"/>
      <c r="L2117" s="234" t="str">
        <f>IF(K2117="","",IF(I2117="",ROUND(HLOOKUP(J2117,kgList,K2117,FALSE),1),ROUND(HLOOKUP(I2117,kgList,K2117,FALSE),1)))</f>
        <v/>
      </c>
      <c r="M2117" s="234" t="str">
        <f>IF(L2117="","",IF(COUNTA(I2117:J2117)&gt;1,"Edible or Inedible",IF(COUNTA(I2117)=1,L2117*1,IF(COUNTA(J2117)=1,L2117*1,"ERROR"))))</f>
        <v/>
      </c>
    </row>
    <row r="2118" spans="1:13" x14ac:dyDescent="0.25">
      <c r="A2118" s="232" t="str">
        <f>IF(D2118="","",A2117)</f>
        <v/>
      </c>
      <c r="B2118" s="231" t="str">
        <f>IF(D2118="","",B2117)</f>
        <v/>
      </c>
      <c r="C2118" s="232" t="str">
        <f>IF(D2118="","",C2117)</f>
        <v/>
      </c>
      <c r="D2118" s="6"/>
      <c r="E2118" s="5" t="str">
        <f>IF(D2118="","",VLOOKUP(D2118,Master,3,FALSE))</f>
        <v/>
      </c>
      <c r="F2118" s="5" t="str">
        <f>IF(D2118="","",VLOOKUP(D2118,Master,4,FALSE))</f>
        <v/>
      </c>
      <c r="G2118" s="5" t="str">
        <f>IF(D2118="","",VLOOKUP(D2118,Master,5,FALSE))</f>
        <v/>
      </c>
      <c r="H2118" s="5" t="str">
        <f>IF(D2118="","",VLOOKUP(D2118,Master,2,FALSE))</f>
        <v/>
      </c>
      <c r="I2118" s="233"/>
      <c r="J2118" s="233"/>
      <c r="K2118" s="233"/>
      <c r="L2118" s="234" t="str">
        <f>IF(K2118="","",IF(I2118="",ROUND(HLOOKUP(J2118,kgList,K2118,FALSE),1),ROUND(HLOOKUP(I2118,kgList,K2118,FALSE),1)))</f>
        <v/>
      </c>
      <c r="M2118" s="234" t="str">
        <f>IF(L2118="","",IF(COUNTA(I2118:J2118)&gt;1,"Edible or Inedible",IF(COUNTA(I2118)=1,L2118*1,IF(COUNTA(J2118)=1,L2118*1,"ERROR"))))</f>
        <v/>
      </c>
    </row>
    <row r="2119" spans="1:13" x14ac:dyDescent="0.25">
      <c r="A2119" s="232" t="str">
        <f>IF(D2119="","",A2118)</f>
        <v/>
      </c>
      <c r="B2119" s="231" t="str">
        <f>IF(D2119="","",B2118)</f>
        <v/>
      </c>
      <c r="C2119" s="232" t="str">
        <f>IF(D2119="","",C2118)</f>
        <v/>
      </c>
      <c r="D2119" s="6"/>
      <c r="E2119" s="5" t="str">
        <f>IF(D2119="","",VLOOKUP(D2119,Master,3,FALSE))</f>
        <v/>
      </c>
      <c r="F2119" s="5" t="str">
        <f>IF(D2119="","",VLOOKUP(D2119,Master,4,FALSE))</f>
        <v/>
      </c>
      <c r="G2119" s="5" t="str">
        <f>IF(D2119="","",VLOOKUP(D2119,Master,5,FALSE))</f>
        <v/>
      </c>
      <c r="H2119" s="5" t="str">
        <f>IF(D2119="","",VLOOKUP(D2119,Master,2,FALSE))</f>
        <v/>
      </c>
      <c r="I2119" s="233"/>
      <c r="J2119" s="233"/>
      <c r="K2119" s="233"/>
      <c r="L2119" s="234" t="str">
        <f>IF(K2119="","",IF(I2119="",ROUND(HLOOKUP(J2119,kgList,K2119,FALSE),1),ROUND(HLOOKUP(I2119,kgList,K2119,FALSE),1)))</f>
        <v/>
      </c>
      <c r="M2119" s="234" t="str">
        <f>IF(L2119="","",IF(COUNTA(I2119:J2119)&gt;1,"Edible or Inedible",IF(COUNTA(I2119)=1,L2119*1,IF(COUNTA(J2119)=1,L2119*1,"ERROR"))))</f>
        <v/>
      </c>
    </row>
    <row r="2120" spans="1:13" x14ac:dyDescent="0.25">
      <c r="A2120" s="232" t="str">
        <f>IF(D2120="","",A2119)</f>
        <v/>
      </c>
      <c r="B2120" s="231" t="str">
        <f>IF(D2120="","",B2119)</f>
        <v/>
      </c>
      <c r="C2120" s="232" t="str">
        <f>IF(D2120="","",C2119)</f>
        <v/>
      </c>
      <c r="D2120" s="6"/>
      <c r="E2120" s="5" t="str">
        <f>IF(D2120="","",VLOOKUP(D2120,Master,3,FALSE))</f>
        <v/>
      </c>
      <c r="F2120" s="5" t="str">
        <f>IF(D2120="","",VLOOKUP(D2120,Master,4,FALSE))</f>
        <v/>
      </c>
      <c r="G2120" s="5" t="str">
        <f>IF(D2120="","",VLOOKUP(D2120,Master,5,FALSE))</f>
        <v/>
      </c>
      <c r="H2120" s="5" t="str">
        <f>IF(D2120="","",VLOOKUP(D2120,Master,2,FALSE))</f>
        <v/>
      </c>
      <c r="I2120" s="233"/>
      <c r="J2120" s="233"/>
      <c r="K2120" s="233"/>
      <c r="L2120" s="234" t="str">
        <f>IF(K2120="","",IF(I2120="",ROUND(HLOOKUP(J2120,kgList,K2120,FALSE),1),ROUND(HLOOKUP(I2120,kgList,K2120,FALSE),1)))</f>
        <v/>
      </c>
      <c r="M2120" s="234" t="str">
        <f>IF(L2120="","",IF(COUNTA(I2120:J2120)&gt;1,"Edible or Inedible",IF(COUNTA(I2120)=1,L2120*1,IF(COUNTA(J2120)=1,L2120*1,"ERROR"))))</f>
        <v/>
      </c>
    </row>
    <row r="2121" spans="1:13" x14ac:dyDescent="0.25">
      <c r="A2121" s="232" t="str">
        <f>IF(D2121="","",A2120)</f>
        <v/>
      </c>
      <c r="B2121" s="231" t="str">
        <f>IF(D2121="","",B2120)</f>
        <v/>
      </c>
      <c r="C2121" s="232" t="str">
        <f>IF(D2121="","",C2120)</f>
        <v/>
      </c>
      <c r="D2121" s="6"/>
      <c r="E2121" s="5" t="str">
        <f>IF(D2121="","",VLOOKUP(D2121,Master,3,FALSE))</f>
        <v/>
      </c>
      <c r="F2121" s="5" t="str">
        <f>IF(D2121="","",VLOOKUP(D2121,Master,4,FALSE))</f>
        <v/>
      </c>
      <c r="G2121" s="5" t="str">
        <f>IF(D2121="","",VLOOKUP(D2121,Master,5,FALSE))</f>
        <v/>
      </c>
      <c r="H2121" s="5" t="str">
        <f>IF(D2121="","",VLOOKUP(D2121,Master,2,FALSE))</f>
        <v/>
      </c>
      <c r="I2121" s="233"/>
      <c r="J2121" s="233"/>
      <c r="K2121" s="233"/>
      <c r="L2121" s="234" t="str">
        <f>IF(K2121="","",IF(I2121="",ROUND(HLOOKUP(J2121,kgList,K2121,FALSE),1),ROUND(HLOOKUP(I2121,kgList,K2121,FALSE),1)))</f>
        <v/>
      </c>
      <c r="M2121" s="234" t="str">
        <f>IF(L2121="","",IF(COUNTA(I2121:J2121)&gt;1,"Edible or Inedible",IF(COUNTA(I2121)=1,L2121*1,IF(COUNTA(J2121)=1,L2121*1,"ERROR"))))</f>
        <v/>
      </c>
    </row>
    <row r="2122" spans="1:13" x14ac:dyDescent="0.25">
      <c r="A2122" s="232" t="str">
        <f>IF(D2122="","",A2121)</f>
        <v/>
      </c>
      <c r="B2122" s="231" t="str">
        <f>IF(D2122="","",B2121)</f>
        <v/>
      </c>
      <c r="C2122" s="232" t="str">
        <f>IF(D2122="","",C2121)</f>
        <v/>
      </c>
      <c r="D2122" s="6"/>
      <c r="E2122" s="5" t="str">
        <f>IF(D2122="","",VLOOKUP(D2122,Master,3,FALSE))</f>
        <v/>
      </c>
      <c r="F2122" s="5" t="str">
        <f>IF(D2122="","",VLOOKUP(D2122,Master,4,FALSE))</f>
        <v/>
      </c>
      <c r="G2122" s="5" t="str">
        <f>IF(D2122="","",VLOOKUP(D2122,Master,5,FALSE))</f>
        <v/>
      </c>
      <c r="H2122" s="5" t="str">
        <f>IF(D2122="","",VLOOKUP(D2122,Master,2,FALSE))</f>
        <v/>
      </c>
      <c r="I2122" s="233"/>
      <c r="J2122" s="233"/>
      <c r="K2122" s="233"/>
      <c r="L2122" s="234" t="str">
        <f>IF(K2122="","",IF(I2122="",ROUND(HLOOKUP(J2122,kgList,K2122,FALSE),1),ROUND(HLOOKUP(I2122,kgList,K2122,FALSE),1)))</f>
        <v/>
      </c>
      <c r="M2122" s="234" t="str">
        <f>IF(L2122="","",IF(COUNTA(I2122:J2122)&gt;1,"Edible or Inedible",IF(COUNTA(I2122)=1,L2122*1,IF(COUNTA(J2122)=1,L2122*1,"ERROR"))))</f>
        <v/>
      </c>
    </row>
    <row r="2123" spans="1:13" x14ac:dyDescent="0.25">
      <c r="A2123" s="232" t="str">
        <f>IF(D2123="","",A2122)</f>
        <v/>
      </c>
      <c r="B2123" s="231" t="str">
        <f>IF(D2123="","",B2122)</f>
        <v/>
      </c>
      <c r="C2123" s="232" t="str">
        <f>IF(D2123="","",C2122)</f>
        <v/>
      </c>
      <c r="D2123" s="6"/>
      <c r="E2123" s="5" t="str">
        <f>IF(D2123="","",VLOOKUP(D2123,Master,3,FALSE))</f>
        <v/>
      </c>
      <c r="F2123" s="5" t="str">
        <f>IF(D2123="","",VLOOKUP(D2123,Master,4,FALSE))</f>
        <v/>
      </c>
      <c r="G2123" s="5" t="str">
        <f>IF(D2123="","",VLOOKUP(D2123,Master,5,FALSE))</f>
        <v/>
      </c>
      <c r="H2123" s="5" t="str">
        <f>IF(D2123="","",VLOOKUP(D2123,Master,2,FALSE))</f>
        <v/>
      </c>
      <c r="I2123" s="233"/>
      <c r="J2123" s="233"/>
      <c r="K2123" s="233"/>
      <c r="L2123" s="234" t="str">
        <f>IF(K2123="","",IF(I2123="",ROUND(HLOOKUP(J2123,kgList,K2123,FALSE),1),ROUND(HLOOKUP(I2123,kgList,K2123,FALSE),1)))</f>
        <v/>
      </c>
      <c r="M2123" s="234" t="str">
        <f>IF(L2123="","",IF(COUNTA(I2123:J2123)&gt;1,"Edible or Inedible",IF(COUNTA(I2123)=1,L2123*1,IF(COUNTA(J2123)=1,L2123*1,"ERROR"))))</f>
        <v/>
      </c>
    </row>
    <row r="2124" spans="1:13" x14ac:dyDescent="0.25">
      <c r="A2124" s="232" t="str">
        <f>IF(D2124="","",A2123)</f>
        <v/>
      </c>
      <c r="B2124" s="231" t="str">
        <f>IF(D2124="","",B2123)</f>
        <v/>
      </c>
      <c r="C2124" s="232" t="str">
        <f>IF(D2124="","",C2123)</f>
        <v/>
      </c>
      <c r="D2124" s="6"/>
      <c r="E2124" s="5" t="str">
        <f>IF(D2124="","",VLOOKUP(D2124,Master,3,FALSE))</f>
        <v/>
      </c>
      <c r="F2124" s="5" t="str">
        <f>IF(D2124="","",VLOOKUP(D2124,Master,4,FALSE))</f>
        <v/>
      </c>
      <c r="G2124" s="5" t="str">
        <f>IF(D2124="","",VLOOKUP(D2124,Master,5,FALSE))</f>
        <v/>
      </c>
      <c r="H2124" s="5" t="str">
        <f>IF(D2124="","",VLOOKUP(D2124,Master,2,FALSE))</f>
        <v/>
      </c>
      <c r="I2124" s="233"/>
      <c r="J2124" s="233"/>
      <c r="K2124" s="233"/>
      <c r="L2124" s="234" t="str">
        <f>IF(K2124="","",IF(I2124="",ROUND(HLOOKUP(J2124,kgList,K2124,FALSE),1),ROUND(HLOOKUP(I2124,kgList,K2124,FALSE),1)))</f>
        <v/>
      </c>
      <c r="M2124" s="234" t="str">
        <f>IF(L2124="","",IF(COUNTA(I2124:J2124)&gt;1,"Edible or Inedible",IF(COUNTA(I2124)=1,L2124*1,IF(COUNTA(J2124)=1,L2124*1,"ERROR"))))</f>
        <v/>
      </c>
    </row>
    <row r="2125" spans="1:13" x14ac:dyDescent="0.25">
      <c r="A2125" s="232" t="str">
        <f>IF(D2125="","",A2124)</f>
        <v/>
      </c>
      <c r="B2125" s="231" t="str">
        <f>IF(D2125="","",B2124)</f>
        <v/>
      </c>
      <c r="C2125" s="232" t="str">
        <f>IF(D2125="","",C2124)</f>
        <v/>
      </c>
      <c r="D2125" s="6"/>
      <c r="E2125" s="5" t="str">
        <f>IF(D2125="","",VLOOKUP(D2125,Master,3,FALSE))</f>
        <v/>
      </c>
      <c r="F2125" s="5" t="str">
        <f>IF(D2125="","",VLOOKUP(D2125,Master,4,FALSE))</f>
        <v/>
      </c>
      <c r="G2125" s="5" t="str">
        <f>IF(D2125="","",VLOOKUP(D2125,Master,5,FALSE))</f>
        <v/>
      </c>
      <c r="H2125" s="5" t="str">
        <f>IF(D2125="","",VLOOKUP(D2125,Master,2,FALSE))</f>
        <v/>
      </c>
      <c r="I2125" s="233"/>
      <c r="J2125" s="233"/>
      <c r="K2125" s="233"/>
      <c r="L2125" s="234" t="str">
        <f>IF(K2125="","",IF(I2125="",ROUND(HLOOKUP(J2125,kgList,K2125,FALSE),1),ROUND(HLOOKUP(I2125,kgList,K2125,FALSE),1)))</f>
        <v/>
      </c>
      <c r="M2125" s="234" t="str">
        <f>IF(L2125="","",IF(COUNTA(I2125:J2125)&gt;1,"Edible or Inedible",IF(COUNTA(I2125)=1,L2125*1,IF(COUNTA(J2125)=1,L2125*1,"ERROR"))))</f>
        <v/>
      </c>
    </row>
    <row r="2126" spans="1:13" x14ac:dyDescent="0.25">
      <c r="A2126" s="232" t="str">
        <f>IF(D2126="","",A2125)</f>
        <v/>
      </c>
      <c r="B2126" s="231" t="str">
        <f>IF(D2126="","",B2125)</f>
        <v/>
      </c>
      <c r="C2126" s="232" t="str">
        <f>IF(D2126="","",C2125)</f>
        <v/>
      </c>
      <c r="D2126" s="6"/>
      <c r="E2126" s="5" t="str">
        <f>IF(D2126="","",VLOOKUP(D2126,Master,3,FALSE))</f>
        <v/>
      </c>
      <c r="F2126" s="5" t="str">
        <f>IF(D2126="","",VLOOKUP(D2126,Master,4,FALSE))</f>
        <v/>
      </c>
      <c r="G2126" s="5" t="str">
        <f>IF(D2126="","",VLOOKUP(D2126,Master,5,FALSE))</f>
        <v/>
      </c>
      <c r="H2126" s="5" t="str">
        <f>IF(D2126="","",VLOOKUP(D2126,Master,2,FALSE))</f>
        <v/>
      </c>
      <c r="I2126" s="233"/>
      <c r="J2126" s="233"/>
      <c r="K2126" s="233"/>
      <c r="L2126" s="234" t="str">
        <f>IF(K2126="","",IF(I2126="",ROUND(HLOOKUP(J2126,kgList,K2126,FALSE),1),ROUND(HLOOKUP(I2126,kgList,K2126,FALSE),1)))</f>
        <v/>
      </c>
      <c r="M2126" s="234" t="str">
        <f>IF(L2126="","",IF(COUNTA(I2126:J2126)&gt;1,"Edible or Inedible",IF(COUNTA(I2126)=1,L2126*1,IF(COUNTA(J2126)=1,L2126*1,"ERROR"))))</f>
        <v/>
      </c>
    </row>
    <row r="2127" spans="1:13" x14ac:dyDescent="0.25">
      <c r="A2127" s="232" t="str">
        <f>IF(D2127="","",A2126)</f>
        <v/>
      </c>
      <c r="B2127" s="231" t="str">
        <f>IF(D2127="","",B2126)</f>
        <v/>
      </c>
      <c r="C2127" s="232" t="str">
        <f>IF(D2127="","",C2126)</f>
        <v/>
      </c>
      <c r="D2127" s="6"/>
      <c r="E2127" s="5" t="str">
        <f>IF(D2127="","",VLOOKUP(D2127,Master,3,FALSE))</f>
        <v/>
      </c>
      <c r="F2127" s="5" t="str">
        <f>IF(D2127="","",VLOOKUP(D2127,Master,4,FALSE))</f>
        <v/>
      </c>
      <c r="G2127" s="5" t="str">
        <f>IF(D2127="","",VLOOKUP(D2127,Master,5,FALSE))</f>
        <v/>
      </c>
      <c r="H2127" s="5" t="str">
        <f>IF(D2127="","",VLOOKUP(D2127,Master,2,FALSE))</f>
        <v/>
      </c>
      <c r="I2127" s="233"/>
      <c r="J2127" s="233"/>
      <c r="K2127" s="233"/>
      <c r="L2127" s="234" t="str">
        <f>IF(K2127="","",IF(I2127="",ROUND(HLOOKUP(J2127,kgList,K2127,FALSE),1),ROUND(HLOOKUP(I2127,kgList,K2127,FALSE),1)))</f>
        <v/>
      </c>
      <c r="M2127" s="234" t="str">
        <f>IF(L2127="","",IF(COUNTA(I2127:J2127)&gt;1,"Edible or Inedible",IF(COUNTA(I2127)=1,L2127*1,IF(COUNTA(J2127)=1,L2127*1,"ERROR"))))</f>
        <v/>
      </c>
    </row>
    <row r="2128" spans="1:13" x14ac:dyDescent="0.25">
      <c r="A2128" s="232" t="str">
        <f>IF(D2128="","",A2127)</f>
        <v/>
      </c>
      <c r="B2128" s="231" t="str">
        <f>IF(D2128="","",B2127)</f>
        <v/>
      </c>
      <c r="C2128" s="232" t="str">
        <f>IF(D2128="","",C2127)</f>
        <v/>
      </c>
      <c r="D2128" s="6"/>
      <c r="E2128" s="5" t="str">
        <f>IF(D2128="","",VLOOKUP(D2128,Master,3,FALSE))</f>
        <v/>
      </c>
      <c r="F2128" s="5" t="str">
        <f>IF(D2128="","",VLOOKUP(D2128,Master,4,FALSE))</f>
        <v/>
      </c>
      <c r="G2128" s="5" t="str">
        <f>IF(D2128="","",VLOOKUP(D2128,Master,5,FALSE))</f>
        <v/>
      </c>
      <c r="H2128" s="5" t="str">
        <f>IF(D2128="","",VLOOKUP(D2128,Master,2,FALSE))</f>
        <v/>
      </c>
      <c r="I2128" s="233"/>
      <c r="J2128" s="233"/>
      <c r="K2128" s="233"/>
      <c r="L2128" s="234" t="str">
        <f>IF(K2128="","",IF(I2128="",ROUND(HLOOKUP(J2128,kgList,K2128,FALSE),1),ROUND(HLOOKUP(I2128,kgList,K2128,FALSE),1)))</f>
        <v/>
      </c>
      <c r="M2128" s="234" t="str">
        <f>IF(L2128="","",IF(COUNTA(I2128:J2128)&gt;1,"Edible or Inedible",IF(COUNTA(I2128)=1,L2128*1,IF(COUNTA(J2128)=1,L2128*1,"ERROR"))))</f>
        <v/>
      </c>
    </row>
    <row r="2129" spans="1:13" x14ac:dyDescent="0.25">
      <c r="A2129" s="232" t="str">
        <f>IF(D2129="","",A2128)</f>
        <v/>
      </c>
      <c r="B2129" s="231" t="str">
        <f>IF(D2129="","",B2128)</f>
        <v/>
      </c>
      <c r="C2129" s="232" t="str">
        <f>IF(D2129="","",C2128)</f>
        <v/>
      </c>
      <c r="D2129" s="6"/>
      <c r="E2129" s="5" t="str">
        <f>IF(D2129="","",VLOOKUP(D2129,Master,3,FALSE))</f>
        <v/>
      </c>
      <c r="F2129" s="5" t="str">
        <f>IF(D2129="","",VLOOKUP(D2129,Master,4,FALSE))</f>
        <v/>
      </c>
      <c r="G2129" s="5" t="str">
        <f>IF(D2129="","",VLOOKUP(D2129,Master,5,FALSE))</f>
        <v/>
      </c>
      <c r="H2129" s="5" t="str">
        <f>IF(D2129="","",VLOOKUP(D2129,Master,2,FALSE))</f>
        <v/>
      </c>
      <c r="I2129" s="233"/>
      <c r="J2129" s="233"/>
      <c r="K2129" s="233"/>
      <c r="L2129" s="234" t="str">
        <f>IF(K2129="","",IF(I2129="",ROUND(HLOOKUP(J2129,kgList,K2129,FALSE),1),ROUND(HLOOKUP(I2129,kgList,K2129,FALSE),1)))</f>
        <v/>
      </c>
      <c r="M2129" s="234" t="str">
        <f>IF(L2129="","",IF(COUNTA(I2129:J2129)&gt;1,"Edible or Inedible",IF(COUNTA(I2129)=1,L2129*1,IF(COUNTA(J2129)=1,L2129*1,"ERROR"))))</f>
        <v/>
      </c>
    </row>
    <row r="2130" spans="1:13" x14ac:dyDescent="0.25">
      <c r="A2130" s="232" t="str">
        <f>IF(D2130="","",A2129)</f>
        <v/>
      </c>
      <c r="B2130" s="231" t="str">
        <f>IF(D2130="","",B2129)</f>
        <v/>
      </c>
      <c r="C2130" s="232" t="str">
        <f>IF(D2130="","",C2129)</f>
        <v/>
      </c>
      <c r="D2130" s="6"/>
      <c r="E2130" s="5" t="str">
        <f>IF(D2130="","",VLOOKUP(D2130,Master,3,FALSE))</f>
        <v/>
      </c>
      <c r="F2130" s="5" t="str">
        <f>IF(D2130="","",VLOOKUP(D2130,Master,4,FALSE))</f>
        <v/>
      </c>
      <c r="G2130" s="5" t="str">
        <f>IF(D2130="","",VLOOKUP(D2130,Master,5,FALSE))</f>
        <v/>
      </c>
      <c r="H2130" s="5" t="str">
        <f>IF(D2130="","",VLOOKUP(D2130,Master,2,FALSE))</f>
        <v/>
      </c>
      <c r="I2130" s="233"/>
      <c r="J2130" s="233"/>
      <c r="K2130" s="233"/>
      <c r="L2130" s="234" t="str">
        <f>IF(K2130="","",IF(I2130="",ROUND(HLOOKUP(J2130,kgList,K2130,FALSE),1),ROUND(HLOOKUP(I2130,kgList,K2130,FALSE),1)))</f>
        <v/>
      </c>
      <c r="M2130" s="234" t="str">
        <f>IF(L2130="","",IF(COUNTA(I2130:J2130)&gt;1,"Edible or Inedible",IF(COUNTA(I2130)=1,L2130*1,IF(COUNTA(J2130)=1,L2130*1,"ERROR"))))</f>
        <v/>
      </c>
    </row>
    <row r="2131" spans="1:13" x14ac:dyDescent="0.25">
      <c r="A2131" s="232" t="str">
        <f>IF(D2131="","",A2130)</f>
        <v/>
      </c>
      <c r="B2131" s="231" t="str">
        <f>IF(D2131="","",B2130)</f>
        <v/>
      </c>
      <c r="C2131" s="232" t="str">
        <f>IF(D2131="","",C2130)</f>
        <v/>
      </c>
      <c r="D2131" s="6"/>
      <c r="E2131" s="5" t="str">
        <f>IF(D2131="","",VLOOKUP(D2131,Master,3,FALSE))</f>
        <v/>
      </c>
      <c r="F2131" s="5" t="str">
        <f>IF(D2131="","",VLOOKUP(D2131,Master,4,FALSE))</f>
        <v/>
      </c>
      <c r="G2131" s="5" t="str">
        <f>IF(D2131="","",VLOOKUP(D2131,Master,5,FALSE))</f>
        <v/>
      </c>
      <c r="H2131" s="5" t="str">
        <f>IF(D2131="","",VLOOKUP(D2131,Master,2,FALSE))</f>
        <v/>
      </c>
      <c r="I2131" s="233"/>
      <c r="J2131" s="233"/>
      <c r="K2131" s="233"/>
      <c r="L2131" s="234" t="str">
        <f>IF(K2131="","",IF(I2131="",ROUND(HLOOKUP(J2131,kgList,K2131,FALSE),1),ROUND(HLOOKUP(I2131,kgList,K2131,FALSE),1)))</f>
        <v/>
      </c>
      <c r="M2131" s="234" t="str">
        <f>IF(L2131="","",IF(COUNTA(I2131:J2131)&gt;1,"Edible or Inedible",IF(COUNTA(I2131)=1,L2131*1,IF(COUNTA(J2131)=1,L2131*1,"ERROR"))))</f>
        <v/>
      </c>
    </row>
    <row r="2132" spans="1:13" x14ac:dyDescent="0.25">
      <c r="A2132" s="232" t="str">
        <f>IF(D2132="","",A2131)</f>
        <v/>
      </c>
      <c r="B2132" s="231" t="str">
        <f>IF(D2132="","",B2131)</f>
        <v/>
      </c>
      <c r="C2132" s="232" t="str">
        <f>IF(D2132="","",C2131)</f>
        <v/>
      </c>
      <c r="D2132" s="6"/>
      <c r="E2132" s="5" t="str">
        <f>IF(D2132="","",VLOOKUP(D2132,Master,3,FALSE))</f>
        <v/>
      </c>
      <c r="F2132" s="5" t="str">
        <f>IF(D2132="","",VLOOKUP(D2132,Master,4,FALSE))</f>
        <v/>
      </c>
      <c r="G2132" s="5" t="str">
        <f>IF(D2132="","",VLOOKUP(D2132,Master,5,FALSE))</f>
        <v/>
      </c>
      <c r="H2132" s="5" t="str">
        <f>IF(D2132="","",VLOOKUP(D2132,Master,2,FALSE))</f>
        <v/>
      </c>
      <c r="I2132" s="233"/>
      <c r="J2132" s="233"/>
      <c r="K2132" s="233"/>
      <c r="L2132" s="234" t="str">
        <f>IF(K2132="","",IF(I2132="",ROUND(HLOOKUP(J2132,kgList,K2132,FALSE),1),ROUND(HLOOKUP(I2132,kgList,K2132,FALSE),1)))</f>
        <v/>
      </c>
      <c r="M2132" s="234" t="str">
        <f>IF(L2132="","",IF(COUNTA(I2132:J2132)&gt;1,"Edible or Inedible",IF(COUNTA(I2132)=1,L2132*1,IF(COUNTA(J2132)=1,L2132*1,"ERROR"))))</f>
        <v/>
      </c>
    </row>
    <row r="2133" spans="1:13" x14ac:dyDescent="0.25">
      <c r="A2133" s="232" t="str">
        <f>IF(D2133="","",A2132)</f>
        <v/>
      </c>
      <c r="B2133" s="231" t="str">
        <f>IF(D2133="","",B2132)</f>
        <v/>
      </c>
      <c r="C2133" s="232" t="str">
        <f>IF(D2133="","",C2132)</f>
        <v/>
      </c>
      <c r="D2133" s="6"/>
      <c r="E2133" s="5" t="str">
        <f>IF(D2133="","",VLOOKUP(D2133,Master,3,FALSE))</f>
        <v/>
      </c>
      <c r="F2133" s="5" t="str">
        <f>IF(D2133="","",VLOOKUP(D2133,Master,4,FALSE))</f>
        <v/>
      </c>
      <c r="G2133" s="5" t="str">
        <f>IF(D2133="","",VLOOKUP(D2133,Master,5,FALSE))</f>
        <v/>
      </c>
      <c r="H2133" s="5" t="str">
        <f>IF(D2133="","",VLOOKUP(D2133,Master,2,FALSE))</f>
        <v/>
      </c>
      <c r="I2133" s="233"/>
      <c r="J2133" s="233"/>
      <c r="K2133" s="233"/>
      <c r="L2133" s="234" t="str">
        <f>IF(K2133="","",IF(I2133="",ROUND(HLOOKUP(J2133,kgList,K2133,FALSE),1),ROUND(HLOOKUP(I2133,kgList,K2133,FALSE),1)))</f>
        <v/>
      </c>
      <c r="M2133" s="234" t="str">
        <f>IF(L2133="","",IF(COUNTA(I2133:J2133)&gt;1,"Edible or Inedible",IF(COUNTA(I2133)=1,L2133*1,IF(COUNTA(J2133)=1,L2133*1,"ERROR"))))</f>
        <v/>
      </c>
    </row>
    <row r="2134" spans="1:13" x14ac:dyDescent="0.25">
      <c r="A2134" s="232" t="str">
        <f>IF(D2134="","",A2133)</f>
        <v/>
      </c>
      <c r="B2134" s="231" t="str">
        <f>IF(D2134="","",B2133)</f>
        <v/>
      </c>
      <c r="C2134" s="232" t="str">
        <f>IF(D2134="","",C2133)</f>
        <v/>
      </c>
      <c r="D2134" s="6"/>
      <c r="E2134" s="5" t="str">
        <f>IF(D2134="","",VLOOKUP(D2134,Master,3,FALSE))</f>
        <v/>
      </c>
      <c r="F2134" s="5" t="str">
        <f>IF(D2134="","",VLOOKUP(D2134,Master,4,FALSE))</f>
        <v/>
      </c>
      <c r="G2134" s="5" t="str">
        <f>IF(D2134="","",VLOOKUP(D2134,Master,5,FALSE))</f>
        <v/>
      </c>
      <c r="H2134" s="5" t="str">
        <f>IF(D2134="","",VLOOKUP(D2134,Master,2,FALSE))</f>
        <v/>
      </c>
      <c r="I2134" s="233"/>
      <c r="J2134" s="233"/>
      <c r="K2134" s="233"/>
      <c r="L2134" s="234" t="str">
        <f>IF(K2134="","",IF(I2134="",ROUND(HLOOKUP(J2134,kgList,K2134,FALSE),1),ROUND(HLOOKUP(I2134,kgList,K2134,FALSE),1)))</f>
        <v/>
      </c>
      <c r="M2134" s="234" t="str">
        <f>IF(L2134="","",IF(COUNTA(I2134:J2134)&gt;1,"Edible or Inedible",IF(COUNTA(I2134)=1,L2134*1,IF(COUNTA(J2134)=1,L2134*1,"ERROR"))))</f>
        <v/>
      </c>
    </row>
    <row r="2135" spans="1:13" x14ac:dyDescent="0.25">
      <c r="A2135" s="232" t="str">
        <f>IF(D2135="","",A2134)</f>
        <v/>
      </c>
      <c r="B2135" s="231" t="str">
        <f>IF(D2135="","",B2134)</f>
        <v/>
      </c>
      <c r="C2135" s="232" t="str">
        <f>IF(D2135="","",C2134)</f>
        <v/>
      </c>
      <c r="D2135" s="6"/>
      <c r="E2135" s="5" t="str">
        <f>IF(D2135="","",VLOOKUP(D2135,Master,3,FALSE))</f>
        <v/>
      </c>
      <c r="F2135" s="5" t="str">
        <f>IF(D2135="","",VLOOKUP(D2135,Master,4,FALSE))</f>
        <v/>
      </c>
      <c r="G2135" s="5" t="str">
        <f>IF(D2135="","",VLOOKUP(D2135,Master,5,FALSE))</f>
        <v/>
      </c>
      <c r="H2135" s="5" t="str">
        <f>IF(D2135="","",VLOOKUP(D2135,Master,2,FALSE))</f>
        <v/>
      </c>
      <c r="I2135" s="233"/>
      <c r="J2135" s="233"/>
      <c r="K2135" s="233"/>
      <c r="L2135" s="234" t="str">
        <f>IF(K2135="","",IF(I2135="",ROUND(HLOOKUP(J2135,kgList,K2135,FALSE),1),ROUND(HLOOKUP(I2135,kgList,K2135,FALSE),1)))</f>
        <v/>
      </c>
      <c r="M2135" s="234" t="str">
        <f>IF(L2135="","",IF(COUNTA(I2135:J2135)&gt;1,"Edible or Inedible",IF(COUNTA(I2135)=1,L2135*1,IF(COUNTA(J2135)=1,L2135*1,"ERROR"))))</f>
        <v/>
      </c>
    </row>
    <row r="2136" spans="1:13" x14ac:dyDescent="0.25">
      <c r="A2136" s="232" t="str">
        <f>IF(D2136="","",A2135)</f>
        <v/>
      </c>
      <c r="B2136" s="231" t="str">
        <f>IF(D2136="","",B2135)</f>
        <v/>
      </c>
      <c r="C2136" s="232" t="str">
        <f>IF(D2136="","",C2135)</f>
        <v/>
      </c>
      <c r="D2136" s="6"/>
      <c r="E2136" s="5" t="str">
        <f>IF(D2136="","",VLOOKUP(D2136,Master,3,FALSE))</f>
        <v/>
      </c>
      <c r="F2136" s="5" t="str">
        <f>IF(D2136="","",VLOOKUP(D2136,Master,4,FALSE))</f>
        <v/>
      </c>
      <c r="G2136" s="5" t="str">
        <f>IF(D2136="","",VLOOKUP(D2136,Master,5,FALSE))</f>
        <v/>
      </c>
      <c r="H2136" s="5" t="str">
        <f>IF(D2136="","",VLOOKUP(D2136,Master,2,FALSE))</f>
        <v/>
      </c>
      <c r="I2136" s="233"/>
      <c r="J2136" s="233"/>
      <c r="K2136" s="233"/>
      <c r="L2136" s="234" t="str">
        <f>IF(K2136="","",IF(I2136="",ROUND(HLOOKUP(J2136,kgList,K2136,FALSE),1),ROUND(HLOOKUP(I2136,kgList,K2136,FALSE),1)))</f>
        <v/>
      </c>
      <c r="M2136" s="234" t="str">
        <f>IF(L2136="","",IF(COUNTA(I2136:J2136)&gt;1,"Edible or Inedible",IF(COUNTA(I2136)=1,L2136*1,IF(COUNTA(J2136)=1,L2136*1,"ERROR"))))</f>
        <v/>
      </c>
    </row>
    <row r="2137" spans="1:13" x14ac:dyDescent="0.25">
      <c r="A2137" s="232" t="str">
        <f>IF(D2137="","",A2136)</f>
        <v/>
      </c>
      <c r="B2137" s="231" t="str">
        <f>IF(D2137="","",B2136)</f>
        <v/>
      </c>
      <c r="C2137" s="232" t="str">
        <f>IF(D2137="","",C2136)</f>
        <v/>
      </c>
      <c r="D2137" s="6"/>
      <c r="E2137" s="5" t="str">
        <f>IF(D2137="","",VLOOKUP(D2137,Master,3,FALSE))</f>
        <v/>
      </c>
      <c r="F2137" s="5" t="str">
        <f>IF(D2137="","",VLOOKUP(D2137,Master,4,FALSE))</f>
        <v/>
      </c>
      <c r="G2137" s="5" t="str">
        <f>IF(D2137="","",VLOOKUP(D2137,Master,5,FALSE))</f>
        <v/>
      </c>
      <c r="H2137" s="5" t="str">
        <f>IF(D2137="","",VLOOKUP(D2137,Master,2,FALSE))</f>
        <v/>
      </c>
      <c r="I2137" s="233"/>
      <c r="J2137" s="233"/>
      <c r="K2137" s="233"/>
      <c r="L2137" s="234" t="str">
        <f>IF(K2137="","",IF(I2137="",ROUND(HLOOKUP(J2137,kgList,K2137,FALSE),1),ROUND(HLOOKUP(I2137,kgList,K2137,FALSE),1)))</f>
        <v/>
      </c>
      <c r="M2137" s="234" t="str">
        <f>IF(L2137="","",IF(COUNTA(I2137:J2137)&gt;1,"Edible or Inedible",IF(COUNTA(I2137)=1,L2137*1,IF(COUNTA(J2137)=1,L2137*1,"ERROR"))))</f>
        <v/>
      </c>
    </row>
    <row r="2138" spans="1:13" x14ac:dyDescent="0.25">
      <c r="A2138" s="232" t="str">
        <f>IF(D2138="","",A2137)</f>
        <v/>
      </c>
      <c r="B2138" s="231" t="str">
        <f>IF(D2138="","",B2137)</f>
        <v/>
      </c>
      <c r="C2138" s="232" t="str">
        <f>IF(D2138="","",C2137)</f>
        <v/>
      </c>
      <c r="D2138" s="6"/>
      <c r="E2138" s="5" t="str">
        <f>IF(D2138="","",VLOOKUP(D2138,Master,3,FALSE))</f>
        <v/>
      </c>
      <c r="F2138" s="5" t="str">
        <f>IF(D2138="","",VLOOKUP(D2138,Master,4,FALSE))</f>
        <v/>
      </c>
      <c r="G2138" s="5" t="str">
        <f>IF(D2138="","",VLOOKUP(D2138,Master,5,FALSE))</f>
        <v/>
      </c>
      <c r="H2138" s="5" t="str">
        <f>IF(D2138="","",VLOOKUP(D2138,Master,2,FALSE))</f>
        <v/>
      </c>
      <c r="I2138" s="233"/>
      <c r="J2138" s="233"/>
      <c r="K2138" s="233"/>
      <c r="L2138" s="234" t="str">
        <f>IF(K2138="","",IF(I2138="",ROUND(HLOOKUP(J2138,kgList,K2138,FALSE),1),ROUND(HLOOKUP(I2138,kgList,K2138,FALSE),1)))</f>
        <v/>
      </c>
      <c r="M2138" s="234" t="str">
        <f>IF(L2138="","",IF(COUNTA(I2138:J2138)&gt;1,"Edible or Inedible",IF(COUNTA(I2138)=1,L2138*1,IF(COUNTA(J2138)=1,L2138*1,"ERROR"))))</f>
        <v/>
      </c>
    </row>
    <row r="2139" spans="1:13" x14ac:dyDescent="0.25">
      <c r="A2139" s="232" t="str">
        <f>IF(D2139="","",A2138)</f>
        <v/>
      </c>
      <c r="B2139" s="231" t="str">
        <f>IF(D2139="","",B2138)</f>
        <v/>
      </c>
      <c r="C2139" s="232" t="str">
        <f>IF(D2139="","",C2138)</f>
        <v/>
      </c>
      <c r="D2139" s="6"/>
      <c r="E2139" s="5" t="str">
        <f>IF(D2139="","",VLOOKUP(D2139,Master,3,FALSE))</f>
        <v/>
      </c>
      <c r="F2139" s="5" t="str">
        <f>IF(D2139="","",VLOOKUP(D2139,Master,4,FALSE))</f>
        <v/>
      </c>
      <c r="G2139" s="5" t="str">
        <f>IF(D2139="","",VLOOKUP(D2139,Master,5,FALSE))</f>
        <v/>
      </c>
      <c r="H2139" s="5" t="str">
        <f>IF(D2139="","",VLOOKUP(D2139,Master,2,FALSE))</f>
        <v/>
      </c>
      <c r="I2139" s="233"/>
      <c r="J2139" s="233"/>
      <c r="K2139" s="233"/>
      <c r="L2139" s="234" t="str">
        <f>IF(K2139="","",IF(I2139="",ROUND(HLOOKUP(J2139,kgList,K2139,FALSE),1),ROUND(HLOOKUP(I2139,kgList,K2139,FALSE),1)))</f>
        <v/>
      </c>
      <c r="M2139" s="234" t="str">
        <f>IF(L2139="","",IF(COUNTA(I2139:J2139)&gt;1,"Edible or Inedible",IF(COUNTA(I2139)=1,L2139*1,IF(COUNTA(J2139)=1,L2139*1,"ERROR"))))</f>
        <v/>
      </c>
    </row>
    <row r="2140" spans="1:13" x14ac:dyDescent="0.25">
      <c r="A2140" s="232" t="str">
        <f>IF(D2140="","",A2139)</f>
        <v/>
      </c>
      <c r="B2140" s="231" t="str">
        <f>IF(D2140="","",B2139)</f>
        <v/>
      </c>
      <c r="C2140" s="232" t="str">
        <f>IF(D2140="","",C2139)</f>
        <v/>
      </c>
      <c r="D2140" s="6"/>
      <c r="E2140" s="5" t="str">
        <f>IF(D2140="","",VLOOKUP(D2140,Master,3,FALSE))</f>
        <v/>
      </c>
      <c r="F2140" s="5" t="str">
        <f>IF(D2140="","",VLOOKUP(D2140,Master,4,FALSE))</f>
        <v/>
      </c>
      <c r="G2140" s="5" t="str">
        <f>IF(D2140="","",VLOOKUP(D2140,Master,5,FALSE))</f>
        <v/>
      </c>
      <c r="H2140" s="5" t="str">
        <f>IF(D2140="","",VLOOKUP(D2140,Master,2,FALSE))</f>
        <v/>
      </c>
      <c r="I2140" s="233"/>
      <c r="J2140" s="233"/>
      <c r="K2140" s="233"/>
      <c r="L2140" s="234" t="str">
        <f>IF(K2140="","",IF(I2140="",ROUND(HLOOKUP(J2140,kgList,K2140,FALSE),1),ROUND(HLOOKUP(I2140,kgList,K2140,FALSE),1)))</f>
        <v/>
      </c>
      <c r="M2140" s="234" t="str">
        <f>IF(L2140="","",IF(COUNTA(I2140:J2140)&gt;1,"Edible or Inedible",IF(COUNTA(I2140)=1,L2140*1,IF(COUNTA(J2140)=1,L2140*1,"ERROR"))))</f>
        <v/>
      </c>
    </row>
    <row r="2141" spans="1:13" x14ac:dyDescent="0.25">
      <c r="A2141" s="232" t="str">
        <f>IF(D2141="","",A2140)</f>
        <v/>
      </c>
      <c r="B2141" s="231" t="str">
        <f>IF(D2141="","",B2140)</f>
        <v/>
      </c>
      <c r="C2141" s="232" t="str">
        <f>IF(D2141="","",C2140)</f>
        <v/>
      </c>
      <c r="D2141" s="6"/>
      <c r="E2141" s="5" t="str">
        <f>IF(D2141="","",VLOOKUP(D2141,Master,3,FALSE))</f>
        <v/>
      </c>
      <c r="F2141" s="5" t="str">
        <f>IF(D2141="","",VLOOKUP(D2141,Master,4,FALSE))</f>
        <v/>
      </c>
      <c r="G2141" s="5" t="str">
        <f>IF(D2141="","",VLOOKUP(D2141,Master,5,FALSE))</f>
        <v/>
      </c>
      <c r="H2141" s="5" t="str">
        <f>IF(D2141="","",VLOOKUP(D2141,Master,2,FALSE))</f>
        <v/>
      </c>
      <c r="I2141" s="233"/>
      <c r="J2141" s="233"/>
      <c r="K2141" s="233"/>
      <c r="L2141" s="234" t="str">
        <f>IF(K2141="","",IF(I2141="",ROUND(HLOOKUP(J2141,kgList,K2141,FALSE),1),ROUND(HLOOKUP(I2141,kgList,K2141,FALSE),1)))</f>
        <v/>
      </c>
      <c r="M2141" s="234" t="str">
        <f>IF(L2141="","",IF(COUNTA(I2141:J2141)&gt;1,"Edible or Inedible",IF(COUNTA(I2141)=1,L2141*1,IF(COUNTA(J2141)=1,L2141*1,"ERROR"))))</f>
        <v/>
      </c>
    </row>
    <row r="2142" spans="1:13" x14ac:dyDescent="0.25">
      <c r="A2142" s="232" t="str">
        <f>IF(D2142="","",A2141)</f>
        <v/>
      </c>
      <c r="B2142" s="231" t="str">
        <f>IF(D2142="","",B2141)</f>
        <v/>
      </c>
      <c r="C2142" s="232" t="str">
        <f>IF(D2142="","",C2141)</f>
        <v/>
      </c>
      <c r="D2142" s="6"/>
      <c r="E2142" s="5" t="str">
        <f>IF(D2142="","",VLOOKUP(D2142,Master,3,FALSE))</f>
        <v/>
      </c>
      <c r="F2142" s="5" t="str">
        <f>IF(D2142="","",VLOOKUP(D2142,Master,4,FALSE))</f>
        <v/>
      </c>
      <c r="G2142" s="5" t="str">
        <f>IF(D2142="","",VLOOKUP(D2142,Master,5,FALSE))</f>
        <v/>
      </c>
      <c r="H2142" s="5" t="str">
        <f>IF(D2142="","",VLOOKUP(D2142,Master,2,FALSE))</f>
        <v/>
      </c>
      <c r="I2142" s="233"/>
      <c r="J2142" s="233"/>
      <c r="K2142" s="233"/>
      <c r="L2142" s="234" t="str">
        <f>IF(K2142="","",IF(I2142="",ROUND(HLOOKUP(J2142,kgList,K2142,FALSE),1),ROUND(HLOOKUP(I2142,kgList,K2142,FALSE),1)))</f>
        <v/>
      </c>
      <c r="M2142" s="234" t="str">
        <f>IF(L2142="","",IF(COUNTA(I2142:J2142)&gt;1,"Edible or Inedible",IF(COUNTA(I2142)=1,L2142*1,IF(COUNTA(J2142)=1,L2142*1,"ERROR"))))</f>
        <v/>
      </c>
    </row>
    <row r="2143" spans="1:13" x14ac:dyDescent="0.25">
      <c r="A2143" s="232" t="str">
        <f>IF(D2143="","",A2142)</f>
        <v/>
      </c>
      <c r="B2143" s="231" t="str">
        <f>IF(D2143="","",B2142)</f>
        <v/>
      </c>
      <c r="C2143" s="232" t="str">
        <f>IF(D2143="","",C2142)</f>
        <v/>
      </c>
      <c r="D2143" s="6"/>
      <c r="E2143" s="5" t="str">
        <f>IF(D2143="","",VLOOKUP(D2143,Master,3,FALSE))</f>
        <v/>
      </c>
      <c r="F2143" s="5" t="str">
        <f>IF(D2143="","",VLOOKUP(D2143,Master,4,FALSE))</f>
        <v/>
      </c>
      <c r="G2143" s="5" t="str">
        <f>IF(D2143="","",VLOOKUP(D2143,Master,5,FALSE))</f>
        <v/>
      </c>
      <c r="H2143" s="5" t="str">
        <f>IF(D2143="","",VLOOKUP(D2143,Master,2,FALSE))</f>
        <v/>
      </c>
      <c r="I2143" s="233"/>
      <c r="J2143" s="233"/>
      <c r="K2143" s="233"/>
      <c r="L2143" s="234" t="str">
        <f>IF(K2143="","",IF(I2143="",ROUND(HLOOKUP(J2143,kgList,K2143,FALSE),1),ROUND(HLOOKUP(I2143,kgList,K2143,FALSE),1)))</f>
        <v/>
      </c>
      <c r="M2143" s="234" t="str">
        <f>IF(L2143="","",IF(COUNTA(I2143:J2143)&gt;1,"Edible or Inedible",IF(COUNTA(I2143)=1,L2143*1,IF(COUNTA(J2143)=1,L2143*1,"ERROR"))))</f>
        <v/>
      </c>
    </row>
    <row r="2144" spans="1:13" x14ac:dyDescent="0.25">
      <c r="A2144" s="232" t="str">
        <f>IF(D2144="","",A2143)</f>
        <v/>
      </c>
      <c r="B2144" s="231" t="str">
        <f>IF(D2144="","",B2143)</f>
        <v/>
      </c>
      <c r="C2144" s="232" t="str">
        <f>IF(D2144="","",C2143)</f>
        <v/>
      </c>
      <c r="D2144" s="6"/>
      <c r="E2144" s="5" t="str">
        <f>IF(D2144="","",VLOOKUP(D2144,Master,3,FALSE))</f>
        <v/>
      </c>
      <c r="F2144" s="5" t="str">
        <f>IF(D2144="","",VLOOKUP(D2144,Master,4,FALSE))</f>
        <v/>
      </c>
      <c r="G2144" s="5" t="str">
        <f>IF(D2144="","",VLOOKUP(D2144,Master,5,FALSE))</f>
        <v/>
      </c>
      <c r="H2144" s="5" t="str">
        <f>IF(D2144="","",VLOOKUP(D2144,Master,2,FALSE))</f>
        <v/>
      </c>
      <c r="I2144" s="233"/>
      <c r="J2144" s="233"/>
      <c r="K2144" s="233"/>
      <c r="L2144" s="234" t="str">
        <f>IF(K2144="","",IF(I2144="",ROUND(HLOOKUP(J2144,kgList,K2144,FALSE),1),ROUND(HLOOKUP(I2144,kgList,K2144,FALSE),1)))</f>
        <v/>
      </c>
      <c r="M2144" s="234" t="str">
        <f>IF(L2144="","",IF(COUNTA(I2144:J2144)&gt;1,"Edible or Inedible",IF(COUNTA(I2144)=1,L2144*1,IF(COUNTA(J2144)=1,L2144*1,"ERROR"))))</f>
        <v/>
      </c>
    </row>
    <row r="2145" spans="1:13" x14ac:dyDescent="0.25">
      <c r="A2145" s="232" t="str">
        <f>IF(D2145="","",A2144)</f>
        <v/>
      </c>
      <c r="B2145" s="231" t="str">
        <f>IF(D2145="","",B2144)</f>
        <v/>
      </c>
      <c r="C2145" s="232" t="str">
        <f>IF(D2145="","",C2144)</f>
        <v/>
      </c>
      <c r="D2145" s="6"/>
      <c r="E2145" s="5" t="str">
        <f>IF(D2145="","",VLOOKUP(D2145,Master,3,FALSE))</f>
        <v/>
      </c>
      <c r="F2145" s="5" t="str">
        <f>IF(D2145="","",VLOOKUP(D2145,Master,4,FALSE))</f>
        <v/>
      </c>
      <c r="G2145" s="5" t="str">
        <f>IF(D2145="","",VLOOKUP(D2145,Master,5,FALSE))</f>
        <v/>
      </c>
      <c r="H2145" s="5" t="str">
        <f>IF(D2145="","",VLOOKUP(D2145,Master,2,FALSE))</f>
        <v/>
      </c>
      <c r="I2145" s="233"/>
      <c r="J2145" s="233"/>
      <c r="K2145" s="233"/>
      <c r="L2145" s="234" t="str">
        <f>IF(K2145="","",IF(I2145="",ROUND(HLOOKUP(J2145,kgList,K2145,FALSE),1),ROUND(HLOOKUP(I2145,kgList,K2145,FALSE),1)))</f>
        <v/>
      </c>
      <c r="M2145" s="234" t="str">
        <f>IF(L2145="","",IF(COUNTA(I2145:J2145)&gt;1,"Edible or Inedible",IF(COUNTA(I2145)=1,L2145*1,IF(COUNTA(J2145)=1,L2145*1,"ERROR"))))</f>
        <v/>
      </c>
    </row>
    <row r="2146" spans="1:13" x14ac:dyDescent="0.25">
      <c r="A2146" s="232" t="str">
        <f>IF(D2146="","",A2145)</f>
        <v/>
      </c>
      <c r="B2146" s="231" t="str">
        <f>IF(D2146="","",B2145)</f>
        <v/>
      </c>
      <c r="C2146" s="232" t="str">
        <f>IF(D2146="","",C2145)</f>
        <v/>
      </c>
      <c r="D2146" s="6"/>
      <c r="E2146" s="5" t="str">
        <f>IF(D2146="","",VLOOKUP(D2146,Master,3,FALSE))</f>
        <v/>
      </c>
      <c r="F2146" s="5" t="str">
        <f>IF(D2146="","",VLOOKUP(D2146,Master,4,FALSE))</f>
        <v/>
      </c>
      <c r="G2146" s="5" t="str">
        <f>IF(D2146="","",VLOOKUP(D2146,Master,5,FALSE))</f>
        <v/>
      </c>
      <c r="H2146" s="5" t="str">
        <f>IF(D2146="","",VLOOKUP(D2146,Master,2,FALSE))</f>
        <v/>
      </c>
      <c r="I2146" s="233"/>
      <c r="J2146" s="233"/>
      <c r="K2146" s="233"/>
      <c r="L2146" s="234" t="str">
        <f>IF(K2146="","",IF(I2146="",ROUND(HLOOKUP(J2146,kgList,K2146,FALSE),1),ROUND(HLOOKUP(I2146,kgList,K2146,FALSE),1)))</f>
        <v/>
      </c>
      <c r="M2146" s="234" t="str">
        <f>IF(L2146="","",IF(COUNTA(I2146:J2146)&gt;1,"Edible or Inedible",IF(COUNTA(I2146)=1,L2146*1,IF(COUNTA(J2146)=1,L2146*1,"ERROR"))))</f>
        <v/>
      </c>
    </row>
    <row r="2147" spans="1:13" x14ac:dyDescent="0.25">
      <c r="A2147" s="232" t="str">
        <f>IF(D2147="","",A2146)</f>
        <v/>
      </c>
      <c r="B2147" s="231" t="str">
        <f>IF(D2147="","",B2146)</f>
        <v/>
      </c>
      <c r="C2147" s="232" t="str">
        <f>IF(D2147="","",C2146)</f>
        <v/>
      </c>
      <c r="D2147" s="6"/>
      <c r="E2147" s="5" t="str">
        <f>IF(D2147="","",VLOOKUP(D2147,Master,3,FALSE))</f>
        <v/>
      </c>
      <c r="F2147" s="5" t="str">
        <f>IF(D2147="","",VLOOKUP(D2147,Master,4,FALSE))</f>
        <v/>
      </c>
      <c r="G2147" s="5" t="str">
        <f>IF(D2147="","",VLOOKUP(D2147,Master,5,FALSE))</f>
        <v/>
      </c>
      <c r="H2147" s="5" t="str">
        <f>IF(D2147="","",VLOOKUP(D2147,Master,2,FALSE))</f>
        <v/>
      </c>
      <c r="I2147" s="233"/>
      <c r="J2147" s="233"/>
      <c r="K2147" s="233"/>
      <c r="L2147" s="234" t="str">
        <f>IF(K2147="","",IF(I2147="",ROUND(HLOOKUP(J2147,kgList,K2147,FALSE),1),ROUND(HLOOKUP(I2147,kgList,K2147,FALSE),1)))</f>
        <v/>
      </c>
      <c r="M2147" s="234" t="str">
        <f>IF(L2147="","",IF(COUNTA(I2147:J2147)&gt;1,"Edible or Inedible",IF(COUNTA(I2147)=1,L2147*1,IF(COUNTA(J2147)=1,L2147*1,"ERROR"))))</f>
        <v/>
      </c>
    </row>
    <row r="2148" spans="1:13" x14ac:dyDescent="0.25">
      <c r="A2148" s="232" t="str">
        <f>IF(D2148="","",A2147)</f>
        <v/>
      </c>
      <c r="B2148" s="231" t="str">
        <f>IF(D2148="","",B2147)</f>
        <v/>
      </c>
      <c r="C2148" s="232" t="str">
        <f>IF(D2148="","",C2147)</f>
        <v/>
      </c>
      <c r="D2148" s="6"/>
      <c r="E2148" s="5" t="str">
        <f>IF(D2148="","",VLOOKUP(D2148,Master,3,FALSE))</f>
        <v/>
      </c>
      <c r="F2148" s="5" t="str">
        <f>IF(D2148="","",VLOOKUP(D2148,Master,4,FALSE))</f>
        <v/>
      </c>
      <c r="G2148" s="5" t="str">
        <f>IF(D2148="","",VLOOKUP(D2148,Master,5,FALSE))</f>
        <v/>
      </c>
      <c r="H2148" s="5" t="str">
        <f>IF(D2148="","",VLOOKUP(D2148,Master,2,FALSE))</f>
        <v/>
      </c>
      <c r="I2148" s="233"/>
      <c r="J2148" s="233"/>
      <c r="K2148" s="233"/>
      <c r="L2148" s="234" t="str">
        <f>IF(K2148="","",IF(I2148="",ROUND(HLOOKUP(J2148,kgList,K2148,FALSE),1),ROUND(HLOOKUP(I2148,kgList,K2148,FALSE),1)))</f>
        <v/>
      </c>
      <c r="M2148" s="234" t="str">
        <f>IF(L2148="","",IF(COUNTA(I2148:J2148)&gt;1,"Edible or Inedible",IF(COUNTA(I2148)=1,L2148*1,IF(COUNTA(J2148)=1,L2148*1,"ERROR"))))</f>
        <v/>
      </c>
    </row>
    <row r="2149" spans="1:13" x14ac:dyDescent="0.25">
      <c r="A2149" s="232" t="str">
        <f>IF(D2149="","",A2148)</f>
        <v/>
      </c>
      <c r="B2149" s="231" t="str">
        <f>IF(D2149="","",B2148)</f>
        <v/>
      </c>
      <c r="C2149" s="232" t="str">
        <f>IF(D2149="","",C2148)</f>
        <v/>
      </c>
      <c r="D2149" s="6"/>
      <c r="E2149" s="5" t="str">
        <f>IF(D2149="","",VLOOKUP(D2149,Master,3,FALSE))</f>
        <v/>
      </c>
      <c r="F2149" s="5" t="str">
        <f>IF(D2149="","",VLOOKUP(D2149,Master,4,FALSE))</f>
        <v/>
      </c>
      <c r="G2149" s="5" t="str">
        <f>IF(D2149="","",VLOOKUP(D2149,Master,5,FALSE))</f>
        <v/>
      </c>
      <c r="H2149" s="5" t="str">
        <f>IF(D2149="","",VLOOKUP(D2149,Master,2,FALSE))</f>
        <v/>
      </c>
      <c r="I2149" s="233"/>
      <c r="J2149" s="233"/>
      <c r="K2149" s="233"/>
      <c r="L2149" s="234" t="str">
        <f>IF(K2149="","",IF(I2149="",ROUND(HLOOKUP(J2149,kgList,K2149,FALSE),1),ROUND(HLOOKUP(I2149,kgList,K2149,FALSE),1)))</f>
        <v/>
      </c>
      <c r="M2149" s="234" t="str">
        <f>IF(L2149="","",IF(COUNTA(I2149:J2149)&gt;1,"Edible or Inedible",IF(COUNTA(I2149)=1,L2149*1,IF(COUNTA(J2149)=1,L2149*1,"ERROR"))))</f>
        <v/>
      </c>
    </row>
    <row r="2150" spans="1:13" x14ac:dyDescent="0.25">
      <c r="A2150" s="232" t="str">
        <f>IF(D2150="","",A2149)</f>
        <v/>
      </c>
      <c r="B2150" s="231" t="str">
        <f>IF(D2150="","",B2149)</f>
        <v/>
      </c>
      <c r="C2150" s="232" t="str">
        <f>IF(D2150="","",C2149)</f>
        <v/>
      </c>
      <c r="D2150" s="6"/>
      <c r="E2150" s="5" t="str">
        <f>IF(D2150="","",VLOOKUP(D2150,Master,3,FALSE))</f>
        <v/>
      </c>
      <c r="F2150" s="5" t="str">
        <f>IF(D2150="","",VLOOKUP(D2150,Master,4,FALSE))</f>
        <v/>
      </c>
      <c r="G2150" s="5" t="str">
        <f>IF(D2150="","",VLOOKUP(D2150,Master,5,FALSE))</f>
        <v/>
      </c>
      <c r="H2150" s="5" t="str">
        <f>IF(D2150="","",VLOOKUP(D2150,Master,2,FALSE))</f>
        <v/>
      </c>
      <c r="I2150" s="233"/>
      <c r="J2150" s="233"/>
      <c r="K2150" s="233"/>
      <c r="L2150" s="234" t="str">
        <f>IF(K2150="","",IF(I2150="",ROUND(HLOOKUP(J2150,kgList,K2150,FALSE),1),ROUND(HLOOKUP(I2150,kgList,K2150,FALSE),1)))</f>
        <v/>
      </c>
      <c r="M2150" s="234" t="str">
        <f>IF(L2150="","",IF(COUNTA(I2150:J2150)&gt;1,"Edible or Inedible",IF(COUNTA(I2150)=1,L2150*1,IF(COUNTA(J2150)=1,L2150*1,"ERROR"))))</f>
        <v/>
      </c>
    </row>
    <row r="2151" spans="1:13" x14ac:dyDescent="0.25">
      <c r="A2151" s="232" t="str">
        <f>IF(D2151="","",A2150)</f>
        <v/>
      </c>
      <c r="B2151" s="231" t="str">
        <f>IF(D2151="","",B2150)</f>
        <v/>
      </c>
      <c r="C2151" s="232" t="str">
        <f>IF(D2151="","",C2150)</f>
        <v/>
      </c>
      <c r="D2151" s="6"/>
      <c r="E2151" s="5" t="str">
        <f>IF(D2151="","",VLOOKUP(D2151,Master,3,FALSE))</f>
        <v/>
      </c>
      <c r="F2151" s="5" t="str">
        <f>IF(D2151="","",VLOOKUP(D2151,Master,4,FALSE))</f>
        <v/>
      </c>
      <c r="G2151" s="5" t="str">
        <f>IF(D2151="","",VLOOKUP(D2151,Master,5,FALSE))</f>
        <v/>
      </c>
      <c r="H2151" s="5" t="str">
        <f>IF(D2151="","",VLOOKUP(D2151,Master,2,FALSE))</f>
        <v/>
      </c>
      <c r="I2151" s="233"/>
      <c r="J2151" s="233"/>
      <c r="K2151" s="233"/>
      <c r="L2151" s="234" t="str">
        <f>IF(K2151="","",IF(I2151="",ROUND(HLOOKUP(J2151,kgList,K2151,FALSE),1),ROUND(HLOOKUP(I2151,kgList,K2151,FALSE),1)))</f>
        <v/>
      </c>
      <c r="M2151" s="234" t="str">
        <f>IF(L2151="","",IF(COUNTA(I2151:J2151)&gt;1,"Edible or Inedible",IF(COUNTA(I2151)=1,L2151*1,IF(COUNTA(J2151)=1,L2151*1,"ERROR"))))</f>
        <v/>
      </c>
    </row>
    <row r="2152" spans="1:13" x14ac:dyDescent="0.25">
      <c r="A2152" s="232" t="str">
        <f>IF(D2152="","",A2151)</f>
        <v/>
      </c>
      <c r="B2152" s="231" t="str">
        <f>IF(D2152="","",B2151)</f>
        <v/>
      </c>
      <c r="C2152" s="232" t="str">
        <f>IF(D2152="","",C2151)</f>
        <v/>
      </c>
      <c r="D2152" s="6"/>
      <c r="E2152" s="5" t="str">
        <f>IF(D2152="","",VLOOKUP(D2152,Master,3,FALSE))</f>
        <v/>
      </c>
      <c r="F2152" s="5" t="str">
        <f>IF(D2152="","",VLOOKUP(D2152,Master,4,FALSE))</f>
        <v/>
      </c>
      <c r="G2152" s="5" t="str">
        <f>IF(D2152="","",VLOOKUP(D2152,Master,5,FALSE))</f>
        <v/>
      </c>
      <c r="H2152" s="5" t="str">
        <f>IF(D2152="","",VLOOKUP(D2152,Master,2,FALSE))</f>
        <v/>
      </c>
      <c r="I2152" s="233"/>
      <c r="J2152" s="233"/>
      <c r="K2152" s="233"/>
      <c r="L2152" s="234" t="str">
        <f>IF(K2152="","",IF(I2152="",ROUND(HLOOKUP(J2152,kgList,K2152,FALSE),1),ROUND(HLOOKUP(I2152,kgList,K2152,FALSE),1)))</f>
        <v/>
      </c>
      <c r="M2152" s="234" t="str">
        <f>IF(L2152="","",IF(COUNTA(I2152:J2152)&gt;1,"Edible or Inedible",IF(COUNTA(I2152)=1,L2152*1,IF(COUNTA(J2152)=1,L2152*1,"ERROR"))))</f>
        <v/>
      </c>
    </row>
    <row r="2153" spans="1:13" x14ac:dyDescent="0.25">
      <c r="A2153" s="232" t="str">
        <f>IF(D2153="","",A2152)</f>
        <v/>
      </c>
      <c r="B2153" s="231" t="str">
        <f>IF(D2153="","",B2152)</f>
        <v/>
      </c>
      <c r="C2153" s="232" t="str">
        <f>IF(D2153="","",C2152)</f>
        <v/>
      </c>
      <c r="D2153" s="6"/>
      <c r="E2153" s="5" t="str">
        <f>IF(D2153="","",VLOOKUP(D2153,Master,3,FALSE))</f>
        <v/>
      </c>
      <c r="F2153" s="5" t="str">
        <f>IF(D2153="","",VLOOKUP(D2153,Master,4,FALSE))</f>
        <v/>
      </c>
      <c r="G2153" s="5" t="str">
        <f>IF(D2153="","",VLOOKUP(D2153,Master,5,FALSE))</f>
        <v/>
      </c>
      <c r="H2153" s="5" t="str">
        <f>IF(D2153="","",VLOOKUP(D2153,Master,2,FALSE))</f>
        <v/>
      </c>
      <c r="I2153" s="233"/>
      <c r="J2153" s="233"/>
      <c r="K2153" s="233"/>
      <c r="L2153" s="234" t="str">
        <f>IF(K2153="","",IF(I2153="",ROUND(HLOOKUP(J2153,kgList,K2153,FALSE),1),ROUND(HLOOKUP(I2153,kgList,K2153,FALSE),1)))</f>
        <v/>
      </c>
      <c r="M2153" s="234" t="str">
        <f>IF(L2153="","",IF(COUNTA(I2153:J2153)&gt;1,"Edible or Inedible",IF(COUNTA(I2153)=1,L2153*1,IF(COUNTA(J2153)=1,L2153*1,"ERROR"))))</f>
        <v/>
      </c>
    </row>
    <row r="2154" spans="1:13" x14ac:dyDescent="0.25">
      <c r="A2154" s="232" t="str">
        <f>IF(D2154="","",A2153)</f>
        <v/>
      </c>
      <c r="B2154" s="231" t="str">
        <f>IF(D2154="","",B2153)</f>
        <v/>
      </c>
      <c r="C2154" s="232" t="str">
        <f>IF(D2154="","",C2153)</f>
        <v/>
      </c>
      <c r="D2154" s="6"/>
      <c r="E2154" s="5" t="str">
        <f>IF(D2154="","",VLOOKUP(D2154,Master,3,FALSE))</f>
        <v/>
      </c>
      <c r="F2154" s="5" t="str">
        <f>IF(D2154="","",VLOOKUP(D2154,Master,4,FALSE))</f>
        <v/>
      </c>
      <c r="G2154" s="5" t="str">
        <f>IF(D2154="","",VLOOKUP(D2154,Master,5,FALSE))</f>
        <v/>
      </c>
      <c r="H2154" s="5" t="str">
        <f>IF(D2154="","",VLOOKUP(D2154,Master,2,FALSE))</f>
        <v/>
      </c>
      <c r="I2154" s="233"/>
      <c r="J2154" s="233"/>
      <c r="K2154" s="233"/>
      <c r="L2154" s="234" t="str">
        <f>IF(K2154="","",IF(I2154="",ROUND(HLOOKUP(J2154,kgList,K2154,FALSE),1),ROUND(HLOOKUP(I2154,kgList,K2154,FALSE),1)))</f>
        <v/>
      </c>
      <c r="M2154" s="234" t="str">
        <f>IF(L2154="","",IF(COUNTA(I2154:J2154)&gt;1,"Edible or Inedible",IF(COUNTA(I2154)=1,L2154*1,IF(COUNTA(J2154)=1,L2154*1,"ERROR"))))</f>
        <v/>
      </c>
    </row>
    <row r="2155" spans="1:13" x14ac:dyDescent="0.25">
      <c r="A2155" s="232" t="str">
        <f>IF(D2155="","",A2154)</f>
        <v/>
      </c>
      <c r="B2155" s="231" t="str">
        <f>IF(D2155="","",B2154)</f>
        <v/>
      </c>
      <c r="C2155" s="232" t="str">
        <f>IF(D2155="","",C2154)</f>
        <v/>
      </c>
      <c r="D2155" s="6"/>
      <c r="E2155" s="5" t="str">
        <f>IF(D2155="","",VLOOKUP(D2155,Master,3,FALSE))</f>
        <v/>
      </c>
      <c r="F2155" s="5" t="str">
        <f>IF(D2155="","",VLOOKUP(D2155,Master,4,FALSE))</f>
        <v/>
      </c>
      <c r="G2155" s="5" t="str">
        <f>IF(D2155="","",VLOOKUP(D2155,Master,5,FALSE))</f>
        <v/>
      </c>
      <c r="H2155" s="5" t="str">
        <f>IF(D2155="","",VLOOKUP(D2155,Master,2,FALSE))</f>
        <v/>
      </c>
      <c r="I2155" s="233"/>
      <c r="J2155" s="233"/>
      <c r="K2155" s="233"/>
      <c r="L2155" s="234" t="str">
        <f>IF(K2155="","",IF(I2155="",ROUND(HLOOKUP(J2155,kgList,K2155,FALSE),1),ROUND(HLOOKUP(I2155,kgList,K2155,FALSE),1)))</f>
        <v/>
      </c>
      <c r="M2155" s="234" t="str">
        <f>IF(L2155="","",IF(COUNTA(I2155:J2155)&gt;1,"Edible or Inedible",IF(COUNTA(I2155)=1,L2155*1,IF(COUNTA(J2155)=1,L2155*1,"ERROR"))))</f>
        <v/>
      </c>
    </row>
    <row r="2156" spans="1:13" x14ac:dyDescent="0.25">
      <c r="A2156" s="232" t="str">
        <f>IF(D2156="","",A2155)</f>
        <v/>
      </c>
      <c r="B2156" s="231" t="str">
        <f>IF(D2156="","",B2155)</f>
        <v/>
      </c>
      <c r="C2156" s="232" t="str">
        <f>IF(D2156="","",C2155)</f>
        <v/>
      </c>
      <c r="D2156" s="6"/>
      <c r="E2156" s="5" t="str">
        <f>IF(D2156="","",VLOOKUP(D2156,Master,3,FALSE))</f>
        <v/>
      </c>
      <c r="F2156" s="5" t="str">
        <f>IF(D2156="","",VLOOKUP(D2156,Master,4,FALSE))</f>
        <v/>
      </c>
      <c r="G2156" s="5" t="str">
        <f>IF(D2156="","",VLOOKUP(D2156,Master,5,FALSE))</f>
        <v/>
      </c>
      <c r="H2156" s="5" t="str">
        <f>IF(D2156="","",VLOOKUP(D2156,Master,2,FALSE))</f>
        <v/>
      </c>
      <c r="I2156" s="233"/>
      <c r="J2156" s="233"/>
      <c r="K2156" s="233"/>
      <c r="L2156" s="234" t="str">
        <f>IF(K2156="","",IF(I2156="",ROUND(HLOOKUP(J2156,kgList,K2156,FALSE),1),ROUND(HLOOKUP(I2156,kgList,K2156,FALSE),1)))</f>
        <v/>
      </c>
      <c r="M2156" s="234" t="str">
        <f>IF(L2156="","",IF(COUNTA(I2156:J2156)&gt;1,"Edible or Inedible",IF(COUNTA(I2156)=1,L2156*1,IF(COUNTA(J2156)=1,L2156*1,"ERROR"))))</f>
        <v/>
      </c>
    </row>
    <row r="2157" spans="1:13" x14ac:dyDescent="0.25">
      <c r="A2157" s="232" t="str">
        <f>IF(D2157="","",A2156)</f>
        <v/>
      </c>
      <c r="B2157" s="231" t="str">
        <f>IF(D2157="","",B2156)</f>
        <v/>
      </c>
      <c r="C2157" s="232" t="str">
        <f>IF(D2157="","",C2156)</f>
        <v/>
      </c>
      <c r="D2157" s="6"/>
      <c r="E2157" s="5" t="str">
        <f>IF(D2157="","",VLOOKUP(D2157,Master,3,FALSE))</f>
        <v/>
      </c>
      <c r="F2157" s="5" t="str">
        <f>IF(D2157="","",VLOOKUP(D2157,Master,4,FALSE))</f>
        <v/>
      </c>
      <c r="G2157" s="5" t="str">
        <f>IF(D2157="","",VLOOKUP(D2157,Master,5,FALSE))</f>
        <v/>
      </c>
      <c r="H2157" s="5" t="str">
        <f>IF(D2157="","",VLOOKUP(D2157,Master,2,FALSE))</f>
        <v/>
      </c>
      <c r="I2157" s="233"/>
      <c r="J2157" s="233"/>
      <c r="K2157" s="233"/>
      <c r="L2157" s="234" t="str">
        <f>IF(K2157="","",IF(I2157="",ROUND(HLOOKUP(J2157,kgList,K2157,FALSE),1),ROUND(HLOOKUP(I2157,kgList,K2157,FALSE),1)))</f>
        <v/>
      </c>
      <c r="M2157" s="234" t="str">
        <f>IF(L2157="","",IF(COUNTA(I2157:J2157)&gt;1,"Edible or Inedible",IF(COUNTA(I2157)=1,L2157*1,IF(COUNTA(J2157)=1,L2157*1,"ERROR"))))</f>
        <v/>
      </c>
    </row>
    <row r="2158" spans="1:13" x14ac:dyDescent="0.25">
      <c r="A2158" s="232" t="str">
        <f>IF(D2158="","",A2157)</f>
        <v/>
      </c>
      <c r="B2158" s="231" t="str">
        <f>IF(D2158="","",B2157)</f>
        <v/>
      </c>
      <c r="C2158" s="232" t="str">
        <f>IF(D2158="","",C2157)</f>
        <v/>
      </c>
      <c r="D2158" s="6"/>
      <c r="E2158" s="5" t="str">
        <f>IF(D2158="","",VLOOKUP(D2158,Master,3,FALSE))</f>
        <v/>
      </c>
      <c r="F2158" s="5" t="str">
        <f>IF(D2158="","",VLOOKUP(D2158,Master,4,FALSE))</f>
        <v/>
      </c>
      <c r="G2158" s="5" t="str">
        <f>IF(D2158="","",VLOOKUP(D2158,Master,5,FALSE))</f>
        <v/>
      </c>
      <c r="H2158" s="5" t="str">
        <f>IF(D2158="","",VLOOKUP(D2158,Master,2,FALSE))</f>
        <v/>
      </c>
      <c r="I2158" s="233"/>
      <c r="J2158" s="233"/>
      <c r="K2158" s="233"/>
      <c r="L2158" s="234" t="str">
        <f>IF(K2158="","",IF(I2158="",ROUND(HLOOKUP(J2158,kgList,K2158,FALSE),1),ROUND(HLOOKUP(I2158,kgList,K2158,FALSE),1)))</f>
        <v/>
      </c>
      <c r="M2158" s="234" t="str">
        <f>IF(L2158="","",IF(COUNTA(I2158:J2158)&gt;1,"Edible or Inedible",IF(COUNTA(I2158)=1,L2158*1,IF(COUNTA(J2158)=1,L2158*1,"ERROR"))))</f>
        <v/>
      </c>
    </row>
    <row r="2159" spans="1:13" x14ac:dyDescent="0.25">
      <c r="A2159" s="232" t="str">
        <f>IF(D2159="","",A2158)</f>
        <v/>
      </c>
      <c r="B2159" s="231" t="str">
        <f>IF(D2159="","",B2158)</f>
        <v/>
      </c>
      <c r="C2159" s="232" t="str">
        <f>IF(D2159="","",C2158)</f>
        <v/>
      </c>
      <c r="D2159" s="6"/>
      <c r="E2159" s="5" t="str">
        <f>IF(D2159="","",VLOOKUP(D2159,Master,3,FALSE))</f>
        <v/>
      </c>
      <c r="F2159" s="5" t="str">
        <f>IF(D2159="","",VLOOKUP(D2159,Master,4,FALSE))</f>
        <v/>
      </c>
      <c r="G2159" s="5" t="str">
        <f>IF(D2159="","",VLOOKUP(D2159,Master,5,FALSE))</f>
        <v/>
      </c>
      <c r="H2159" s="5" t="str">
        <f>IF(D2159="","",VLOOKUP(D2159,Master,2,FALSE))</f>
        <v/>
      </c>
      <c r="I2159" s="233"/>
      <c r="J2159" s="233"/>
      <c r="K2159" s="233"/>
      <c r="L2159" s="234" t="str">
        <f>IF(K2159="","",IF(I2159="",ROUND(HLOOKUP(J2159,kgList,K2159,FALSE),1),ROUND(HLOOKUP(I2159,kgList,K2159,FALSE),1)))</f>
        <v/>
      </c>
      <c r="M2159" s="234" t="str">
        <f>IF(L2159="","",IF(COUNTA(I2159:J2159)&gt;1,"Edible or Inedible",IF(COUNTA(I2159)=1,L2159*1,IF(COUNTA(J2159)=1,L2159*1,"ERROR"))))</f>
        <v/>
      </c>
    </row>
    <row r="2160" spans="1:13" x14ac:dyDescent="0.25">
      <c r="A2160" s="232" t="str">
        <f>IF(D2160="","",A2159)</f>
        <v/>
      </c>
      <c r="B2160" s="231" t="str">
        <f>IF(D2160="","",B2159)</f>
        <v/>
      </c>
      <c r="C2160" s="232" t="str">
        <f>IF(D2160="","",C2159)</f>
        <v/>
      </c>
      <c r="D2160" s="6"/>
      <c r="E2160" s="5" t="str">
        <f>IF(D2160="","",VLOOKUP(D2160,Master,3,FALSE))</f>
        <v/>
      </c>
      <c r="F2160" s="5" t="str">
        <f>IF(D2160="","",VLOOKUP(D2160,Master,4,FALSE))</f>
        <v/>
      </c>
      <c r="G2160" s="5" t="str">
        <f>IF(D2160="","",VLOOKUP(D2160,Master,5,FALSE))</f>
        <v/>
      </c>
      <c r="H2160" s="5" t="str">
        <f>IF(D2160="","",VLOOKUP(D2160,Master,2,FALSE))</f>
        <v/>
      </c>
      <c r="I2160" s="233"/>
      <c r="J2160" s="233"/>
      <c r="K2160" s="233"/>
      <c r="L2160" s="234" t="str">
        <f>IF(K2160="","",IF(I2160="",ROUND(HLOOKUP(J2160,kgList,K2160,FALSE),1),ROUND(HLOOKUP(I2160,kgList,K2160,FALSE),1)))</f>
        <v/>
      </c>
      <c r="M2160" s="234" t="str">
        <f>IF(L2160="","",IF(COUNTA(I2160:J2160)&gt;1,"Edible or Inedible",IF(COUNTA(I2160)=1,L2160*1,IF(COUNTA(J2160)=1,L2160*1,"ERROR"))))</f>
        <v/>
      </c>
    </row>
    <row r="2161" spans="1:13" x14ac:dyDescent="0.25">
      <c r="A2161" s="232" t="str">
        <f>IF(D2161="","",A2160)</f>
        <v/>
      </c>
      <c r="B2161" s="231" t="str">
        <f>IF(D2161="","",B2160)</f>
        <v/>
      </c>
      <c r="C2161" s="232" t="str">
        <f>IF(D2161="","",C2160)</f>
        <v/>
      </c>
      <c r="D2161" s="6"/>
      <c r="E2161" s="5" t="str">
        <f>IF(D2161="","",VLOOKUP(D2161,Master,3,FALSE))</f>
        <v/>
      </c>
      <c r="F2161" s="5" t="str">
        <f>IF(D2161="","",VLOOKUP(D2161,Master,4,FALSE))</f>
        <v/>
      </c>
      <c r="G2161" s="5" t="str">
        <f>IF(D2161="","",VLOOKUP(D2161,Master,5,FALSE))</f>
        <v/>
      </c>
      <c r="H2161" s="5" t="str">
        <f>IF(D2161="","",VLOOKUP(D2161,Master,2,FALSE))</f>
        <v/>
      </c>
      <c r="I2161" s="233"/>
      <c r="J2161" s="233"/>
      <c r="K2161" s="233"/>
      <c r="L2161" s="234" t="str">
        <f>IF(K2161="","",IF(I2161="",ROUND(HLOOKUP(J2161,kgList,K2161,FALSE),1),ROUND(HLOOKUP(I2161,kgList,K2161,FALSE),1)))</f>
        <v/>
      </c>
      <c r="M2161" s="234" t="str">
        <f>IF(L2161="","",IF(COUNTA(I2161:J2161)&gt;1,"Edible or Inedible",IF(COUNTA(I2161)=1,L2161*1,IF(COUNTA(J2161)=1,L2161*1,"ERROR"))))</f>
        <v/>
      </c>
    </row>
    <row r="2162" spans="1:13" x14ac:dyDescent="0.25">
      <c r="A2162" s="232" t="str">
        <f>IF(D2162="","",A2161)</f>
        <v/>
      </c>
      <c r="B2162" s="231" t="str">
        <f>IF(D2162="","",B2161)</f>
        <v/>
      </c>
      <c r="C2162" s="232" t="str">
        <f>IF(D2162="","",C2161)</f>
        <v/>
      </c>
      <c r="D2162" s="6"/>
      <c r="E2162" s="5" t="str">
        <f>IF(D2162="","",VLOOKUP(D2162,Master,3,FALSE))</f>
        <v/>
      </c>
      <c r="F2162" s="5" t="str">
        <f>IF(D2162="","",VLOOKUP(D2162,Master,4,FALSE))</f>
        <v/>
      </c>
      <c r="G2162" s="5" t="str">
        <f>IF(D2162="","",VLOOKUP(D2162,Master,5,FALSE))</f>
        <v/>
      </c>
      <c r="H2162" s="5" t="str">
        <f>IF(D2162="","",VLOOKUP(D2162,Master,2,FALSE))</f>
        <v/>
      </c>
      <c r="I2162" s="233"/>
      <c r="J2162" s="233"/>
      <c r="K2162" s="233"/>
      <c r="L2162" s="234" t="str">
        <f>IF(K2162="","",IF(I2162="",ROUND(HLOOKUP(J2162,kgList,K2162,FALSE),1),ROUND(HLOOKUP(I2162,kgList,K2162,FALSE),1)))</f>
        <v/>
      </c>
      <c r="M2162" s="234" t="str">
        <f>IF(L2162="","",IF(COUNTA(I2162:J2162)&gt;1,"Edible or Inedible",IF(COUNTA(I2162)=1,L2162*1,IF(COUNTA(J2162)=1,L2162*1,"ERROR"))))</f>
        <v/>
      </c>
    </row>
    <row r="2163" spans="1:13" x14ac:dyDescent="0.25">
      <c r="A2163" s="232" t="str">
        <f>IF(D2163="","",A2162)</f>
        <v/>
      </c>
      <c r="B2163" s="231" t="str">
        <f>IF(D2163="","",B2162)</f>
        <v/>
      </c>
      <c r="C2163" s="232" t="str">
        <f>IF(D2163="","",C2162)</f>
        <v/>
      </c>
      <c r="D2163" s="6"/>
      <c r="E2163" s="5" t="str">
        <f>IF(D2163="","",VLOOKUP(D2163,Master,3,FALSE))</f>
        <v/>
      </c>
      <c r="F2163" s="5" t="str">
        <f>IF(D2163="","",VLOOKUP(D2163,Master,4,FALSE))</f>
        <v/>
      </c>
      <c r="G2163" s="5" t="str">
        <f>IF(D2163="","",VLOOKUP(D2163,Master,5,FALSE))</f>
        <v/>
      </c>
      <c r="H2163" s="5" t="str">
        <f>IF(D2163="","",VLOOKUP(D2163,Master,2,FALSE))</f>
        <v/>
      </c>
      <c r="I2163" s="233"/>
      <c r="J2163" s="233"/>
      <c r="K2163" s="233"/>
      <c r="L2163" s="234" t="str">
        <f>IF(K2163="","",IF(I2163="",ROUND(HLOOKUP(J2163,kgList,K2163,FALSE),1),ROUND(HLOOKUP(I2163,kgList,K2163,FALSE),1)))</f>
        <v/>
      </c>
      <c r="M2163" s="234" t="str">
        <f>IF(L2163="","",IF(COUNTA(I2163:J2163)&gt;1,"Edible or Inedible",IF(COUNTA(I2163)=1,L2163*1,IF(COUNTA(J2163)=1,L2163*1,"ERROR"))))</f>
        <v/>
      </c>
    </row>
    <row r="2164" spans="1:13" x14ac:dyDescent="0.25">
      <c r="A2164" s="232" t="str">
        <f>IF(D2164="","",A2163)</f>
        <v/>
      </c>
      <c r="B2164" s="231" t="str">
        <f>IF(D2164="","",B2163)</f>
        <v/>
      </c>
      <c r="C2164" s="232" t="str">
        <f>IF(D2164="","",C2163)</f>
        <v/>
      </c>
      <c r="D2164" s="6"/>
      <c r="E2164" s="5" t="str">
        <f>IF(D2164="","",VLOOKUP(D2164,Master,3,FALSE))</f>
        <v/>
      </c>
      <c r="F2164" s="5" t="str">
        <f>IF(D2164="","",VLOOKUP(D2164,Master,4,FALSE))</f>
        <v/>
      </c>
      <c r="G2164" s="5" t="str">
        <f>IF(D2164="","",VLOOKUP(D2164,Master,5,FALSE))</f>
        <v/>
      </c>
      <c r="H2164" s="5" t="str">
        <f>IF(D2164="","",VLOOKUP(D2164,Master,2,FALSE))</f>
        <v/>
      </c>
      <c r="I2164" s="233"/>
      <c r="J2164" s="233"/>
      <c r="K2164" s="233"/>
      <c r="L2164" s="234" t="str">
        <f>IF(K2164="","",IF(I2164="",ROUND(HLOOKUP(J2164,kgList,K2164,FALSE),1),ROUND(HLOOKUP(I2164,kgList,K2164,FALSE),1)))</f>
        <v/>
      </c>
      <c r="M2164" s="234" t="str">
        <f>IF(L2164="","",IF(COUNTA(I2164:J2164)&gt;1,"Edible or Inedible",IF(COUNTA(I2164)=1,L2164*1,IF(COUNTA(J2164)=1,L2164*1,"ERROR"))))</f>
        <v/>
      </c>
    </row>
    <row r="2165" spans="1:13" x14ac:dyDescent="0.25">
      <c r="A2165" s="232" t="str">
        <f>IF(D2165="","",A2164)</f>
        <v/>
      </c>
      <c r="B2165" s="231" t="str">
        <f>IF(D2165="","",B2164)</f>
        <v/>
      </c>
      <c r="C2165" s="232" t="str">
        <f>IF(D2165="","",C2164)</f>
        <v/>
      </c>
      <c r="D2165" s="6"/>
      <c r="E2165" s="5" t="str">
        <f>IF(D2165="","",VLOOKUP(D2165,Master,3,FALSE))</f>
        <v/>
      </c>
      <c r="F2165" s="5" t="str">
        <f>IF(D2165="","",VLOOKUP(D2165,Master,4,FALSE))</f>
        <v/>
      </c>
      <c r="G2165" s="5" t="str">
        <f>IF(D2165="","",VLOOKUP(D2165,Master,5,FALSE))</f>
        <v/>
      </c>
      <c r="H2165" s="5" t="str">
        <f>IF(D2165="","",VLOOKUP(D2165,Master,2,FALSE))</f>
        <v/>
      </c>
      <c r="I2165" s="233"/>
      <c r="J2165" s="233"/>
      <c r="K2165" s="233"/>
      <c r="L2165" s="234" t="str">
        <f>IF(K2165="","",IF(I2165="",ROUND(HLOOKUP(J2165,kgList,K2165,FALSE),1),ROUND(HLOOKUP(I2165,kgList,K2165,FALSE),1)))</f>
        <v/>
      </c>
      <c r="M2165" s="234" t="str">
        <f>IF(L2165="","",IF(COUNTA(I2165:J2165)&gt;1,"Edible or Inedible",IF(COUNTA(I2165)=1,L2165*1,IF(COUNTA(J2165)=1,L2165*1,"ERROR"))))</f>
        <v/>
      </c>
    </row>
    <row r="2166" spans="1:13" x14ac:dyDescent="0.25">
      <c r="A2166" s="232" t="str">
        <f>IF(D2166="","",A2165)</f>
        <v/>
      </c>
      <c r="B2166" s="231" t="str">
        <f>IF(D2166="","",B2165)</f>
        <v/>
      </c>
      <c r="C2166" s="232" t="str">
        <f>IF(D2166="","",C2165)</f>
        <v/>
      </c>
      <c r="D2166" s="6"/>
      <c r="E2166" s="5" t="str">
        <f>IF(D2166="","",VLOOKUP(D2166,Master,3,FALSE))</f>
        <v/>
      </c>
      <c r="F2166" s="5" t="str">
        <f>IF(D2166="","",VLOOKUP(D2166,Master,4,FALSE))</f>
        <v/>
      </c>
      <c r="G2166" s="5" t="str">
        <f>IF(D2166="","",VLOOKUP(D2166,Master,5,FALSE))</f>
        <v/>
      </c>
      <c r="H2166" s="5" t="str">
        <f>IF(D2166="","",VLOOKUP(D2166,Master,2,FALSE))</f>
        <v/>
      </c>
      <c r="I2166" s="233"/>
      <c r="J2166" s="233"/>
      <c r="K2166" s="233"/>
      <c r="L2166" s="234" t="str">
        <f>IF(K2166="","",IF(I2166="",ROUND(HLOOKUP(J2166,kgList,K2166,FALSE),1),ROUND(HLOOKUP(I2166,kgList,K2166,FALSE),1)))</f>
        <v/>
      </c>
      <c r="M2166" s="234" t="str">
        <f>IF(L2166="","",IF(COUNTA(I2166:J2166)&gt;1,"Edible or Inedible",IF(COUNTA(I2166)=1,L2166*1,IF(COUNTA(J2166)=1,L2166*1,"ERROR"))))</f>
        <v/>
      </c>
    </row>
    <row r="2167" spans="1:13" x14ac:dyDescent="0.25">
      <c r="A2167" s="232" t="str">
        <f>IF(D2167="","",A2166)</f>
        <v/>
      </c>
      <c r="B2167" s="231" t="str">
        <f>IF(D2167="","",B2166)</f>
        <v/>
      </c>
      <c r="C2167" s="232" t="str">
        <f>IF(D2167="","",C2166)</f>
        <v/>
      </c>
      <c r="D2167" s="6"/>
      <c r="E2167" s="5" t="str">
        <f>IF(D2167="","",VLOOKUP(D2167,Master,3,FALSE))</f>
        <v/>
      </c>
      <c r="F2167" s="5" t="str">
        <f>IF(D2167="","",VLOOKUP(D2167,Master,4,FALSE))</f>
        <v/>
      </c>
      <c r="G2167" s="5" t="str">
        <f>IF(D2167="","",VLOOKUP(D2167,Master,5,FALSE))</f>
        <v/>
      </c>
      <c r="H2167" s="5" t="str">
        <f>IF(D2167="","",VLOOKUP(D2167,Master,2,FALSE))</f>
        <v/>
      </c>
      <c r="I2167" s="233"/>
      <c r="J2167" s="233"/>
      <c r="K2167" s="233"/>
      <c r="L2167" s="234" t="str">
        <f>IF(K2167="","",IF(I2167="",ROUND(HLOOKUP(J2167,kgList,K2167,FALSE),1),ROUND(HLOOKUP(I2167,kgList,K2167,FALSE),1)))</f>
        <v/>
      </c>
      <c r="M2167" s="234" t="str">
        <f>IF(L2167="","",IF(COUNTA(I2167:J2167)&gt;1,"Edible or Inedible",IF(COUNTA(I2167)=1,L2167*1,IF(COUNTA(J2167)=1,L2167*1,"ERROR"))))</f>
        <v/>
      </c>
    </row>
    <row r="2168" spans="1:13" x14ac:dyDescent="0.25">
      <c r="A2168" s="232" t="str">
        <f>IF(D2168="","",A2167)</f>
        <v/>
      </c>
      <c r="B2168" s="231" t="str">
        <f>IF(D2168="","",B2167)</f>
        <v/>
      </c>
      <c r="C2168" s="232" t="str">
        <f>IF(D2168="","",C2167)</f>
        <v/>
      </c>
      <c r="D2168" s="6"/>
      <c r="E2168" s="5" t="str">
        <f>IF(D2168="","",VLOOKUP(D2168,Master,3,FALSE))</f>
        <v/>
      </c>
      <c r="F2168" s="5" t="str">
        <f>IF(D2168="","",VLOOKUP(D2168,Master,4,FALSE))</f>
        <v/>
      </c>
      <c r="G2168" s="5" t="str">
        <f>IF(D2168="","",VLOOKUP(D2168,Master,5,FALSE))</f>
        <v/>
      </c>
      <c r="H2168" s="5" t="str">
        <f>IF(D2168="","",VLOOKUP(D2168,Master,2,FALSE))</f>
        <v/>
      </c>
      <c r="I2168" s="233"/>
      <c r="J2168" s="233"/>
      <c r="K2168" s="233"/>
      <c r="L2168" s="234" t="str">
        <f>IF(K2168="","",IF(I2168="",ROUND(HLOOKUP(J2168,kgList,K2168,FALSE),1),ROUND(HLOOKUP(I2168,kgList,K2168,FALSE),1)))</f>
        <v/>
      </c>
      <c r="M2168" s="234" t="str">
        <f>IF(L2168="","",IF(COUNTA(I2168:J2168)&gt;1,"Edible or Inedible",IF(COUNTA(I2168)=1,L2168*1,IF(COUNTA(J2168)=1,L2168*1,"ERROR"))))</f>
        <v/>
      </c>
    </row>
    <row r="2169" spans="1:13" x14ac:dyDescent="0.25">
      <c r="A2169" s="232" t="str">
        <f>IF(D2169="","",A2168)</f>
        <v/>
      </c>
      <c r="B2169" s="231" t="str">
        <f>IF(D2169="","",B2168)</f>
        <v/>
      </c>
      <c r="C2169" s="232" t="str">
        <f>IF(D2169="","",C2168)</f>
        <v/>
      </c>
      <c r="D2169" s="6"/>
      <c r="E2169" s="5" t="str">
        <f>IF(D2169="","",VLOOKUP(D2169,Master,3,FALSE))</f>
        <v/>
      </c>
      <c r="F2169" s="5" t="str">
        <f>IF(D2169="","",VLOOKUP(D2169,Master,4,FALSE))</f>
        <v/>
      </c>
      <c r="G2169" s="5" t="str">
        <f>IF(D2169="","",VLOOKUP(D2169,Master,5,FALSE))</f>
        <v/>
      </c>
      <c r="H2169" s="5" t="str">
        <f>IF(D2169="","",VLOOKUP(D2169,Master,2,FALSE))</f>
        <v/>
      </c>
      <c r="I2169" s="233"/>
      <c r="J2169" s="233"/>
      <c r="K2169" s="233"/>
      <c r="L2169" s="234" t="str">
        <f>IF(K2169="","",IF(I2169="",ROUND(HLOOKUP(J2169,kgList,K2169,FALSE),1),ROUND(HLOOKUP(I2169,kgList,K2169,FALSE),1)))</f>
        <v/>
      </c>
      <c r="M2169" s="234" t="str">
        <f>IF(L2169="","",IF(COUNTA(I2169:J2169)&gt;1,"Edible or Inedible",IF(COUNTA(I2169)=1,L2169*1,IF(COUNTA(J2169)=1,L2169*1,"ERROR"))))</f>
        <v/>
      </c>
    </row>
    <row r="2170" spans="1:13" x14ac:dyDescent="0.25">
      <c r="A2170" s="232" t="str">
        <f>IF(D2170="","",A2169)</f>
        <v/>
      </c>
      <c r="B2170" s="231" t="str">
        <f>IF(D2170="","",B2169)</f>
        <v/>
      </c>
      <c r="C2170" s="232" t="str">
        <f>IF(D2170="","",C2169)</f>
        <v/>
      </c>
      <c r="D2170" s="6"/>
      <c r="E2170" s="5" t="str">
        <f>IF(D2170="","",VLOOKUP(D2170,Master,3,FALSE))</f>
        <v/>
      </c>
      <c r="F2170" s="5" t="str">
        <f>IF(D2170="","",VLOOKUP(D2170,Master,4,FALSE))</f>
        <v/>
      </c>
      <c r="G2170" s="5" t="str">
        <f>IF(D2170="","",VLOOKUP(D2170,Master,5,FALSE))</f>
        <v/>
      </c>
      <c r="H2170" s="5" t="str">
        <f>IF(D2170="","",VLOOKUP(D2170,Master,2,FALSE))</f>
        <v/>
      </c>
      <c r="I2170" s="233"/>
      <c r="J2170" s="233"/>
      <c r="K2170" s="233"/>
      <c r="L2170" s="234" t="str">
        <f>IF(K2170="","",IF(I2170="",ROUND(HLOOKUP(J2170,kgList,K2170,FALSE),1),ROUND(HLOOKUP(I2170,kgList,K2170,FALSE),1)))</f>
        <v/>
      </c>
      <c r="M2170" s="234" t="str">
        <f>IF(L2170="","",IF(COUNTA(I2170:J2170)&gt;1,"Edible or Inedible",IF(COUNTA(I2170)=1,L2170*1,IF(COUNTA(J2170)=1,L2170*1,"ERROR"))))</f>
        <v/>
      </c>
    </row>
    <row r="2171" spans="1:13" x14ac:dyDescent="0.25">
      <c r="A2171" s="232" t="str">
        <f>IF(D2171="","",A2170)</f>
        <v/>
      </c>
      <c r="B2171" s="231" t="str">
        <f>IF(D2171="","",B2170)</f>
        <v/>
      </c>
      <c r="C2171" s="232" t="str">
        <f>IF(D2171="","",C2170)</f>
        <v/>
      </c>
      <c r="D2171" s="6"/>
      <c r="E2171" s="5" t="str">
        <f>IF(D2171="","",VLOOKUP(D2171,Master,3,FALSE))</f>
        <v/>
      </c>
      <c r="F2171" s="5" t="str">
        <f>IF(D2171="","",VLOOKUP(D2171,Master,4,FALSE))</f>
        <v/>
      </c>
      <c r="G2171" s="5" t="str">
        <f>IF(D2171="","",VLOOKUP(D2171,Master,5,FALSE))</f>
        <v/>
      </c>
      <c r="H2171" s="5" t="str">
        <f>IF(D2171="","",VLOOKUP(D2171,Master,2,FALSE))</f>
        <v/>
      </c>
      <c r="I2171" s="233"/>
      <c r="J2171" s="233"/>
      <c r="K2171" s="233"/>
      <c r="L2171" s="234" t="str">
        <f>IF(K2171="","",IF(I2171="",ROUND(HLOOKUP(J2171,kgList,K2171,FALSE),1),ROUND(HLOOKUP(I2171,kgList,K2171,FALSE),1)))</f>
        <v/>
      </c>
      <c r="M2171" s="234" t="str">
        <f>IF(L2171="","",IF(COUNTA(I2171:J2171)&gt;1,"Edible or Inedible",IF(COUNTA(I2171)=1,L2171*1,IF(COUNTA(J2171)=1,L2171*1,"ERROR"))))</f>
        <v/>
      </c>
    </row>
    <row r="2172" spans="1:13" x14ac:dyDescent="0.25">
      <c r="A2172" s="232" t="str">
        <f>IF(D2172="","",A2171)</f>
        <v/>
      </c>
      <c r="B2172" s="231" t="str">
        <f>IF(D2172="","",B2171)</f>
        <v/>
      </c>
      <c r="C2172" s="232" t="str">
        <f>IF(D2172="","",C2171)</f>
        <v/>
      </c>
      <c r="D2172" s="6"/>
      <c r="E2172" s="5" t="str">
        <f>IF(D2172="","",VLOOKUP(D2172,Master,3,FALSE))</f>
        <v/>
      </c>
      <c r="F2172" s="5" t="str">
        <f>IF(D2172="","",VLOOKUP(D2172,Master,4,FALSE))</f>
        <v/>
      </c>
      <c r="G2172" s="5" t="str">
        <f>IF(D2172="","",VLOOKUP(D2172,Master,5,FALSE))</f>
        <v/>
      </c>
      <c r="H2172" s="5" t="str">
        <f>IF(D2172="","",VLOOKUP(D2172,Master,2,FALSE))</f>
        <v/>
      </c>
      <c r="I2172" s="233"/>
      <c r="J2172" s="233"/>
      <c r="K2172" s="233"/>
      <c r="L2172" s="234" t="str">
        <f>IF(K2172="","",IF(I2172="",ROUND(HLOOKUP(J2172,kgList,K2172,FALSE),1),ROUND(HLOOKUP(I2172,kgList,K2172,FALSE),1)))</f>
        <v/>
      </c>
      <c r="M2172" s="234" t="str">
        <f>IF(L2172="","",IF(COUNTA(I2172:J2172)&gt;1,"Edible or Inedible",IF(COUNTA(I2172)=1,L2172*1,IF(COUNTA(J2172)=1,L2172*1,"ERROR"))))</f>
        <v/>
      </c>
    </row>
    <row r="2173" spans="1:13" x14ac:dyDescent="0.25">
      <c r="A2173" s="232" t="str">
        <f>IF(D2173="","",A2172)</f>
        <v/>
      </c>
      <c r="B2173" s="231" t="str">
        <f>IF(D2173="","",B2172)</f>
        <v/>
      </c>
      <c r="C2173" s="232" t="str">
        <f>IF(D2173="","",C2172)</f>
        <v/>
      </c>
      <c r="D2173" s="6"/>
      <c r="E2173" s="5" t="str">
        <f>IF(D2173="","",VLOOKUP(D2173,Master,3,FALSE))</f>
        <v/>
      </c>
      <c r="F2173" s="5" t="str">
        <f>IF(D2173="","",VLOOKUP(D2173,Master,4,FALSE))</f>
        <v/>
      </c>
      <c r="G2173" s="5" t="str">
        <f>IF(D2173="","",VLOOKUP(D2173,Master,5,FALSE))</f>
        <v/>
      </c>
      <c r="H2173" s="5" t="str">
        <f>IF(D2173="","",VLOOKUP(D2173,Master,2,FALSE))</f>
        <v/>
      </c>
      <c r="I2173" s="233"/>
      <c r="J2173" s="233"/>
      <c r="K2173" s="233"/>
      <c r="L2173" s="234" t="str">
        <f>IF(K2173="","",IF(I2173="",ROUND(HLOOKUP(J2173,kgList,K2173,FALSE),1),ROUND(HLOOKUP(I2173,kgList,K2173,FALSE),1)))</f>
        <v/>
      </c>
      <c r="M2173" s="234" t="str">
        <f>IF(L2173="","",IF(COUNTA(I2173:J2173)&gt;1,"Edible or Inedible",IF(COUNTA(I2173)=1,L2173*1,IF(COUNTA(J2173)=1,L2173*1,"ERROR"))))</f>
        <v/>
      </c>
    </row>
    <row r="2174" spans="1:13" x14ac:dyDescent="0.25">
      <c r="A2174" s="232" t="str">
        <f>IF(D2174="","",A2173)</f>
        <v/>
      </c>
      <c r="B2174" s="231" t="str">
        <f>IF(D2174="","",B2173)</f>
        <v/>
      </c>
      <c r="C2174" s="232" t="str">
        <f>IF(D2174="","",C2173)</f>
        <v/>
      </c>
      <c r="D2174" s="6"/>
      <c r="E2174" s="5" t="str">
        <f>IF(D2174="","",VLOOKUP(D2174,Master,3,FALSE))</f>
        <v/>
      </c>
      <c r="F2174" s="5" t="str">
        <f>IF(D2174="","",VLOOKUP(D2174,Master,4,FALSE))</f>
        <v/>
      </c>
      <c r="G2174" s="5" t="str">
        <f>IF(D2174="","",VLOOKUP(D2174,Master,5,FALSE))</f>
        <v/>
      </c>
      <c r="H2174" s="5" t="str">
        <f>IF(D2174="","",VLOOKUP(D2174,Master,2,FALSE))</f>
        <v/>
      </c>
      <c r="I2174" s="233"/>
      <c r="J2174" s="233"/>
      <c r="K2174" s="233"/>
      <c r="L2174" s="234" t="str">
        <f>IF(K2174="","",IF(I2174="",ROUND(HLOOKUP(J2174,kgList,K2174,FALSE),1),ROUND(HLOOKUP(I2174,kgList,K2174,FALSE),1)))</f>
        <v/>
      </c>
      <c r="M2174" s="234" t="str">
        <f>IF(L2174="","",IF(COUNTA(I2174:J2174)&gt;1,"Edible or Inedible",IF(COUNTA(I2174)=1,L2174*1,IF(COUNTA(J2174)=1,L2174*1,"ERROR"))))</f>
        <v/>
      </c>
    </row>
    <row r="2175" spans="1:13" x14ac:dyDescent="0.25">
      <c r="A2175" s="232" t="str">
        <f>IF(D2175="","",A2174)</f>
        <v/>
      </c>
      <c r="B2175" s="231" t="str">
        <f>IF(D2175="","",B2174)</f>
        <v/>
      </c>
      <c r="C2175" s="232" t="str">
        <f>IF(D2175="","",C2174)</f>
        <v/>
      </c>
      <c r="D2175" s="6"/>
      <c r="E2175" s="5" t="str">
        <f>IF(D2175="","",VLOOKUP(D2175,Master,3,FALSE))</f>
        <v/>
      </c>
      <c r="F2175" s="5" t="str">
        <f>IF(D2175="","",VLOOKUP(D2175,Master,4,FALSE))</f>
        <v/>
      </c>
      <c r="G2175" s="5" t="str">
        <f>IF(D2175="","",VLOOKUP(D2175,Master,5,FALSE))</f>
        <v/>
      </c>
      <c r="H2175" s="5" t="str">
        <f>IF(D2175="","",VLOOKUP(D2175,Master,2,FALSE))</f>
        <v/>
      </c>
      <c r="I2175" s="233"/>
      <c r="J2175" s="233"/>
      <c r="K2175" s="233"/>
      <c r="L2175" s="234" t="str">
        <f>IF(K2175="","",IF(I2175="",ROUND(HLOOKUP(J2175,kgList,K2175,FALSE),1),ROUND(HLOOKUP(I2175,kgList,K2175,FALSE),1)))</f>
        <v/>
      </c>
      <c r="M2175" s="234" t="str">
        <f>IF(L2175="","",IF(COUNTA(I2175:J2175)&gt;1,"Edible or Inedible",IF(COUNTA(I2175)=1,L2175*1,IF(COUNTA(J2175)=1,L2175*1,"ERROR"))))</f>
        <v/>
      </c>
    </row>
    <row r="2176" spans="1:13" x14ac:dyDescent="0.25">
      <c r="A2176" s="232" t="str">
        <f>IF(D2176="","",A2175)</f>
        <v/>
      </c>
      <c r="B2176" s="231" t="str">
        <f>IF(D2176="","",B2175)</f>
        <v/>
      </c>
      <c r="C2176" s="232" t="str">
        <f>IF(D2176="","",C2175)</f>
        <v/>
      </c>
      <c r="D2176" s="6"/>
      <c r="E2176" s="5" t="str">
        <f>IF(D2176="","",VLOOKUP(D2176,Master,3,FALSE))</f>
        <v/>
      </c>
      <c r="F2176" s="5" t="str">
        <f>IF(D2176="","",VLOOKUP(D2176,Master,4,FALSE))</f>
        <v/>
      </c>
      <c r="G2176" s="5" t="str">
        <f>IF(D2176="","",VLOOKUP(D2176,Master,5,FALSE))</f>
        <v/>
      </c>
      <c r="H2176" s="5" t="str">
        <f>IF(D2176="","",VLOOKUP(D2176,Master,2,FALSE))</f>
        <v/>
      </c>
      <c r="I2176" s="233"/>
      <c r="J2176" s="233"/>
      <c r="K2176" s="233"/>
      <c r="L2176" s="234" t="str">
        <f>IF(K2176="","",IF(I2176="",ROUND(HLOOKUP(J2176,kgList,K2176,FALSE),1),ROUND(HLOOKUP(I2176,kgList,K2176,FALSE),1)))</f>
        <v/>
      </c>
      <c r="M2176" s="234" t="str">
        <f>IF(L2176="","",IF(COUNTA(I2176:J2176)&gt;1,"Edible or Inedible",IF(COUNTA(I2176)=1,L2176*1,IF(COUNTA(J2176)=1,L2176*1,"ERROR"))))</f>
        <v/>
      </c>
    </row>
    <row r="2177" spans="1:13" x14ac:dyDescent="0.25">
      <c r="A2177" s="232" t="str">
        <f>IF(D2177="","",A2176)</f>
        <v/>
      </c>
      <c r="B2177" s="231" t="str">
        <f>IF(D2177="","",B2176)</f>
        <v/>
      </c>
      <c r="C2177" s="232" t="str">
        <f>IF(D2177="","",C2176)</f>
        <v/>
      </c>
      <c r="D2177" s="6"/>
      <c r="E2177" s="5" t="str">
        <f>IF(D2177="","",VLOOKUP(D2177,Master,3,FALSE))</f>
        <v/>
      </c>
      <c r="F2177" s="5" t="str">
        <f>IF(D2177="","",VLOOKUP(D2177,Master,4,FALSE))</f>
        <v/>
      </c>
      <c r="G2177" s="5" t="str">
        <f>IF(D2177="","",VLOOKUP(D2177,Master,5,FALSE))</f>
        <v/>
      </c>
      <c r="H2177" s="5" t="str">
        <f>IF(D2177="","",VLOOKUP(D2177,Master,2,FALSE))</f>
        <v/>
      </c>
      <c r="I2177" s="233"/>
      <c r="J2177" s="233"/>
      <c r="K2177" s="233"/>
      <c r="L2177" s="234" t="str">
        <f>IF(K2177="","",IF(I2177="",ROUND(HLOOKUP(J2177,kgList,K2177,FALSE),1),ROUND(HLOOKUP(I2177,kgList,K2177,FALSE),1)))</f>
        <v/>
      </c>
      <c r="M2177" s="234" t="str">
        <f>IF(L2177="","",IF(COUNTA(I2177:J2177)&gt;1,"Edible or Inedible",IF(COUNTA(I2177)=1,L2177*1,IF(COUNTA(J2177)=1,L2177*1,"ERROR"))))</f>
        <v/>
      </c>
    </row>
    <row r="2178" spans="1:13" x14ac:dyDescent="0.25">
      <c r="A2178" s="232" t="str">
        <f>IF(D2178="","",A2177)</f>
        <v/>
      </c>
      <c r="B2178" s="231" t="str">
        <f>IF(D2178="","",B2177)</f>
        <v/>
      </c>
      <c r="C2178" s="232" t="str">
        <f>IF(D2178="","",C2177)</f>
        <v/>
      </c>
      <c r="D2178" s="6"/>
      <c r="E2178" s="5" t="str">
        <f>IF(D2178="","",VLOOKUP(D2178,Master,3,FALSE))</f>
        <v/>
      </c>
      <c r="F2178" s="5" t="str">
        <f>IF(D2178="","",VLOOKUP(D2178,Master,4,FALSE))</f>
        <v/>
      </c>
      <c r="G2178" s="5" t="str">
        <f>IF(D2178="","",VLOOKUP(D2178,Master,5,FALSE))</f>
        <v/>
      </c>
      <c r="H2178" s="5" t="str">
        <f>IF(D2178="","",VLOOKUP(D2178,Master,2,FALSE))</f>
        <v/>
      </c>
      <c r="I2178" s="233"/>
      <c r="J2178" s="233"/>
      <c r="K2178" s="233"/>
      <c r="L2178" s="234" t="str">
        <f>IF(K2178="","",IF(I2178="",ROUND(HLOOKUP(J2178,kgList,K2178,FALSE),1),ROUND(HLOOKUP(I2178,kgList,K2178,FALSE),1)))</f>
        <v/>
      </c>
      <c r="M2178" s="234" t="str">
        <f>IF(L2178="","",IF(COUNTA(I2178:J2178)&gt;1,"Edible or Inedible",IF(COUNTA(I2178)=1,L2178*1,IF(COUNTA(J2178)=1,L2178*1,"ERROR"))))</f>
        <v/>
      </c>
    </row>
    <row r="2179" spans="1:13" x14ac:dyDescent="0.25">
      <c r="A2179" s="232" t="str">
        <f>IF(D2179="","",A2178)</f>
        <v/>
      </c>
      <c r="B2179" s="231" t="str">
        <f>IF(D2179="","",B2178)</f>
        <v/>
      </c>
      <c r="C2179" s="232" t="str">
        <f>IF(D2179="","",C2178)</f>
        <v/>
      </c>
      <c r="D2179" s="6"/>
      <c r="E2179" s="5" t="str">
        <f>IF(D2179="","",VLOOKUP(D2179,Master,3,FALSE))</f>
        <v/>
      </c>
      <c r="F2179" s="5" t="str">
        <f>IF(D2179="","",VLOOKUP(D2179,Master,4,FALSE))</f>
        <v/>
      </c>
      <c r="G2179" s="5" t="str">
        <f>IF(D2179="","",VLOOKUP(D2179,Master,5,FALSE))</f>
        <v/>
      </c>
      <c r="H2179" s="5" t="str">
        <f>IF(D2179="","",VLOOKUP(D2179,Master,2,FALSE))</f>
        <v/>
      </c>
      <c r="I2179" s="233"/>
      <c r="J2179" s="233"/>
      <c r="K2179" s="233"/>
      <c r="L2179" s="234" t="str">
        <f>IF(K2179="","",IF(I2179="",ROUND(HLOOKUP(J2179,kgList,K2179,FALSE),1),ROUND(HLOOKUP(I2179,kgList,K2179,FALSE),1)))</f>
        <v/>
      </c>
      <c r="M2179" s="234" t="str">
        <f>IF(L2179="","",IF(COUNTA(I2179:J2179)&gt;1,"Edible or Inedible",IF(COUNTA(I2179)=1,L2179*1,IF(COUNTA(J2179)=1,L2179*1,"ERROR"))))</f>
        <v/>
      </c>
    </row>
    <row r="2180" spans="1:13" x14ac:dyDescent="0.25">
      <c r="A2180" s="232" t="str">
        <f>IF(D2180="","",A2179)</f>
        <v/>
      </c>
      <c r="B2180" s="231" t="str">
        <f>IF(D2180="","",B2179)</f>
        <v/>
      </c>
      <c r="C2180" s="232" t="str">
        <f>IF(D2180="","",C2179)</f>
        <v/>
      </c>
      <c r="D2180" s="6"/>
      <c r="E2180" s="5" t="str">
        <f>IF(D2180="","",VLOOKUP(D2180,Master,3,FALSE))</f>
        <v/>
      </c>
      <c r="F2180" s="5" t="str">
        <f>IF(D2180="","",VLOOKUP(D2180,Master,4,FALSE))</f>
        <v/>
      </c>
      <c r="G2180" s="5" t="str">
        <f>IF(D2180="","",VLOOKUP(D2180,Master,5,FALSE))</f>
        <v/>
      </c>
      <c r="H2180" s="5" t="str">
        <f>IF(D2180="","",VLOOKUP(D2180,Master,2,FALSE))</f>
        <v/>
      </c>
      <c r="I2180" s="233"/>
      <c r="J2180" s="233"/>
      <c r="K2180" s="233"/>
      <c r="L2180" s="234" t="str">
        <f>IF(K2180="","",IF(I2180="",ROUND(HLOOKUP(J2180,kgList,K2180,FALSE),1),ROUND(HLOOKUP(I2180,kgList,K2180,FALSE),1)))</f>
        <v/>
      </c>
      <c r="M2180" s="234" t="str">
        <f>IF(L2180="","",IF(COUNTA(I2180:J2180)&gt;1,"Edible or Inedible",IF(COUNTA(I2180)=1,L2180*1,IF(COUNTA(J2180)=1,L2180*1,"ERROR"))))</f>
        <v/>
      </c>
    </row>
    <row r="2181" spans="1:13" x14ac:dyDescent="0.25">
      <c r="A2181" s="232" t="str">
        <f>IF(D2181="","",A2180)</f>
        <v/>
      </c>
      <c r="B2181" s="231" t="str">
        <f>IF(D2181="","",B2180)</f>
        <v/>
      </c>
      <c r="C2181" s="232" t="str">
        <f>IF(D2181="","",C2180)</f>
        <v/>
      </c>
      <c r="D2181" s="6"/>
      <c r="E2181" s="5" t="str">
        <f>IF(D2181="","",VLOOKUP(D2181,Master,3,FALSE))</f>
        <v/>
      </c>
      <c r="F2181" s="5" t="str">
        <f>IF(D2181="","",VLOOKUP(D2181,Master,4,FALSE))</f>
        <v/>
      </c>
      <c r="G2181" s="5" t="str">
        <f>IF(D2181="","",VLOOKUP(D2181,Master,5,FALSE))</f>
        <v/>
      </c>
      <c r="H2181" s="5" t="str">
        <f>IF(D2181="","",VLOOKUP(D2181,Master,2,FALSE))</f>
        <v/>
      </c>
      <c r="I2181" s="233"/>
      <c r="J2181" s="233"/>
      <c r="K2181" s="233"/>
      <c r="L2181" s="234" t="str">
        <f>IF(K2181="","",IF(I2181="",ROUND(HLOOKUP(J2181,kgList,K2181,FALSE),1),ROUND(HLOOKUP(I2181,kgList,K2181,FALSE),1)))</f>
        <v/>
      </c>
      <c r="M2181" s="234" t="str">
        <f>IF(L2181="","",IF(COUNTA(I2181:J2181)&gt;1,"Edible or Inedible",IF(COUNTA(I2181)=1,L2181*1,IF(COUNTA(J2181)=1,L2181*1,"ERROR"))))</f>
        <v/>
      </c>
    </row>
    <row r="2182" spans="1:13" x14ac:dyDescent="0.25">
      <c r="A2182" s="232" t="str">
        <f>IF(D2182="","",A2181)</f>
        <v/>
      </c>
      <c r="B2182" s="231" t="str">
        <f>IF(D2182="","",B2181)</f>
        <v/>
      </c>
      <c r="C2182" s="232" t="str">
        <f>IF(D2182="","",C2181)</f>
        <v/>
      </c>
      <c r="D2182" s="6"/>
      <c r="E2182" s="5" t="str">
        <f>IF(D2182="","",VLOOKUP(D2182,Master,3,FALSE))</f>
        <v/>
      </c>
      <c r="F2182" s="5" t="str">
        <f>IF(D2182="","",VLOOKUP(D2182,Master,4,FALSE))</f>
        <v/>
      </c>
      <c r="G2182" s="5" t="str">
        <f>IF(D2182="","",VLOOKUP(D2182,Master,5,FALSE))</f>
        <v/>
      </c>
      <c r="H2182" s="5" t="str">
        <f>IF(D2182="","",VLOOKUP(D2182,Master,2,FALSE))</f>
        <v/>
      </c>
      <c r="I2182" s="233"/>
      <c r="J2182" s="233"/>
      <c r="K2182" s="233"/>
      <c r="L2182" s="234" t="str">
        <f>IF(K2182="","",IF(I2182="",ROUND(HLOOKUP(J2182,kgList,K2182,FALSE),1),ROUND(HLOOKUP(I2182,kgList,K2182,FALSE),1)))</f>
        <v/>
      </c>
      <c r="M2182" s="234" t="str">
        <f>IF(L2182="","",IF(COUNTA(I2182:J2182)&gt;1,"Edible or Inedible",IF(COUNTA(I2182)=1,L2182*1,IF(COUNTA(J2182)=1,L2182*1,"ERROR"))))</f>
        <v/>
      </c>
    </row>
    <row r="2183" spans="1:13" x14ac:dyDescent="0.25">
      <c r="A2183" s="232" t="str">
        <f>IF(D2183="","",A2182)</f>
        <v/>
      </c>
      <c r="B2183" s="231" t="str">
        <f>IF(D2183="","",B2182)</f>
        <v/>
      </c>
      <c r="C2183" s="232" t="str">
        <f>IF(D2183="","",C2182)</f>
        <v/>
      </c>
      <c r="D2183" s="6"/>
      <c r="E2183" s="5" t="str">
        <f>IF(D2183="","",VLOOKUP(D2183,Master,3,FALSE))</f>
        <v/>
      </c>
      <c r="F2183" s="5" t="str">
        <f>IF(D2183="","",VLOOKUP(D2183,Master,4,FALSE))</f>
        <v/>
      </c>
      <c r="G2183" s="5" t="str">
        <f>IF(D2183="","",VLOOKUP(D2183,Master,5,FALSE))</f>
        <v/>
      </c>
      <c r="H2183" s="5" t="str">
        <f>IF(D2183="","",VLOOKUP(D2183,Master,2,FALSE))</f>
        <v/>
      </c>
      <c r="I2183" s="233"/>
      <c r="J2183" s="233"/>
      <c r="K2183" s="233"/>
      <c r="L2183" s="234" t="str">
        <f>IF(K2183="","",IF(I2183="",ROUND(HLOOKUP(J2183,kgList,K2183,FALSE),1),ROUND(HLOOKUP(I2183,kgList,K2183,FALSE),1)))</f>
        <v/>
      </c>
      <c r="M2183" s="234" t="str">
        <f>IF(L2183="","",IF(COUNTA(I2183:J2183)&gt;1,"Edible or Inedible",IF(COUNTA(I2183)=1,L2183*1,IF(COUNTA(J2183)=1,L2183*1,"ERROR"))))</f>
        <v/>
      </c>
    </row>
    <row r="2184" spans="1:13" x14ac:dyDescent="0.25">
      <c r="A2184" s="232" t="str">
        <f>IF(D2184="","",A2183)</f>
        <v/>
      </c>
      <c r="B2184" s="231" t="str">
        <f>IF(D2184="","",B2183)</f>
        <v/>
      </c>
      <c r="C2184" s="232" t="str">
        <f>IF(D2184="","",C2183)</f>
        <v/>
      </c>
      <c r="D2184" s="6"/>
      <c r="E2184" s="5" t="str">
        <f>IF(D2184="","",VLOOKUP(D2184,Master,3,FALSE))</f>
        <v/>
      </c>
      <c r="F2184" s="5" t="str">
        <f>IF(D2184="","",VLOOKUP(D2184,Master,4,FALSE))</f>
        <v/>
      </c>
      <c r="G2184" s="5" t="str">
        <f>IF(D2184="","",VLOOKUP(D2184,Master,5,FALSE))</f>
        <v/>
      </c>
      <c r="H2184" s="5" t="str">
        <f>IF(D2184="","",VLOOKUP(D2184,Master,2,FALSE))</f>
        <v/>
      </c>
      <c r="I2184" s="233"/>
      <c r="J2184" s="233"/>
      <c r="K2184" s="233"/>
      <c r="L2184" s="234" t="str">
        <f>IF(K2184="","",IF(I2184="",ROUND(HLOOKUP(J2184,kgList,K2184,FALSE),1),ROUND(HLOOKUP(I2184,kgList,K2184,FALSE),1)))</f>
        <v/>
      </c>
      <c r="M2184" s="234" t="str">
        <f>IF(L2184="","",IF(COUNTA(I2184:J2184)&gt;1,"Edible or Inedible",IF(COUNTA(I2184)=1,L2184*1,IF(COUNTA(J2184)=1,L2184*1,"ERROR"))))</f>
        <v/>
      </c>
    </row>
    <row r="2185" spans="1:13" x14ac:dyDescent="0.25">
      <c r="A2185" s="232" t="str">
        <f>IF(D2185="","",A2184)</f>
        <v/>
      </c>
      <c r="B2185" s="231" t="str">
        <f>IF(D2185="","",B2184)</f>
        <v/>
      </c>
      <c r="C2185" s="232" t="str">
        <f>IF(D2185="","",C2184)</f>
        <v/>
      </c>
      <c r="D2185" s="6"/>
      <c r="E2185" s="5" t="str">
        <f>IF(D2185="","",VLOOKUP(D2185,Master,3,FALSE))</f>
        <v/>
      </c>
      <c r="F2185" s="5" t="str">
        <f>IF(D2185="","",VLOOKUP(D2185,Master,4,FALSE))</f>
        <v/>
      </c>
      <c r="G2185" s="5" t="str">
        <f>IF(D2185="","",VLOOKUP(D2185,Master,5,FALSE))</f>
        <v/>
      </c>
      <c r="H2185" s="5" t="str">
        <f>IF(D2185="","",VLOOKUP(D2185,Master,2,FALSE))</f>
        <v/>
      </c>
      <c r="I2185" s="233"/>
      <c r="J2185" s="233"/>
      <c r="K2185" s="233"/>
      <c r="L2185" s="234" t="str">
        <f>IF(K2185="","",IF(I2185="",ROUND(HLOOKUP(J2185,kgList,K2185,FALSE),1),ROUND(HLOOKUP(I2185,kgList,K2185,FALSE),1)))</f>
        <v/>
      </c>
      <c r="M2185" s="234" t="str">
        <f>IF(L2185="","",IF(COUNTA(I2185:J2185)&gt;1,"Edible or Inedible",IF(COUNTA(I2185)=1,L2185*1,IF(COUNTA(J2185)=1,L2185*1,"ERROR"))))</f>
        <v/>
      </c>
    </row>
    <row r="2186" spans="1:13" x14ac:dyDescent="0.25">
      <c r="A2186" s="232" t="str">
        <f>IF(D2186="","",A2185)</f>
        <v/>
      </c>
      <c r="B2186" s="231" t="str">
        <f>IF(D2186="","",B2185)</f>
        <v/>
      </c>
      <c r="C2186" s="232" t="str">
        <f>IF(D2186="","",C2185)</f>
        <v/>
      </c>
      <c r="D2186" s="6"/>
      <c r="E2186" s="5" t="str">
        <f>IF(D2186="","",VLOOKUP(D2186,Master,3,FALSE))</f>
        <v/>
      </c>
      <c r="F2186" s="5" t="str">
        <f>IF(D2186="","",VLOOKUP(D2186,Master,4,FALSE))</f>
        <v/>
      </c>
      <c r="G2186" s="5" t="str">
        <f>IF(D2186="","",VLOOKUP(D2186,Master,5,FALSE))</f>
        <v/>
      </c>
      <c r="H2186" s="5" t="str">
        <f>IF(D2186="","",VLOOKUP(D2186,Master,2,FALSE))</f>
        <v/>
      </c>
      <c r="I2186" s="233"/>
      <c r="J2186" s="233"/>
      <c r="K2186" s="233"/>
      <c r="L2186" s="234" t="str">
        <f>IF(K2186="","",IF(I2186="",ROUND(HLOOKUP(J2186,kgList,K2186,FALSE),1),ROUND(HLOOKUP(I2186,kgList,K2186,FALSE),1)))</f>
        <v/>
      </c>
      <c r="M2186" s="234" t="str">
        <f>IF(L2186="","",IF(COUNTA(I2186:J2186)&gt;1,"Edible or Inedible",IF(COUNTA(I2186)=1,L2186*1,IF(COUNTA(J2186)=1,L2186*1,"ERROR"))))</f>
        <v/>
      </c>
    </row>
    <row r="2187" spans="1:13" x14ac:dyDescent="0.25">
      <c r="A2187" s="232" t="str">
        <f>IF(D2187="","",A2186)</f>
        <v/>
      </c>
      <c r="B2187" s="231" t="str">
        <f>IF(D2187="","",B2186)</f>
        <v/>
      </c>
      <c r="C2187" s="232" t="str">
        <f>IF(D2187="","",C2186)</f>
        <v/>
      </c>
      <c r="D2187" s="6"/>
      <c r="E2187" s="5" t="str">
        <f>IF(D2187="","",VLOOKUP(D2187,Master,3,FALSE))</f>
        <v/>
      </c>
      <c r="F2187" s="5" t="str">
        <f>IF(D2187="","",VLOOKUP(D2187,Master,4,FALSE))</f>
        <v/>
      </c>
      <c r="G2187" s="5" t="str">
        <f>IF(D2187="","",VLOOKUP(D2187,Master,5,FALSE))</f>
        <v/>
      </c>
      <c r="H2187" s="5" t="str">
        <f>IF(D2187="","",VLOOKUP(D2187,Master,2,FALSE))</f>
        <v/>
      </c>
      <c r="I2187" s="233"/>
      <c r="J2187" s="233"/>
      <c r="K2187" s="233"/>
      <c r="L2187" s="234" t="str">
        <f>IF(K2187="","",IF(I2187="",ROUND(HLOOKUP(J2187,kgList,K2187,FALSE),1),ROUND(HLOOKUP(I2187,kgList,K2187,FALSE),1)))</f>
        <v/>
      </c>
      <c r="M2187" s="234" t="str">
        <f>IF(L2187="","",IF(COUNTA(I2187:J2187)&gt;1,"Edible or Inedible",IF(COUNTA(I2187)=1,L2187*1,IF(COUNTA(J2187)=1,L2187*1,"ERROR"))))</f>
        <v/>
      </c>
    </row>
    <row r="2188" spans="1:13" x14ac:dyDescent="0.25">
      <c r="A2188" s="232" t="str">
        <f>IF(D2188="","",A2187)</f>
        <v/>
      </c>
      <c r="B2188" s="231" t="str">
        <f>IF(D2188="","",B2187)</f>
        <v/>
      </c>
      <c r="C2188" s="232" t="str">
        <f>IF(D2188="","",C2187)</f>
        <v/>
      </c>
      <c r="D2188" s="6"/>
      <c r="E2188" s="5" t="str">
        <f>IF(D2188="","",VLOOKUP(D2188,Master,3,FALSE))</f>
        <v/>
      </c>
      <c r="F2188" s="5" t="str">
        <f>IF(D2188="","",VLOOKUP(D2188,Master,4,FALSE))</f>
        <v/>
      </c>
      <c r="G2188" s="5" t="str">
        <f>IF(D2188="","",VLOOKUP(D2188,Master,5,FALSE))</f>
        <v/>
      </c>
      <c r="H2188" s="5" t="str">
        <f>IF(D2188="","",VLOOKUP(D2188,Master,2,FALSE))</f>
        <v/>
      </c>
      <c r="I2188" s="233"/>
      <c r="J2188" s="233"/>
      <c r="K2188" s="233"/>
      <c r="L2188" s="234" t="str">
        <f>IF(K2188="","",IF(I2188="",ROUND(HLOOKUP(J2188,kgList,K2188,FALSE),1),ROUND(HLOOKUP(I2188,kgList,K2188,FALSE),1)))</f>
        <v/>
      </c>
      <c r="M2188" s="234" t="str">
        <f>IF(L2188="","",IF(COUNTA(I2188:J2188)&gt;1,"Edible or Inedible",IF(COUNTA(I2188)=1,L2188*1,IF(COUNTA(J2188)=1,L2188*1,"ERROR"))))</f>
        <v/>
      </c>
    </row>
    <row r="2189" spans="1:13" x14ac:dyDescent="0.25">
      <c r="A2189" s="232" t="str">
        <f>IF(D2189="","",A2188)</f>
        <v/>
      </c>
      <c r="B2189" s="231" t="str">
        <f>IF(D2189="","",B2188)</f>
        <v/>
      </c>
      <c r="C2189" s="232" t="str">
        <f>IF(D2189="","",C2188)</f>
        <v/>
      </c>
      <c r="D2189" s="6"/>
      <c r="E2189" s="5" t="str">
        <f>IF(D2189="","",VLOOKUP(D2189,Master,3,FALSE))</f>
        <v/>
      </c>
      <c r="F2189" s="5" t="str">
        <f>IF(D2189="","",VLOOKUP(D2189,Master,4,FALSE))</f>
        <v/>
      </c>
      <c r="G2189" s="5" t="str">
        <f>IF(D2189="","",VLOOKUP(D2189,Master,5,FALSE))</f>
        <v/>
      </c>
      <c r="H2189" s="5" t="str">
        <f>IF(D2189="","",VLOOKUP(D2189,Master,2,FALSE))</f>
        <v/>
      </c>
      <c r="I2189" s="233"/>
      <c r="J2189" s="233"/>
      <c r="K2189" s="233"/>
      <c r="L2189" s="234" t="str">
        <f>IF(K2189="","",IF(I2189="",ROUND(HLOOKUP(J2189,kgList,K2189,FALSE),1),ROUND(HLOOKUP(I2189,kgList,K2189,FALSE),1)))</f>
        <v/>
      </c>
      <c r="M2189" s="234" t="str">
        <f>IF(L2189="","",IF(COUNTA(I2189:J2189)&gt;1,"Edible or Inedible",IF(COUNTA(I2189)=1,L2189*1,IF(COUNTA(J2189)=1,L2189*1,"ERROR"))))</f>
        <v/>
      </c>
    </row>
    <row r="2190" spans="1:13" x14ac:dyDescent="0.25">
      <c r="A2190" s="232" t="str">
        <f>IF(D2190="","",A2189)</f>
        <v/>
      </c>
      <c r="B2190" s="231" t="str">
        <f>IF(D2190="","",B2189)</f>
        <v/>
      </c>
      <c r="C2190" s="232" t="str">
        <f>IF(D2190="","",C2189)</f>
        <v/>
      </c>
      <c r="D2190" s="6"/>
      <c r="E2190" s="5" t="str">
        <f>IF(D2190="","",VLOOKUP(D2190,Master,3,FALSE))</f>
        <v/>
      </c>
      <c r="F2190" s="5" t="str">
        <f>IF(D2190="","",VLOOKUP(D2190,Master,4,FALSE))</f>
        <v/>
      </c>
      <c r="G2190" s="5" t="str">
        <f>IF(D2190="","",VLOOKUP(D2190,Master,5,FALSE))</f>
        <v/>
      </c>
      <c r="H2190" s="5" t="str">
        <f>IF(D2190="","",VLOOKUP(D2190,Master,2,FALSE))</f>
        <v/>
      </c>
      <c r="I2190" s="233"/>
      <c r="J2190" s="233"/>
      <c r="K2190" s="233"/>
      <c r="L2190" s="234" t="str">
        <f>IF(K2190="","",IF(I2190="",ROUND(HLOOKUP(J2190,kgList,K2190,FALSE),1),ROUND(HLOOKUP(I2190,kgList,K2190,FALSE),1)))</f>
        <v/>
      </c>
      <c r="M2190" s="234" t="str">
        <f>IF(L2190="","",IF(COUNTA(I2190:J2190)&gt;1,"Edible or Inedible",IF(COUNTA(I2190)=1,L2190*1,IF(COUNTA(J2190)=1,L2190*1,"ERROR"))))</f>
        <v/>
      </c>
    </row>
    <row r="2191" spans="1:13" x14ac:dyDescent="0.25">
      <c r="A2191" s="232" t="str">
        <f>IF(D2191="","",A2190)</f>
        <v/>
      </c>
      <c r="B2191" s="231" t="str">
        <f>IF(D2191="","",B2190)</f>
        <v/>
      </c>
      <c r="C2191" s="232" t="str">
        <f>IF(D2191="","",C2190)</f>
        <v/>
      </c>
      <c r="D2191" s="6"/>
      <c r="E2191" s="5" t="str">
        <f>IF(D2191="","",VLOOKUP(D2191,Master,3,FALSE))</f>
        <v/>
      </c>
      <c r="F2191" s="5" t="str">
        <f>IF(D2191="","",VLOOKUP(D2191,Master,4,FALSE))</f>
        <v/>
      </c>
      <c r="G2191" s="5" t="str">
        <f>IF(D2191="","",VLOOKUP(D2191,Master,5,FALSE))</f>
        <v/>
      </c>
      <c r="H2191" s="5" t="str">
        <f>IF(D2191="","",VLOOKUP(D2191,Master,2,FALSE))</f>
        <v/>
      </c>
      <c r="I2191" s="233"/>
      <c r="J2191" s="233"/>
      <c r="K2191" s="233"/>
      <c r="L2191" s="234" t="str">
        <f>IF(K2191="","",IF(I2191="",ROUND(HLOOKUP(J2191,kgList,K2191,FALSE),1),ROUND(HLOOKUP(I2191,kgList,K2191,FALSE),1)))</f>
        <v/>
      </c>
      <c r="M2191" s="234" t="str">
        <f>IF(L2191="","",IF(COUNTA(I2191:J2191)&gt;1,"Edible or Inedible",IF(COUNTA(I2191)=1,L2191*1,IF(COUNTA(J2191)=1,L2191*1,"ERROR"))))</f>
        <v/>
      </c>
    </row>
    <row r="2192" spans="1:13" x14ac:dyDescent="0.25">
      <c r="A2192" s="232" t="str">
        <f>IF(D2192="","",A2191)</f>
        <v/>
      </c>
      <c r="B2192" s="231" t="str">
        <f>IF(D2192="","",B2191)</f>
        <v/>
      </c>
      <c r="C2192" s="232" t="str">
        <f>IF(D2192="","",C2191)</f>
        <v/>
      </c>
      <c r="D2192" s="6"/>
      <c r="E2192" s="5" t="str">
        <f>IF(D2192="","",VLOOKUP(D2192,Master,3,FALSE))</f>
        <v/>
      </c>
      <c r="F2192" s="5" t="str">
        <f>IF(D2192="","",VLOOKUP(D2192,Master,4,FALSE))</f>
        <v/>
      </c>
      <c r="G2192" s="5" t="str">
        <f>IF(D2192="","",VLOOKUP(D2192,Master,5,FALSE))</f>
        <v/>
      </c>
      <c r="H2192" s="5" t="str">
        <f>IF(D2192="","",VLOOKUP(D2192,Master,2,FALSE))</f>
        <v/>
      </c>
      <c r="I2192" s="233"/>
      <c r="J2192" s="233"/>
      <c r="K2192" s="233"/>
      <c r="L2192" s="234" t="str">
        <f>IF(K2192="","",IF(I2192="",ROUND(HLOOKUP(J2192,kgList,K2192,FALSE),1),ROUND(HLOOKUP(I2192,kgList,K2192,FALSE),1)))</f>
        <v/>
      </c>
      <c r="M2192" s="234" t="str">
        <f>IF(L2192="","",IF(COUNTA(I2192:J2192)&gt;1,"Edible or Inedible",IF(COUNTA(I2192)=1,L2192*1,IF(COUNTA(J2192)=1,L2192*1,"ERROR"))))</f>
        <v/>
      </c>
    </row>
    <row r="2193" spans="1:13" x14ac:dyDescent="0.25">
      <c r="A2193" s="232" t="str">
        <f>IF(D2193="","",A2192)</f>
        <v/>
      </c>
      <c r="B2193" s="231" t="str">
        <f>IF(D2193="","",B2192)</f>
        <v/>
      </c>
      <c r="C2193" s="232" t="str">
        <f>IF(D2193="","",C2192)</f>
        <v/>
      </c>
      <c r="D2193" s="6"/>
      <c r="E2193" s="5" t="str">
        <f>IF(D2193="","",VLOOKUP(D2193,Master,3,FALSE))</f>
        <v/>
      </c>
      <c r="F2193" s="5" t="str">
        <f>IF(D2193="","",VLOOKUP(D2193,Master,4,FALSE))</f>
        <v/>
      </c>
      <c r="G2193" s="5" t="str">
        <f>IF(D2193="","",VLOOKUP(D2193,Master,5,FALSE))</f>
        <v/>
      </c>
      <c r="H2193" s="5" t="str">
        <f>IF(D2193="","",VLOOKUP(D2193,Master,2,FALSE))</f>
        <v/>
      </c>
      <c r="I2193" s="233"/>
      <c r="J2193" s="233"/>
      <c r="K2193" s="233"/>
      <c r="L2193" s="234" t="str">
        <f>IF(K2193="","",IF(I2193="",ROUND(HLOOKUP(J2193,kgList,K2193,FALSE),1),ROUND(HLOOKUP(I2193,kgList,K2193,FALSE),1)))</f>
        <v/>
      </c>
      <c r="M2193" s="234" t="str">
        <f>IF(L2193="","",IF(COUNTA(I2193:J2193)&gt;1,"Edible or Inedible",IF(COUNTA(I2193)=1,L2193*1,IF(COUNTA(J2193)=1,L2193*1,"ERROR"))))</f>
        <v/>
      </c>
    </row>
    <row r="2194" spans="1:13" x14ac:dyDescent="0.25">
      <c r="A2194" s="232" t="str">
        <f>IF(D2194="","",A2193)</f>
        <v/>
      </c>
      <c r="B2194" s="231" t="str">
        <f>IF(D2194="","",B2193)</f>
        <v/>
      </c>
      <c r="C2194" s="232" t="str">
        <f>IF(D2194="","",C2193)</f>
        <v/>
      </c>
      <c r="D2194" s="6"/>
      <c r="E2194" s="5" t="str">
        <f>IF(D2194="","",VLOOKUP(D2194,Master,3,FALSE))</f>
        <v/>
      </c>
      <c r="F2194" s="5" t="str">
        <f>IF(D2194="","",VLOOKUP(D2194,Master,4,FALSE))</f>
        <v/>
      </c>
      <c r="G2194" s="5" t="str">
        <f>IF(D2194="","",VLOOKUP(D2194,Master,5,FALSE))</f>
        <v/>
      </c>
      <c r="H2194" s="5" t="str">
        <f>IF(D2194="","",VLOOKUP(D2194,Master,2,FALSE))</f>
        <v/>
      </c>
      <c r="I2194" s="233"/>
      <c r="J2194" s="233"/>
      <c r="K2194" s="233"/>
      <c r="L2194" s="234" t="str">
        <f>IF(K2194="","",IF(I2194="",ROUND(HLOOKUP(J2194,kgList,K2194,FALSE),1),ROUND(HLOOKUP(I2194,kgList,K2194,FALSE),1)))</f>
        <v/>
      </c>
      <c r="M2194" s="234" t="str">
        <f>IF(L2194="","",IF(COUNTA(I2194:J2194)&gt;1,"Edible or Inedible",IF(COUNTA(I2194)=1,L2194*1,IF(COUNTA(J2194)=1,L2194*1,"ERROR"))))</f>
        <v/>
      </c>
    </row>
    <row r="2195" spans="1:13" x14ac:dyDescent="0.25">
      <c r="A2195" s="232" t="str">
        <f>IF(D2195="","",A2194)</f>
        <v/>
      </c>
      <c r="B2195" s="231" t="str">
        <f>IF(D2195="","",B2194)</f>
        <v/>
      </c>
      <c r="C2195" s="232" t="str">
        <f>IF(D2195="","",C2194)</f>
        <v/>
      </c>
      <c r="D2195" s="6"/>
      <c r="E2195" s="5" t="str">
        <f>IF(D2195="","",VLOOKUP(D2195,Master,3,FALSE))</f>
        <v/>
      </c>
      <c r="F2195" s="5" t="str">
        <f>IF(D2195="","",VLOOKUP(D2195,Master,4,FALSE))</f>
        <v/>
      </c>
      <c r="G2195" s="5" t="str">
        <f>IF(D2195="","",VLOOKUP(D2195,Master,5,FALSE))</f>
        <v/>
      </c>
      <c r="H2195" s="5" t="str">
        <f>IF(D2195="","",VLOOKUP(D2195,Master,2,FALSE))</f>
        <v/>
      </c>
      <c r="I2195" s="233"/>
      <c r="J2195" s="233"/>
      <c r="K2195" s="233"/>
      <c r="L2195" s="234" t="str">
        <f>IF(K2195="","",IF(I2195="",ROUND(HLOOKUP(J2195,kgList,K2195,FALSE),1),ROUND(HLOOKUP(I2195,kgList,K2195,FALSE),1)))</f>
        <v/>
      </c>
      <c r="M2195" s="234" t="str">
        <f>IF(L2195="","",IF(COUNTA(I2195:J2195)&gt;1,"Edible or Inedible",IF(COUNTA(I2195)=1,L2195*1,IF(COUNTA(J2195)=1,L2195*1,"ERROR"))))</f>
        <v/>
      </c>
    </row>
    <row r="2196" spans="1:13" x14ac:dyDescent="0.25">
      <c r="A2196" s="232" t="str">
        <f>IF(D2196="","",A2195)</f>
        <v/>
      </c>
      <c r="B2196" s="231" t="str">
        <f>IF(D2196="","",B2195)</f>
        <v/>
      </c>
      <c r="C2196" s="232" t="str">
        <f>IF(D2196="","",C2195)</f>
        <v/>
      </c>
      <c r="D2196" s="6"/>
      <c r="E2196" s="5" t="str">
        <f>IF(D2196="","",VLOOKUP(D2196,Master,3,FALSE))</f>
        <v/>
      </c>
      <c r="F2196" s="5" t="str">
        <f>IF(D2196="","",VLOOKUP(D2196,Master,4,FALSE))</f>
        <v/>
      </c>
      <c r="G2196" s="5" t="str">
        <f>IF(D2196="","",VLOOKUP(D2196,Master,5,FALSE))</f>
        <v/>
      </c>
      <c r="H2196" s="5" t="str">
        <f>IF(D2196="","",VLOOKUP(D2196,Master,2,FALSE))</f>
        <v/>
      </c>
      <c r="I2196" s="233"/>
      <c r="J2196" s="233"/>
      <c r="K2196" s="233"/>
      <c r="L2196" s="234" t="str">
        <f>IF(K2196="","",IF(I2196="",ROUND(HLOOKUP(J2196,kgList,K2196,FALSE),1),ROUND(HLOOKUP(I2196,kgList,K2196,FALSE),1)))</f>
        <v/>
      </c>
      <c r="M2196" s="234" t="str">
        <f>IF(L2196="","",IF(COUNTA(I2196:J2196)&gt;1,"Edible or Inedible",IF(COUNTA(I2196)=1,L2196*1,IF(COUNTA(J2196)=1,L2196*1,"ERROR"))))</f>
        <v/>
      </c>
    </row>
    <row r="2197" spans="1:13" x14ac:dyDescent="0.25">
      <c r="A2197" s="232" t="str">
        <f>IF(D2197="","",A2196)</f>
        <v/>
      </c>
      <c r="B2197" s="231" t="str">
        <f>IF(D2197="","",B2196)</f>
        <v/>
      </c>
      <c r="C2197" s="232" t="str">
        <f>IF(D2197="","",C2196)</f>
        <v/>
      </c>
      <c r="D2197" s="6"/>
      <c r="E2197" s="5" t="str">
        <f>IF(D2197="","",VLOOKUP(D2197,Master,3,FALSE))</f>
        <v/>
      </c>
      <c r="F2197" s="5" t="str">
        <f>IF(D2197="","",VLOOKUP(D2197,Master,4,FALSE))</f>
        <v/>
      </c>
      <c r="G2197" s="5" t="str">
        <f>IF(D2197="","",VLOOKUP(D2197,Master,5,FALSE))</f>
        <v/>
      </c>
      <c r="H2197" s="5" t="str">
        <f>IF(D2197="","",VLOOKUP(D2197,Master,2,FALSE))</f>
        <v/>
      </c>
      <c r="I2197" s="233"/>
      <c r="J2197" s="233"/>
      <c r="K2197" s="233"/>
      <c r="L2197" s="234" t="str">
        <f>IF(K2197="","",IF(I2197="",ROUND(HLOOKUP(J2197,kgList,K2197,FALSE),1),ROUND(HLOOKUP(I2197,kgList,K2197,FALSE),1)))</f>
        <v/>
      </c>
      <c r="M2197" s="234" t="str">
        <f>IF(L2197="","",IF(COUNTA(I2197:J2197)&gt;1,"Edible or Inedible",IF(COUNTA(I2197)=1,L2197*1,IF(COUNTA(J2197)=1,L2197*1,"ERROR"))))</f>
        <v/>
      </c>
    </row>
    <row r="2198" spans="1:13" x14ac:dyDescent="0.25">
      <c r="A2198" s="232" t="str">
        <f>IF(D2198="","",A2197)</f>
        <v/>
      </c>
      <c r="B2198" s="231" t="str">
        <f>IF(D2198="","",B2197)</f>
        <v/>
      </c>
      <c r="C2198" s="232" t="str">
        <f>IF(D2198="","",C2197)</f>
        <v/>
      </c>
      <c r="D2198" s="6"/>
      <c r="E2198" s="5" t="str">
        <f>IF(D2198="","",VLOOKUP(D2198,Master,3,FALSE))</f>
        <v/>
      </c>
      <c r="F2198" s="5" t="str">
        <f>IF(D2198="","",VLOOKUP(D2198,Master,4,FALSE))</f>
        <v/>
      </c>
      <c r="G2198" s="5" t="str">
        <f>IF(D2198="","",VLOOKUP(D2198,Master,5,FALSE))</f>
        <v/>
      </c>
      <c r="H2198" s="5" t="str">
        <f>IF(D2198="","",VLOOKUP(D2198,Master,2,FALSE))</f>
        <v/>
      </c>
      <c r="I2198" s="233"/>
      <c r="J2198" s="233"/>
      <c r="K2198" s="233"/>
      <c r="L2198" s="234" t="str">
        <f>IF(K2198="","",IF(I2198="",ROUND(HLOOKUP(J2198,kgList,K2198,FALSE),1),ROUND(HLOOKUP(I2198,kgList,K2198,FALSE),1)))</f>
        <v/>
      </c>
      <c r="M2198" s="234" t="str">
        <f>IF(L2198="","",IF(COUNTA(I2198:J2198)&gt;1,"Edible or Inedible",IF(COUNTA(I2198)=1,L2198*1,IF(COUNTA(J2198)=1,L2198*1,"ERROR"))))</f>
        <v/>
      </c>
    </row>
    <row r="2199" spans="1:13" x14ac:dyDescent="0.25">
      <c r="A2199" s="232" t="str">
        <f>IF(D2199="","",A2198)</f>
        <v/>
      </c>
      <c r="B2199" s="231" t="str">
        <f>IF(D2199="","",B2198)</f>
        <v/>
      </c>
      <c r="C2199" s="232" t="str">
        <f>IF(D2199="","",C2198)</f>
        <v/>
      </c>
      <c r="D2199" s="6"/>
      <c r="E2199" s="5" t="str">
        <f>IF(D2199="","",VLOOKUP(D2199,Master,3,FALSE))</f>
        <v/>
      </c>
      <c r="F2199" s="5" t="str">
        <f>IF(D2199="","",VLOOKUP(D2199,Master,4,FALSE))</f>
        <v/>
      </c>
      <c r="G2199" s="5" t="str">
        <f>IF(D2199="","",VLOOKUP(D2199,Master,5,FALSE))</f>
        <v/>
      </c>
      <c r="H2199" s="5" t="str">
        <f>IF(D2199="","",VLOOKUP(D2199,Master,2,FALSE))</f>
        <v/>
      </c>
      <c r="I2199" s="233"/>
      <c r="J2199" s="233"/>
      <c r="K2199" s="233"/>
      <c r="L2199" s="234" t="str">
        <f>IF(K2199="","",IF(I2199="",ROUND(HLOOKUP(J2199,kgList,K2199,FALSE),1),ROUND(HLOOKUP(I2199,kgList,K2199,FALSE),1)))</f>
        <v/>
      </c>
      <c r="M2199" s="234" t="str">
        <f>IF(L2199="","",IF(COUNTA(I2199:J2199)&gt;1,"Edible or Inedible",IF(COUNTA(I2199)=1,L2199*1,IF(COUNTA(J2199)=1,L2199*1,"ERROR"))))</f>
        <v/>
      </c>
    </row>
    <row r="2200" spans="1:13" x14ac:dyDescent="0.25">
      <c r="A2200" s="232" t="str">
        <f>IF(D2200="","",A2199)</f>
        <v/>
      </c>
      <c r="B2200" s="231" t="str">
        <f>IF(D2200="","",B2199)</f>
        <v/>
      </c>
      <c r="C2200" s="232" t="str">
        <f>IF(D2200="","",C2199)</f>
        <v/>
      </c>
      <c r="D2200" s="6"/>
      <c r="E2200" s="5" t="str">
        <f>IF(D2200="","",VLOOKUP(D2200,Master,3,FALSE))</f>
        <v/>
      </c>
      <c r="F2200" s="5" t="str">
        <f>IF(D2200="","",VLOOKUP(D2200,Master,4,FALSE))</f>
        <v/>
      </c>
      <c r="G2200" s="5" t="str">
        <f>IF(D2200="","",VLOOKUP(D2200,Master,5,FALSE))</f>
        <v/>
      </c>
      <c r="H2200" s="5" t="str">
        <f>IF(D2200="","",VLOOKUP(D2200,Master,2,FALSE))</f>
        <v/>
      </c>
      <c r="I2200" s="233"/>
      <c r="J2200" s="233"/>
      <c r="K2200" s="233"/>
      <c r="L2200" s="234" t="str">
        <f>IF(K2200="","",IF(I2200="",ROUND(HLOOKUP(J2200,kgList,K2200,FALSE),1),ROUND(HLOOKUP(I2200,kgList,K2200,FALSE),1)))</f>
        <v/>
      </c>
      <c r="M2200" s="234" t="str">
        <f>IF(L2200="","",IF(COUNTA(I2200:J2200)&gt;1,"Edible or Inedible",IF(COUNTA(I2200)=1,L2200*1,IF(COUNTA(J2200)=1,L2200*1,"ERROR"))))</f>
        <v/>
      </c>
    </row>
    <row r="2201" spans="1:13" x14ac:dyDescent="0.25">
      <c r="A2201" s="232" t="str">
        <f>IF(D2201="","",A2200)</f>
        <v/>
      </c>
      <c r="B2201" s="231" t="str">
        <f>IF(D2201="","",B2200)</f>
        <v/>
      </c>
      <c r="C2201" s="232" t="str">
        <f>IF(D2201="","",C2200)</f>
        <v/>
      </c>
      <c r="D2201" s="6"/>
      <c r="E2201" s="5" t="str">
        <f>IF(D2201="","",VLOOKUP(D2201,Master,3,FALSE))</f>
        <v/>
      </c>
      <c r="F2201" s="5" t="str">
        <f>IF(D2201="","",VLOOKUP(D2201,Master,4,FALSE))</f>
        <v/>
      </c>
      <c r="G2201" s="5" t="str">
        <f>IF(D2201="","",VLOOKUP(D2201,Master,5,FALSE))</f>
        <v/>
      </c>
      <c r="H2201" s="5" t="str">
        <f>IF(D2201="","",VLOOKUP(D2201,Master,2,FALSE))</f>
        <v/>
      </c>
      <c r="I2201" s="233"/>
      <c r="J2201" s="233"/>
      <c r="K2201" s="233"/>
      <c r="L2201" s="234" t="str">
        <f>IF(K2201="","",IF(I2201="",ROUND(HLOOKUP(J2201,kgList,K2201,FALSE),1),ROUND(HLOOKUP(I2201,kgList,K2201,FALSE),1)))</f>
        <v/>
      </c>
      <c r="M2201" s="234" t="str">
        <f>IF(L2201="","",IF(COUNTA(I2201:J2201)&gt;1,"Edible or Inedible",IF(COUNTA(I2201)=1,L2201*1,IF(COUNTA(J2201)=1,L2201*1,"ERROR"))))</f>
        <v/>
      </c>
    </row>
    <row r="2202" spans="1:13" x14ac:dyDescent="0.25">
      <c r="A2202" s="232" t="str">
        <f>IF(D2202="","",A2201)</f>
        <v/>
      </c>
      <c r="B2202" s="231" t="str">
        <f>IF(D2202="","",B2201)</f>
        <v/>
      </c>
      <c r="C2202" s="232" t="str">
        <f>IF(D2202="","",C2201)</f>
        <v/>
      </c>
      <c r="D2202" s="6"/>
      <c r="E2202" s="5" t="str">
        <f>IF(D2202="","",VLOOKUP(D2202,Master,3,FALSE))</f>
        <v/>
      </c>
      <c r="F2202" s="5" t="str">
        <f>IF(D2202="","",VLOOKUP(D2202,Master,4,FALSE))</f>
        <v/>
      </c>
      <c r="G2202" s="5" t="str">
        <f>IF(D2202="","",VLOOKUP(D2202,Master,5,FALSE))</f>
        <v/>
      </c>
      <c r="H2202" s="5" t="str">
        <f>IF(D2202="","",VLOOKUP(D2202,Master,2,FALSE))</f>
        <v/>
      </c>
      <c r="I2202" s="233"/>
      <c r="J2202" s="233"/>
      <c r="K2202" s="233"/>
      <c r="L2202" s="234" t="str">
        <f>IF(K2202="","",IF(I2202="",ROUND(HLOOKUP(J2202,kgList,K2202,FALSE),1),ROUND(HLOOKUP(I2202,kgList,K2202,FALSE),1)))</f>
        <v/>
      </c>
      <c r="M2202" s="234" t="str">
        <f>IF(L2202="","",IF(COUNTA(I2202:J2202)&gt;1,"Edible or Inedible",IF(COUNTA(I2202)=1,L2202*1,IF(COUNTA(J2202)=1,L2202*1,"ERROR"))))</f>
        <v/>
      </c>
    </row>
    <row r="2203" spans="1:13" x14ac:dyDescent="0.25">
      <c r="A2203" s="232" t="str">
        <f>IF(D2203="","",A2202)</f>
        <v/>
      </c>
      <c r="B2203" s="231" t="str">
        <f>IF(D2203="","",B2202)</f>
        <v/>
      </c>
      <c r="C2203" s="232" t="str">
        <f>IF(D2203="","",C2202)</f>
        <v/>
      </c>
      <c r="D2203" s="6"/>
      <c r="E2203" s="5" t="str">
        <f>IF(D2203="","",VLOOKUP(D2203,Master,3,FALSE))</f>
        <v/>
      </c>
      <c r="F2203" s="5" t="str">
        <f>IF(D2203="","",VLOOKUP(D2203,Master,4,FALSE))</f>
        <v/>
      </c>
      <c r="G2203" s="5" t="str">
        <f>IF(D2203="","",VLOOKUP(D2203,Master,5,FALSE))</f>
        <v/>
      </c>
      <c r="H2203" s="5" t="str">
        <f>IF(D2203="","",VLOOKUP(D2203,Master,2,FALSE))</f>
        <v/>
      </c>
      <c r="I2203" s="233"/>
      <c r="J2203" s="233"/>
      <c r="K2203" s="233"/>
      <c r="L2203" s="234" t="str">
        <f>IF(K2203="","",IF(I2203="",ROUND(HLOOKUP(J2203,kgList,K2203,FALSE),1),ROUND(HLOOKUP(I2203,kgList,K2203,FALSE),1)))</f>
        <v/>
      </c>
      <c r="M2203" s="234" t="str">
        <f>IF(L2203="","",IF(COUNTA(I2203:J2203)&gt;1,"Edible or Inedible",IF(COUNTA(I2203)=1,L2203*1,IF(COUNTA(J2203)=1,L2203*1,"ERROR"))))</f>
        <v/>
      </c>
    </row>
    <row r="2204" spans="1:13" x14ac:dyDescent="0.25">
      <c r="A2204" s="232" t="str">
        <f>IF(D2204="","",A2203)</f>
        <v/>
      </c>
      <c r="B2204" s="231" t="str">
        <f>IF(D2204="","",B2203)</f>
        <v/>
      </c>
      <c r="C2204" s="232" t="str">
        <f>IF(D2204="","",C2203)</f>
        <v/>
      </c>
      <c r="D2204" s="6"/>
      <c r="E2204" s="5" t="str">
        <f>IF(D2204="","",VLOOKUP(D2204,Master,3,FALSE))</f>
        <v/>
      </c>
      <c r="F2204" s="5" t="str">
        <f>IF(D2204="","",VLOOKUP(D2204,Master,4,FALSE))</f>
        <v/>
      </c>
      <c r="G2204" s="5" t="str">
        <f>IF(D2204="","",VLOOKUP(D2204,Master,5,FALSE))</f>
        <v/>
      </c>
      <c r="H2204" s="5" t="str">
        <f>IF(D2204="","",VLOOKUP(D2204,Master,2,FALSE))</f>
        <v/>
      </c>
      <c r="I2204" s="233"/>
      <c r="J2204" s="233"/>
      <c r="K2204" s="233"/>
      <c r="L2204" s="234" t="str">
        <f>IF(K2204="","",IF(I2204="",ROUND(HLOOKUP(J2204,kgList,K2204,FALSE),1),ROUND(HLOOKUP(I2204,kgList,K2204,FALSE),1)))</f>
        <v/>
      </c>
      <c r="M2204" s="234" t="str">
        <f>IF(L2204="","",IF(COUNTA(I2204:J2204)&gt;1,"Edible or Inedible",IF(COUNTA(I2204)=1,L2204*1,IF(COUNTA(J2204)=1,L2204*1,"ERROR"))))</f>
        <v/>
      </c>
    </row>
    <row r="2205" spans="1:13" x14ac:dyDescent="0.25">
      <c r="A2205" s="232" t="str">
        <f>IF(D2205="","",A2204)</f>
        <v/>
      </c>
      <c r="B2205" s="231" t="str">
        <f>IF(D2205="","",B2204)</f>
        <v/>
      </c>
      <c r="C2205" s="232" t="str">
        <f>IF(D2205="","",C2204)</f>
        <v/>
      </c>
      <c r="D2205" s="6"/>
      <c r="E2205" s="5" t="str">
        <f>IF(D2205="","",VLOOKUP(D2205,Master,3,FALSE))</f>
        <v/>
      </c>
      <c r="F2205" s="5" t="str">
        <f>IF(D2205="","",VLOOKUP(D2205,Master,4,FALSE))</f>
        <v/>
      </c>
      <c r="G2205" s="5" t="str">
        <f>IF(D2205="","",VLOOKUP(D2205,Master,5,FALSE))</f>
        <v/>
      </c>
      <c r="H2205" s="5" t="str">
        <f>IF(D2205="","",VLOOKUP(D2205,Master,2,FALSE))</f>
        <v/>
      </c>
      <c r="I2205" s="233"/>
      <c r="J2205" s="233"/>
      <c r="K2205" s="233"/>
      <c r="L2205" s="234" t="str">
        <f>IF(K2205="","",IF(I2205="",ROUND(HLOOKUP(J2205,kgList,K2205,FALSE),1),ROUND(HLOOKUP(I2205,kgList,K2205,FALSE),1)))</f>
        <v/>
      </c>
      <c r="M2205" s="234" t="str">
        <f>IF(L2205="","",IF(COUNTA(I2205:J2205)&gt;1,"Edible or Inedible",IF(COUNTA(I2205)=1,L2205*1,IF(COUNTA(J2205)=1,L2205*1,"ERROR"))))</f>
        <v/>
      </c>
    </row>
    <row r="2206" spans="1:13" x14ac:dyDescent="0.25">
      <c r="A2206" s="232" t="str">
        <f>IF(D2206="","",A2205)</f>
        <v/>
      </c>
      <c r="B2206" s="231" t="str">
        <f>IF(D2206="","",B2205)</f>
        <v/>
      </c>
      <c r="C2206" s="232" t="str">
        <f>IF(D2206="","",C2205)</f>
        <v/>
      </c>
      <c r="D2206" s="6"/>
      <c r="E2206" s="5" t="str">
        <f>IF(D2206="","",VLOOKUP(D2206,Master,3,FALSE))</f>
        <v/>
      </c>
      <c r="F2206" s="5" t="str">
        <f>IF(D2206="","",VLOOKUP(D2206,Master,4,FALSE))</f>
        <v/>
      </c>
      <c r="G2206" s="5" t="str">
        <f>IF(D2206="","",VLOOKUP(D2206,Master,5,FALSE))</f>
        <v/>
      </c>
      <c r="H2206" s="5" t="str">
        <f>IF(D2206="","",VLOOKUP(D2206,Master,2,FALSE))</f>
        <v/>
      </c>
      <c r="I2206" s="233"/>
      <c r="J2206" s="233"/>
      <c r="K2206" s="233"/>
      <c r="L2206" s="234" t="str">
        <f>IF(K2206="","",IF(I2206="",ROUND(HLOOKUP(J2206,kgList,K2206,FALSE),1),ROUND(HLOOKUP(I2206,kgList,K2206,FALSE),1)))</f>
        <v/>
      </c>
      <c r="M2206" s="234" t="str">
        <f>IF(L2206="","",IF(COUNTA(I2206:J2206)&gt;1,"Edible or Inedible",IF(COUNTA(I2206)=1,L2206*1,IF(COUNTA(J2206)=1,L2206*1,"ERROR"))))</f>
        <v/>
      </c>
    </row>
    <row r="2207" spans="1:13" x14ac:dyDescent="0.25">
      <c r="A2207" s="232" t="str">
        <f>IF(D2207="","",A2206)</f>
        <v/>
      </c>
      <c r="B2207" s="231" t="str">
        <f>IF(D2207="","",B2206)</f>
        <v/>
      </c>
      <c r="C2207" s="232" t="str">
        <f>IF(D2207="","",C2206)</f>
        <v/>
      </c>
      <c r="D2207" s="6"/>
      <c r="E2207" s="5" t="str">
        <f>IF(D2207="","",VLOOKUP(D2207,Master,3,FALSE))</f>
        <v/>
      </c>
      <c r="F2207" s="5" t="str">
        <f>IF(D2207="","",VLOOKUP(D2207,Master,4,FALSE))</f>
        <v/>
      </c>
      <c r="G2207" s="5" t="str">
        <f>IF(D2207="","",VLOOKUP(D2207,Master,5,FALSE))</f>
        <v/>
      </c>
      <c r="H2207" s="5" t="str">
        <f>IF(D2207="","",VLOOKUP(D2207,Master,2,FALSE))</f>
        <v/>
      </c>
      <c r="I2207" s="233"/>
      <c r="J2207" s="233"/>
      <c r="K2207" s="233"/>
      <c r="L2207" s="234" t="str">
        <f>IF(K2207="","",IF(I2207="",ROUND(HLOOKUP(J2207,kgList,K2207,FALSE),1),ROUND(HLOOKUP(I2207,kgList,K2207,FALSE),1)))</f>
        <v/>
      </c>
      <c r="M2207" s="234" t="str">
        <f>IF(L2207="","",IF(COUNTA(I2207:J2207)&gt;1,"Edible or Inedible",IF(COUNTA(I2207)=1,L2207*1,IF(COUNTA(J2207)=1,L2207*1,"ERROR"))))</f>
        <v/>
      </c>
    </row>
    <row r="2208" spans="1:13" x14ac:dyDescent="0.25">
      <c r="A2208" s="232" t="str">
        <f>IF(D2208="","",A2207)</f>
        <v/>
      </c>
      <c r="B2208" s="231" t="str">
        <f>IF(D2208="","",B2207)</f>
        <v/>
      </c>
      <c r="C2208" s="232" t="str">
        <f>IF(D2208="","",C2207)</f>
        <v/>
      </c>
      <c r="D2208" s="6"/>
      <c r="E2208" s="5" t="str">
        <f>IF(D2208="","",VLOOKUP(D2208,Master,3,FALSE))</f>
        <v/>
      </c>
      <c r="F2208" s="5" t="str">
        <f>IF(D2208="","",VLOOKUP(D2208,Master,4,FALSE))</f>
        <v/>
      </c>
      <c r="G2208" s="5" t="str">
        <f>IF(D2208="","",VLOOKUP(D2208,Master,5,FALSE))</f>
        <v/>
      </c>
      <c r="H2208" s="5" t="str">
        <f>IF(D2208="","",VLOOKUP(D2208,Master,2,FALSE))</f>
        <v/>
      </c>
      <c r="I2208" s="233"/>
      <c r="J2208" s="233"/>
      <c r="K2208" s="233"/>
      <c r="L2208" s="234" t="str">
        <f>IF(K2208="","",IF(I2208="",ROUND(HLOOKUP(J2208,kgList,K2208,FALSE),1),ROUND(HLOOKUP(I2208,kgList,K2208,FALSE),1)))</f>
        <v/>
      </c>
      <c r="M2208" s="234" t="str">
        <f>IF(L2208="","",IF(COUNTA(I2208:J2208)&gt;1,"Edible or Inedible",IF(COUNTA(I2208)=1,L2208*1,IF(COUNTA(J2208)=1,L2208*1,"ERROR"))))</f>
        <v/>
      </c>
    </row>
    <row r="2209" spans="1:13" x14ac:dyDescent="0.25">
      <c r="A2209" s="232" t="str">
        <f>IF(D2209="","",A2208)</f>
        <v/>
      </c>
      <c r="B2209" s="231" t="str">
        <f>IF(D2209="","",B2208)</f>
        <v/>
      </c>
      <c r="C2209" s="232" t="str">
        <f>IF(D2209="","",C2208)</f>
        <v/>
      </c>
      <c r="D2209" s="6"/>
      <c r="E2209" s="5" t="str">
        <f>IF(D2209="","",VLOOKUP(D2209,Master,3,FALSE))</f>
        <v/>
      </c>
      <c r="F2209" s="5" t="str">
        <f>IF(D2209="","",VLOOKUP(D2209,Master,4,FALSE))</f>
        <v/>
      </c>
      <c r="G2209" s="5" t="str">
        <f>IF(D2209="","",VLOOKUP(D2209,Master,5,FALSE))</f>
        <v/>
      </c>
      <c r="H2209" s="5" t="str">
        <f>IF(D2209="","",VLOOKUP(D2209,Master,2,FALSE))</f>
        <v/>
      </c>
      <c r="I2209" s="233"/>
      <c r="J2209" s="233"/>
      <c r="K2209" s="233"/>
      <c r="L2209" s="234" t="str">
        <f>IF(K2209="","",IF(I2209="",ROUND(HLOOKUP(J2209,kgList,K2209,FALSE),1),ROUND(HLOOKUP(I2209,kgList,K2209,FALSE),1)))</f>
        <v/>
      </c>
      <c r="M2209" s="234" t="str">
        <f>IF(L2209="","",IF(COUNTA(I2209:J2209)&gt;1,"Edible or Inedible",IF(COUNTA(I2209)=1,L2209*1,IF(COUNTA(J2209)=1,L2209*1,"ERROR"))))</f>
        <v/>
      </c>
    </row>
    <row r="2210" spans="1:13" x14ac:dyDescent="0.25">
      <c r="A2210" s="232" t="str">
        <f>IF(D2210="","",A2209)</f>
        <v/>
      </c>
      <c r="B2210" s="231" t="str">
        <f>IF(D2210="","",B2209)</f>
        <v/>
      </c>
      <c r="C2210" s="232" t="str">
        <f>IF(D2210="","",C2209)</f>
        <v/>
      </c>
      <c r="D2210" s="6"/>
      <c r="E2210" s="5" t="str">
        <f>IF(D2210="","",VLOOKUP(D2210,Master,3,FALSE))</f>
        <v/>
      </c>
      <c r="F2210" s="5" t="str">
        <f>IF(D2210="","",VLOOKUP(D2210,Master,4,FALSE))</f>
        <v/>
      </c>
      <c r="G2210" s="5" t="str">
        <f>IF(D2210="","",VLOOKUP(D2210,Master,5,FALSE))</f>
        <v/>
      </c>
      <c r="H2210" s="5" t="str">
        <f>IF(D2210="","",VLOOKUP(D2210,Master,2,FALSE))</f>
        <v/>
      </c>
      <c r="I2210" s="233"/>
      <c r="J2210" s="233"/>
      <c r="K2210" s="233"/>
      <c r="L2210" s="234" t="str">
        <f>IF(K2210="","",IF(I2210="",ROUND(HLOOKUP(J2210,kgList,K2210,FALSE),1),ROUND(HLOOKUP(I2210,kgList,K2210,FALSE),1)))</f>
        <v/>
      </c>
      <c r="M2210" s="234" t="str">
        <f>IF(L2210="","",IF(COUNTA(I2210:J2210)&gt;1,"Edible or Inedible",IF(COUNTA(I2210)=1,L2210*1,IF(COUNTA(J2210)=1,L2210*1,"ERROR"))))</f>
        <v/>
      </c>
    </row>
    <row r="2211" spans="1:13" x14ac:dyDescent="0.25">
      <c r="A2211" s="232" t="str">
        <f>IF(D2211="","",A2210)</f>
        <v/>
      </c>
      <c r="B2211" s="231" t="str">
        <f>IF(D2211="","",B2210)</f>
        <v/>
      </c>
      <c r="C2211" s="232" t="str">
        <f>IF(D2211="","",C2210)</f>
        <v/>
      </c>
      <c r="D2211" s="6"/>
      <c r="E2211" s="5" t="str">
        <f>IF(D2211="","",VLOOKUP(D2211,Master,3,FALSE))</f>
        <v/>
      </c>
      <c r="F2211" s="5" t="str">
        <f>IF(D2211="","",VLOOKUP(D2211,Master,4,FALSE))</f>
        <v/>
      </c>
      <c r="G2211" s="5" t="str">
        <f>IF(D2211="","",VLOOKUP(D2211,Master,5,FALSE))</f>
        <v/>
      </c>
      <c r="H2211" s="5" t="str">
        <f>IF(D2211="","",VLOOKUP(D2211,Master,2,FALSE))</f>
        <v/>
      </c>
      <c r="I2211" s="233"/>
      <c r="J2211" s="233"/>
      <c r="K2211" s="233"/>
      <c r="L2211" s="234" t="str">
        <f>IF(K2211="","",IF(I2211="",ROUND(HLOOKUP(J2211,kgList,K2211,FALSE),1),ROUND(HLOOKUP(I2211,kgList,K2211,FALSE),1)))</f>
        <v/>
      </c>
      <c r="M2211" s="234" t="str">
        <f>IF(L2211="","",IF(COUNTA(I2211:J2211)&gt;1,"Edible or Inedible",IF(COUNTA(I2211)=1,L2211*1,IF(COUNTA(J2211)=1,L2211*1,"ERROR"))))</f>
        <v/>
      </c>
    </row>
    <row r="2212" spans="1:13" x14ac:dyDescent="0.25">
      <c r="A2212" s="232" t="str">
        <f>IF(D2212="","",A2211)</f>
        <v/>
      </c>
      <c r="B2212" s="231" t="str">
        <f>IF(D2212="","",B2211)</f>
        <v/>
      </c>
      <c r="C2212" s="232" t="str">
        <f>IF(D2212="","",C2211)</f>
        <v/>
      </c>
      <c r="D2212" s="6"/>
      <c r="E2212" s="5" t="str">
        <f>IF(D2212="","",VLOOKUP(D2212,Master,3,FALSE))</f>
        <v/>
      </c>
      <c r="F2212" s="5" t="str">
        <f>IF(D2212="","",VLOOKUP(D2212,Master,4,FALSE))</f>
        <v/>
      </c>
      <c r="G2212" s="5" t="str">
        <f>IF(D2212="","",VLOOKUP(D2212,Master,5,FALSE))</f>
        <v/>
      </c>
      <c r="H2212" s="5" t="str">
        <f>IF(D2212="","",VLOOKUP(D2212,Master,2,FALSE))</f>
        <v/>
      </c>
      <c r="I2212" s="233"/>
      <c r="J2212" s="233"/>
      <c r="K2212" s="233"/>
      <c r="L2212" s="234" t="str">
        <f>IF(K2212="","",IF(I2212="",ROUND(HLOOKUP(J2212,kgList,K2212,FALSE),1),ROUND(HLOOKUP(I2212,kgList,K2212,FALSE),1)))</f>
        <v/>
      </c>
      <c r="M2212" s="234" t="str">
        <f>IF(L2212="","",IF(COUNTA(I2212:J2212)&gt;1,"Edible or Inedible",IF(COUNTA(I2212)=1,L2212*1,IF(COUNTA(J2212)=1,L2212*1,"ERROR"))))</f>
        <v/>
      </c>
    </row>
    <row r="2213" spans="1:13" x14ac:dyDescent="0.25">
      <c r="A2213" s="232" t="str">
        <f>IF(D2213="","",A2212)</f>
        <v/>
      </c>
      <c r="B2213" s="231" t="str">
        <f>IF(D2213="","",B2212)</f>
        <v/>
      </c>
      <c r="C2213" s="232" t="str">
        <f>IF(D2213="","",C2212)</f>
        <v/>
      </c>
      <c r="D2213" s="6"/>
      <c r="E2213" s="5" t="str">
        <f>IF(D2213="","",VLOOKUP(D2213,Master,3,FALSE))</f>
        <v/>
      </c>
      <c r="F2213" s="5" t="str">
        <f>IF(D2213="","",VLOOKUP(D2213,Master,4,FALSE))</f>
        <v/>
      </c>
      <c r="G2213" s="5" t="str">
        <f>IF(D2213="","",VLOOKUP(D2213,Master,5,FALSE))</f>
        <v/>
      </c>
      <c r="H2213" s="5" t="str">
        <f>IF(D2213="","",VLOOKUP(D2213,Master,2,FALSE))</f>
        <v/>
      </c>
      <c r="I2213" s="233"/>
      <c r="J2213" s="233"/>
      <c r="K2213" s="233"/>
      <c r="L2213" s="234" t="str">
        <f>IF(K2213="","",IF(I2213="",ROUND(HLOOKUP(J2213,kgList,K2213,FALSE),1),ROUND(HLOOKUP(I2213,kgList,K2213,FALSE),1)))</f>
        <v/>
      </c>
      <c r="M2213" s="234" t="str">
        <f>IF(L2213="","",IF(COUNTA(I2213:J2213)&gt;1,"Edible or Inedible",IF(COUNTA(I2213)=1,L2213*1,IF(COUNTA(J2213)=1,L2213*1,"ERROR"))))</f>
        <v/>
      </c>
    </row>
    <row r="2214" spans="1:13" x14ac:dyDescent="0.25">
      <c r="A2214" s="232" t="str">
        <f>IF(D2214="","",A2213)</f>
        <v/>
      </c>
      <c r="B2214" s="231" t="str">
        <f>IF(D2214="","",B2213)</f>
        <v/>
      </c>
      <c r="C2214" s="232" t="str">
        <f>IF(D2214="","",C2213)</f>
        <v/>
      </c>
      <c r="D2214" s="6"/>
      <c r="E2214" s="5" t="str">
        <f>IF(D2214="","",VLOOKUP(D2214,Master,3,FALSE))</f>
        <v/>
      </c>
      <c r="F2214" s="5" t="str">
        <f>IF(D2214="","",VLOOKUP(D2214,Master,4,FALSE))</f>
        <v/>
      </c>
      <c r="G2214" s="5" t="str">
        <f>IF(D2214="","",VLOOKUP(D2214,Master,5,FALSE))</f>
        <v/>
      </c>
      <c r="H2214" s="5" t="str">
        <f>IF(D2214="","",VLOOKUP(D2214,Master,2,FALSE))</f>
        <v/>
      </c>
      <c r="I2214" s="233"/>
      <c r="J2214" s="233"/>
      <c r="K2214" s="233"/>
      <c r="L2214" s="234" t="str">
        <f>IF(K2214="","",IF(I2214="",ROUND(HLOOKUP(J2214,kgList,K2214,FALSE),1),ROUND(HLOOKUP(I2214,kgList,K2214,FALSE),1)))</f>
        <v/>
      </c>
      <c r="M2214" s="234" t="str">
        <f>IF(L2214="","",IF(COUNTA(I2214:J2214)&gt;1,"Edible or Inedible",IF(COUNTA(I2214)=1,L2214*1,IF(COUNTA(J2214)=1,L2214*1,"ERROR"))))</f>
        <v/>
      </c>
    </row>
    <row r="2215" spans="1:13" x14ac:dyDescent="0.25">
      <c r="A2215" s="232" t="str">
        <f>IF(D2215="","",A2214)</f>
        <v/>
      </c>
      <c r="B2215" s="231" t="str">
        <f>IF(D2215="","",B2214)</f>
        <v/>
      </c>
      <c r="C2215" s="232" t="str">
        <f>IF(D2215="","",C2214)</f>
        <v/>
      </c>
      <c r="D2215" s="6"/>
      <c r="E2215" s="5" t="str">
        <f>IF(D2215="","",VLOOKUP(D2215,Master,3,FALSE))</f>
        <v/>
      </c>
      <c r="F2215" s="5" t="str">
        <f>IF(D2215="","",VLOOKUP(D2215,Master,4,FALSE))</f>
        <v/>
      </c>
      <c r="G2215" s="5" t="str">
        <f>IF(D2215="","",VLOOKUP(D2215,Master,5,FALSE))</f>
        <v/>
      </c>
      <c r="H2215" s="5" t="str">
        <f>IF(D2215="","",VLOOKUP(D2215,Master,2,FALSE))</f>
        <v/>
      </c>
      <c r="I2215" s="233"/>
      <c r="J2215" s="233"/>
      <c r="K2215" s="233"/>
      <c r="L2215" s="234" t="str">
        <f>IF(K2215="","",IF(I2215="",ROUND(HLOOKUP(J2215,kgList,K2215,FALSE),1),ROUND(HLOOKUP(I2215,kgList,K2215,FALSE),1)))</f>
        <v/>
      </c>
      <c r="M2215" s="234" t="str">
        <f>IF(L2215="","",IF(COUNTA(I2215:J2215)&gt;1,"Edible or Inedible",IF(COUNTA(I2215)=1,L2215*1,IF(COUNTA(J2215)=1,L2215*1,"ERROR"))))</f>
        <v/>
      </c>
    </row>
    <row r="2216" spans="1:13" x14ac:dyDescent="0.25">
      <c r="A2216" s="232" t="str">
        <f>IF(D2216="","",A2215)</f>
        <v/>
      </c>
      <c r="B2216" s="231" t="str">
        <f>IF(D2216="","",B2215)</f>
        <v/>
      </c>
      <c r="C2216" s="232" t="str">
        <f>IF(D2216="","",C2215)</f>
        <v/>
      </c>
      <c r="D2216" s="6"/>
      <c r="E2216" s="5" t="str">
        <f>IF(D2216="","",VLOOKUP(D2216,Master,3,FALSE))</f>
        <v/>
      </c>
      <c r="F2216" s="5" t="str">
        <f>IF(D2216="","",VLOOKUP(D2216,Master,4,FALSE))</f>
        <v/>
      </c>
      <c r="G2216" s="5" t="str">
        <f>IF(D2216="","",VLOOKUP(D2216,Master,5,FALSE))</f>
        <v/>
      </c>
      <c r="H2216" s="5" t="str">
        <f>IF(D2216="","",VLOOKUP(D2216,Master,2,FALSE))</f>
        <v/>
      </c>
      <c r="I2216" s="233"/>
      <c r="J2216" s="233"/>
      <c r="K2216" s="233"/>
      <c r="L2216" s="234" t="str">
        <f>IF(K2216="","",IF(I2216="",ROUND(HLOOKUP(J2216,kgList,K2216,FALSE),1),ROUND(HLOOKUP(I2216,kgList,K2216,FALSE),1)))</f>
        <v/>
      </c>
      <c r="M2216" s="234" t="str">
        <f>IF(L2216="","",IF(COUNTA(I2216:J2216)&gt;1,"Edible or Inedible",IF(COUNTA(I2216)=1,L2216*1,IF(COUNTA(J2216)=1,L2216*1,"ERROR"))))</f>
        <v/>
      </c>
    </row>
    <row r="2217" spans="1:13" x14ac:dyDescent="0.25">
      <c r="A2217" s="232" t="str">
        <f>IF(D2217="","",A2216)</f>
        <v/>
      </c>
      <c r="B2217" s="231" t="str">
        <f>IF(D2217="","",B2216)</f>
        <v/>
      </c>
      <c r="C2217" s="232" t="str">
        <f>IF(D2217="","",C2216)</f>
        <v/>
      </c>
      <c r="D2217" s="6"/>
      <c r="E2217" s="5" t="str">
        <f>IF(D2217="","",VLOOKUP(D2217,Master,3,FALSE))</f>
        <v/>
      </c>
      <c r="F2217" s="5" t="str">
        <f>IF(D2217="","",VLOOKUP(D2217,Master,4,FALSE))</f>
        <v/>
      </c>
      <c r="G2217" s="5" t="str">
        <f>IF(D2217="","",VLOOKUP(D2217,Master,5,FALSE))</f>
        <v/>
      </c>
      <c r="H2217" s="5" t="str">
        <f>IF(D2217="","",VLOOKUP(D2217,Master,2,FALSE))</f>
        <v/>
      </c>
      <c r="I2217" s="233"/>
      <c r="J2217" s="233"/>
      <c r="K2217" s="233"/>
      <c r="L2217" s="234" t="str">
        <f>IF(K2217="","",IF(I2217="",ROUND(HLOOKUP(J2217,kgList,K2217,FALSE),1),ROUND(HLOOKUP(I2217,kgList,K2217,FALSE),1)))</f>
        <v/>
      </c>
      <c r="M2217" s="234" t="str">
        <f>IF(L2217="","",IF(COUNTA(I2217:J2217)&gt;1,"Edible or Inedible",IF(COUNTA(I2217)=1,L2217*1,IF(COUNTA(J2217)=1,L2217*1,"ERROR"))))</f>
        <v/>
      </c>
    </row>
    <row r="2218" spans="1:13" x14ac:dyDescent="0.25">
      <c r="A2218" s="232" t="str">
        <f>IF(D2218="","",A2217)</f>
        <v/>
      </c>
      <c r="B2218" s="231" t="str">
        <f>IF(D2218="","",B2217)</f>
        <v/>
      </c>
      <c r="C2218" s="232" t="str">
        <f>IF(D2218="","",C2217)</f>
        <v/>
      </c>
      <c r="D2218" s="6"/>
      <c r="E2218" s="5" t="str">
        <f>IF(D2218="","",VLOOKUP(D2218,Master,3,FALSE))</f>
        <v/>
      </c>
      <c r="F2218" s="5" t="str">
        <f>IF(D2218="","",VLOOKUP(D2218,Master,4,FALSE))</f>
        <v/>
      </c>
      <c r="G2218" s="5" t="str">
        <f>IF(D2218="","",VLOOKUP(D2218,Master,5,FALSE))</f>
        <v/>
      </c>
      <c r="H2218" s="5" t="str">
        <f>IF(D2218="","",VLOOKUP(D2218,Master,2,FALSE))</f>
        <v/>
      </c>
      <c r="I2218" s="233"/>
      <c r="J2218" s="233"/>
      <c r="K2218" s="233"/>
      <c r="L2218" s="234" t="str">
        <f>IF(K2218="","",IF(I2218="",ROUND(HLOOKUP(J2218,kgList,K2218,FALSE),1),ROUND(HLOOKUP(I2218,kgList,K2218,FALSE),1)))</f>
        <v/>
      </c>
      <c r="M2218" s="234" t="str">
        <f>IF(L2218="","",IF(COUNTA(I2218:J2218)&gt;1,"Edible or Inedible",IF(COUNTA(I2218)=1,L2218*1,IF(COUNTA(J2218)=1,L2218*1,"ERROR"))))</f>
        <v/>
      </c>
    </row>
    <row r="2219" spans="1:13" x14ac:dyDescent="0.25">
      <c r="A2219" s="232" t="str">
        <f>IF(D2219="","",A2218)</f>
        <v/>
      </c>
      <c r="B2219" s="231" t="str">
        <f>IF(D2219="","",B2218)</f>
        <v/>
      </c>
      <c r="C2219" s="232" t="str">
        <f>IF(D2219="","",C2218)</f>
        <v/>
      </c>
      <c r="D2219" s="6"/>
      <c r="E2219" s="5" t="str">
        <f>IF(D2219="","",VLOOKUP(D2219,Master,3,FALSE))</f>
        <v/>
      </c>
      <c r="F2219" s="5" t="str">
        <f>IF(D2219="","",VLOOKUP(D2219,Master,4,FALSE))</f>
        <v/>
      </c>
      <c r="G2219" s="5" t="str">
        <f>IF(D2219="","",VLOOKUP(D2219,Master,5,FALSE))</f>
        <v/>
      </c>
      <c r="H2219" s="5" t="str">
        <f>IF(D2219="","",VLOOKUP(D2219,Master,2,FALSE))</f>
        <v/>
      </c>
      <c r="I2219" s="233"/>
      <c r="J2219" s="233"/>
      <c r="K2219" s="233"/>
      <c r="L2219" s="234" t="str">
        <f>IF(K2219="","",IF(I2219="",ROUND(HLOOKUP(J2219,kgList,K2219,FALSE),1),ROUND(HLOOKUP(I2219,kgList,K2219,FALSE),1)))</f>
        <v/>
      </c>
      <c r="M2219" s="234" t="str">
        <f>IF(L2219="","",IF(COUNTA(I2219:J2219)&gt;1,"Edible or Inedible",IF(COUNTA(I2219)=1,L2219*1,IF(COUNTA(J2219)=1,L2219*1,"ERROR"))))</f>
        <v/>
      </c>
    </row>
    <row r="2220" spans="1:13" x14ac:dyDescent="0.25">
      <c r="A2220" s="232" t="str">
        <f>IF(D2220="","",A2219)</f>
        <v/>
      </c>
      <c r="B2220" s="231" t="str">
        <f>IF(D2220="","",B2219)</f>
        <v/>
      </c>
      <c r="C2220" s="232" t="str">
        <f>IF(D2220="","",C2219)</f>
        <v/>
      </c>
      <c r="D2220" s="6"/>
      <c r="E2220" s="5" t="str">
        <f>IF(D2220="","",VLOOKUP(D2220,Master,3,FALSE))</f>
        <v/>
      </c>
      <c r="F2220" s="5" t="str">
        <f>IF(D2220="","",VLOOKUP(D2220,Master,4,FALSE))</f>
        <v/>
      </c>
      <c r="G2220" s="5" t="str">
        <f>IF(D2220="","",VLOOKUP(D2220,Master,5,FALSE))</f>
        <v/>
      </c>
      <c r="H2220" s="5" t="str">
        <f>IF(D2220="","",VLOOKUP(D2220,Master,2,FALSE))</f>
        <v/>
      </c>
      <c r="I2220" s="233"/>
      <c r="J2220" s="233"/>
      <c r="K2220" s="233"/>
      <c r="L2220" s="234" t="str">
        <f>IF(K2220="","",IF(I2220="",ROUND(HLOOKUP(J2220,kgList,K2220,FALSE),1),ROUND(HLOOKUP(I2220,kgList,K2220,FALSE),1)))</f>
        <v/>
      </c>
      <c r="M2220" s="234" t="str">
        <f>IF(L2220="","",IF(COUNTA(I2220:J2220)&gt;1,"Edible or Inedible",IF(COUNTA(I2220)=1,L2220*1,IF(COUNTA(J2220)=1,L2220*1,"ERROR"))))</f>
        <v/>
      </c>
    </row>
    <row r="2221" spans="1:13" x14ac:dyDescent="0.25">
      <c r="A2221" s="232" t="str">
        <f>IF(D2221="","",A2220)</f>
        <v/>
      </c>
      <c r="B2221" s="231" t="str">
        <f>IF(D2221="","",B2220)</f>
        <v/>
      </c>
      <c r="C2221" s="232" t="str">
        <f>IF(D2221="","",C2220)</f>
        <v/>
      </c>
      <c r="D2221" s="6"/>
      <c r="E2221" s="5" t="str">
        <f>IF(D2221="","",VLOOKUP(D2221,Master,3,FALSE))</f>
        <v/>
      </c>
      <c r="F2221" s="5" t="str">
        <f>IF(D2221="","",VLOOKUP(D2221,Master,4,FALSE))</f>
        <v/>
      </c>
      <c r="G2221" s="5" t="str">
        <f>IF(D2221="","",VLOOKUP(D2221,Master,5,FALSE))</f>
        <v/>
      </c>
      <c r="H2221" s="5" t="str">
        <f>IF(D2221="","",VLOOKUP(D2221,Master,2,FALSE))</f>
        <v/>
      </c>
      <c r="I2221" s="233"/>
      <c r="J2221" s="233"/>
      <c r="K2221" s="233"/>
      <c r="L2221" s="234" t="str">
        <f>IF(K2221="","",IF(I2221="",ROUND(HLOOKUP(J2221,kgList,K2221,FALSE),1),ROUND(HLOOKUP(I2221,kgList,K2221,FALSE),1)))</f>
        <v/>
      </c>
      <c r="M2221" s="234" t="str">
        <f>IF(L2221="","",IF(COUNTA(I2221:J2221)&gt;1,"Edible or Inedible",IF(COUNTA(I2221)=1,L2221*1,IF(COUNTA(J2221)=1,L2221*1,"ERROR"))))</f>
        <v/>
      </c>
    </row>
    <row r="2222" spans="1:13" x14ac:dyDescent="0.25">
      <c r="A2222" s="232" t="str">
        <f>IF(D2222="","",A2221)</f>
        <v/>
      </c>
      <c r="B2222" s="231" t="str">
        <f>IF(D2222="","",B2221)</f>
        <v/>
      </c>
      <c r="C2222" s="232" t="str">
        <f>IF(D2222="","",C2221)</f>
        <v/>
      </c>
      <c r="D2222" s="6"/>
      <c r="E2222" s="5" t="str">
        <f>IF(D2222="","",VLOOKUP(D2222,Master,3,FALSE))</f>
        <v/>
      </c>
      <c r="F2222" s="5" t="str">
        <f>IF(D2222="","",VLOOKUP(D2222,Master,4,FALSE))</f>
        <v/>
      </c>
      <c r="G2222" s="5" t="str">
        <f>IF(D2222="","",VLOOKUP(D2222,Master,5,FALSE))</f>
        <v/>
      </c>
      <c r="H2222" s="5" t="str">
        <f>IF(D2222="","",VLOOKUP(D2222,Master,2,FALSE))</f>
        <v/>
      </c>
      <c r="I2222" s="233"/>
      <c r="J2222" s="233"/>
      <c r="K2222" s="233"/>
      <c r="L2222" s="234" t="str">
        <f>IF(K2222="","",IF(I2222="",ROUND(HLOOKUP(J2222,kgList,K2222,FALSE),1),ROUND(HLOOKUP(I2222,kgList,K2222,FALSE),1)))</f>
        <v/>
      </c>
      <c r="M2222" s="234" t="str">
        <f>IF(L2222="","",IF(COUNTA(I2222:J2222)&gt;1,"Edible or Inedible",IF(COUNTA(I2222)=1,L2222*1,IF(COUNTA(J2222)=1,L2222*1,"ERROR"))))</f>
        <v/>
      </c>
    </row>
    <row r="2223" spans="1:13" x14ac:dyDescent="0.25">
      <c r="A2223" s="232" t="str">
        <f>IF(D2223="","",A2222)</f>
        <v/>
      </c>
      <c r="B2223" s="231" t="str">
        <f>IF(D2223="","",B2222)</f>
        <v/>
      </c>
      <c r="C2223" s="232" t="str">
        <f>IF(D2223="","",C2222)</f>
        <v/>
      </c>
      <c r="D2223" s="6"/>
      <c r="E2223" s="5" t="str">
        <f>IF(D2223="","",VLOOKUP(D2223,Master,3,FALSE))</f>
        <v/>
      </c>
      <c r="F2223" s="5" t="str">
        <f>IF(D2223="","",VLOOKUP(D2223,Master,4,FALSE))</f>
        <v/>
      </c>
      <c r="G2223" s="5" t="str">
        <f>IF(D2223="","",VLOOKUP(D2223,Master,5,FALSE))</f>
        <v/>
      </c>
      <c r="H2223" s="5" t="str">
        <f>IF(D2223="","",VLOOKUP(D2223,Master,2,FALSE))</f>
        <v/>
      </c>
      <c r="I2223" s="233"/>
      <c r="J2223" s="233"/>
      <c r="K2223" s="233"/>
      <c r="L2223" s="234" t="str">
        <f>IF(K2223="","",IF(I2223="",ROUND(HLOOKUP(J2223,kgList,K2223,FALSE),1),ROUND(HLOOKUP(I2223,kgList,K2223,FALSE),1)))</f>
        <v/>
      </c>
      <c r="M2223" s="234" t="str">
        <f>IF(L2223="","",IF(COUNTA(I2223:J2223)&gt;1,"Edible or Inedible",IF(COUNTA(I2223)=1,L2223*1,IF(COUNTA(J2223)=1,L2223*1,"ERROR"))))</f>
        <v/>
      </c>
    </row>
    <row r="2224" spans="1:13" x14ac:dyDescent="0.25">
      <c r="A2224" s="232" t="str">
        <f>IF(D2224="","",A2223)</f>
        <v/>
      </c>
      <c r="B2224" s="231" t="str">
        <f>IF(D2224="","",B2223)</f>
        <v/>
      </c>
      <c r="C2224" s="232" t="str">
        <f>IF(D2224="","",C2223)</f>
        <v/>
      </c>
      <c r="D2224" s="6"/>
      <c r="E2224" s="5" t="str">
        <f>IF(D2224="","",VLOOKUP(D2224,Master,3,FALSE))</f>
        <v/>
      </c>
      <c r="F2224" s="5" t="str">
        <f>IF(D2224="","",VLOOKUP(D2224,Master,4,FALSE))</f>
        <v/>
      </c>
      <c r="G2224" s="5" t="str">
        <f>IF(D2224="","",VLOOKUP(D2224,Master,5,FALSE))</f>
        <v/>
      </c>
      <c r="H2224" s="5" t="str">
        <f>IF(D2224="","",VLOOKUP(D2224,Master,2,FALSE))</f>
        <v/>
      </c>
      <c r="I2224" s="233"/>
      <c r="J2224" s="233"/>
      <c r="K2224" s="233"/>
      <c r="L2224" s="234" t="str">
        <f>IF(K2224="","",IF(I2224="",ROUND(HLOOKUP(J2224,kgList,K2224,FALSE),1),ROUND(HLOOKUP(I2224,kgList,K2224,FALSE),1)))</f>
        <v/>
      </c>
      <c r="M2224" s="234" t="str">
        <f>IF(L2224="","",IF(COUNTA(I2224:J2224)&gt;1,"Edible or Inedible",IF(COUNTA(I2224)=1,L2224*1,IF(COUNTA(J2224)=1,L2224*1,"ERROR"))))</f>
        <v/>
      </c>
    </row>
    <row r="2225" spans="1:13" x14ac:dyDescent="0.25">
      <c r="A2225" s="232" t="str">
        <f>IF(D2225="","",A2224)</f>
        <v/>
      </c>
      <c r="B2225" s="231" t="str">
        <f>IF(D2225="","",B2224)</f>
        <v/>
      </c>
      <c r="C2225" s="232" t="str">
        <f>IF(D2225="","",C2224)</f>
        <v/>
      </c>
      <c r="D2225" s="6"/>
      <c r="E2225" s="5" t="str">
        <f>IF(D2225="","",VLOOKUP(D2225,Master,3,FALSE))</f>
        <v/>
      </c>
      <c r="F2225" s="5" t="str">
        <f>IF(D2225="","",VLOOKUP(D2225,Master,4,FALSE))</f>
        <v/>
      </c>
      <c r="G2225" s="5" t="str">
        <f>IF(D2225="","",VLOOKUP(D2225,Master,5,FALSE))</f>
        <v/>
      </c>
      <c r="H2225" s="5" t="str">
        <f>IF(D2225="","",VLOOKUP(D2225,Master,2,FALSE))</f>
        <v/>
      </c>
      <c r="I2225" s="233"/>
      <c r="J2225" s="233"/>
      <c r="K2225" s="233"/>
      <c r="L2225" s="234" t="str">
        <f>IF(K2225="","",IF(I2225="",ROUND(HLOOKUP(J2225,kgList,K2225,FALSE),1),ROUND(HLOOKUP(I2225,kgList,K2225,FALSE),1)))</f>
        <v/>
      </c>
      <c r="M2225" s="234" t="str">
        <f>IF(L2225="","",IF(COUNTA(I2225:J2225)&gt;1,"Edible or Inedible",IF(COUNTA(I2225)=1,L2225*1,IF(COUNTA(J2225)=1,L2225*1,"ERROR"))))</f>
        <v/>
      </c>
    </row>
    <row r="2226" spans="1:13" x14ac:dyDescent="0.25">
      <c r="A2226" s="232" t="str">
        <f>IF(D2226="","",A2225)</f>
        <v/>
      </c>
      <c r="B2226" s="231" t="str">
        <f>IF(D2226="","",B2225)</f>
        <v/>
      </c>
      <c r="C2226" s="232" t="str">
        <f>IF(D2226="","",C2225)</f>
        <v/>
      </c>
      <c r="D2226" s="6"/>
      <c r="E2226" s="5" t="str">
        <f>IF(D2226="","",VLOOKUP(D2226,Master,3,FALSE))</f>
        <v/>
      </c>
      <c r="F2226" s="5" t="str">
        <f>IF(D2226="","",VLOOKUP(D2226,Master,4,FALSE))</f>
        <v/>
      </c>
      <c r="G2226" s="5" t="str">
        <f>IF(D2226="","",VLOOKUP(D2226,Master,5,FALSE))</f>
        <v/>
      </c>
      <c r="H2226" s="5" t="str">
        <f>IF(D2226="","",VLOOKUP(D2226,Master,2,FALSE))</f>
        <v/>
      </c>
      <c r="I2226" s="233"/>
      <c r="J2226" s="233"/>
      <c r="K2226" s="233"/>
      <c r="L2226" s="234" t="str">
        <f>IF(K2226="","",IF(I2226="",ROUND(HLOOKUP(J2226,kgList,K2226,FALSE),1),ROUND(HLOOKUP(I2226,kgList,K2226,FALSE),1)))</f>
        <v/>
      </c>
      <c r="M2226" s="234" t="str">
        <f>IF(L2226="","",IF(COUNTA(I2226:J2226)&gt;1,"Edible or Inedible",IF(COUNTA(I2226)=1,L2226*1,IF(COUNTA(J2226)=1,L2226*1,"ERROR"))))</f>
        <v/>
      </c>
    </row>
    <row r="2227" spans="1:13" x14ac:dyDescent="0.25">
      <c r="A2227" s="232" t="str">
        <f>IF(D2227="","",A2226)</f>
        <v/>
      </c>
      <c r="B2227" s="231" t="str">
        <f>IF(D2227="","",B2226)</f>
        <v/>
      </c>
      <c r="C2227" s="232" t="str">
        <f>IF(D2227="","",C2226)</f>
        <v/>
      </c>
      <c r="D2227" s="6"/>
      <c r="E2227" s="5" t="str">
        <f>IF(D2227="","",VLOOKUP(D2227,Master,3,FALSE))</f>
        <v/>
      </c>
      <c r="F2227" s="5" t="str">
        <f>IF(D2227="","",VLOOKUP(D2227,Master,4,FALSE))</f>
        <v/>
      </c>
      <c r="G2227" s="5" t="str">
        <f>IF(D2227="","",VLOOKUP(D2227,Master,5,FALSE))</f>
        <v/>
      </c>
      <c r="H2227" s="5" t="str">
        <f>IF(D2227="","",VLOOKUP(D2227,Master,2,FALSE))</f>
        <v/>
      </c>
      <c r="I2227" s="233"/>
      <c r="J2227" s="233"/>
      <c r="K2227" s="233"/>
      <c r="L2227" s="234" t="str">
        <f>IF(K2227="","",IF(I2227="",ROUND(HLOOKUP(J2227,kgList,K2227,FALSE),1),ROUND(HLOOKUP(I2227,kgList,K2227,FALSE),1)))</f>
        <v/>
      </c>
      <c r="M2227" s="234" t="str">
        <f>IF(L2227="","",IF(COUNTA(I2227:J2227)&gt;1,"Edible or Inedible",IF(COUNTA(I2227)=1,L2227*1,IF(COUNTA(J2227)=1,L2227*1,"ERROR"))))</f>
        <v/>
      </c>
    </row>
    <row r="2228" spans="1:13" x14ac:dyDescent="0.25">
      <c r="A2228" s="232" t="str">
        <f>IF(D2228="","",A2227)</f>
        <v/>
      </c>
      <c r="B2228" s="231" t="str">
        <f>IF(D2228="","",B2227)</f>
        <v/>
      </c>
      <c r="C2228" s="232" t="str">
        <f>IF(D2228="","",C2227)</f>
        <v/>
      </c>
      <c r="D2228" s="6"/>
      <c r="E2228" s="5" t="str">
        <f>IF(D2228="","",VLOOKUP(D2228,Master,3,FALSE))</f>
        <v/>
      </c>
      <c r="F2228" s="5" t="str">
        <f>IF(D2228="","",VLOOKUP(D2228,Master,4,FALSE))</f>
        <v/>
      </c>
      <c r="G2228" s="5" t="str">
        <f>IF(D2228="","",VLOOKUP(D2228,Master,5,FALSE))</f>
        <v/>
      </c>
      <c r="H2228" s="5" t="str">
        <f>IF(D2228="","",VLOOKUP(D2228,Master,2,FALSE))</f>
        <v/>
      </c>
      <c r="I2228" s="233"/>
      <c r="J2228" s="233"/>
      <c r="K2228" s="233"/>
      <c r="L2228" s="234" t="str">
        <f>IF(K2228="","",IF(I2228="",ROUND(HLOOKUP(J2228,kgList,K2228,FALSE),1),ROUND(HLOOKUP(I2228,kgList,K2228,FALSE),1)))</f>
        <v/>
      </c>
      <c r="M2228" s="234" t="str">
        <f>IF(L2228="","",IF(COUNTA(I2228:J2228)&gt;1,"Edible or Inedible",IF(COUNTA(I2228)=1,L2228*1,IF(COUNTA(J2228)=1,L2228*1,"ERROR"))))</f>
        <v/>
      </c>
    </row>
    <row r="2229" spans="1:13" x14ac:dyDescent="0.25">
      <c r="A2229" s="232" t="str">
        <f>IF(D2229="","",A2228)</f>
        <v/>
      </c>
      <c r="B2229" s="231" t="str">
        <f>IF(D2229="","",B2228)</f>
        <v/>
      </c>
      <c r="C2229" s="232" t="str">
        <f>IF(D2229="","",C2228)</f>
        <v/>
      </c>
      <c r="D2229" s="6"/>
      <c r="E2229" s="5" t="str">
        <f>IF(D2229="","",VLOOKUP(D2229,Master,3,FALSE))</f>
        <v/>
      </c>
      <c r="F2229" s="5" t="str">
        <f>IF(D2229="","",VLOOKUP(D2229,Master,4,FALSE))</f>
        <v/>
      </c>
      <c r="G2229" s="5" t="str">
        <f>IF(D2229="","",VLOOKUP(D2229,Master,5,FALSE))</f>
        <v/>
      </c>
      <c r="H2229" s="5" t="str">
        <f>IF(D2229="","",VLOOKUP(D2229,Master,2,FALSE))</f>
        <v/>
      </c>
      <c r="I2229" s="233"/>
      <c r="J2229" s="233"/>
      <c r="K2229" s="233"/>
      <c r="L2229" s="234" t="str">
        <f>IF(K2229="","",IF(I2229="",ROUND(HLOOKUP(J2229,kgList,K2229,FALSE),1),ROUND(HLOOKUP(I2229,kgList,K2229,FALSE),1)))</f>
        <v/>
      </c>
      <c r="M2229" s="234" t="str">
        <f>IF(L2229="","",IF(COUNTA(I2229:J2229)&gt;1,"Edible or Inedible",IF(COUNTA(I2229)=1,L2229*1,IF(COUNTA(J2229)=1,L2229*1,"ERROR"))))</f>
        <v/>
      </c>
    </row>
    <row r="2230" spans="1:13" x14ac:dyDescent="0.25">
      <c r="A2230" s="232" t="str">
        <f>IF(D2230="","",A2229)</f>
        <v/>
      </c>
      <c r="B2230" s="231" t="str">
        <f>IF(D2230="","",B2229)</f>
        <v/>
      </c>
      <c r="C2230" s="232" t="str">
        <f>IF(D2230="","",C2229)</f>
        <v/>
      </c>
      <c r="D2230" s="6"/>
      <c r="E2230" s="5" t="str">
        <f>IF(D2230="","",VLOOKUP(D2230,Master,3,FALSE))</f>
        <v/>
      </c>
      <c r="F2230" s="5" t="str">
        <f>IF(D2230="","",VLOOKUP(D2230,Master,4,FALSE))</f>
        <v/>
      </c>
      <c r="G2230" s="5" t="str">
        <f>IF(D2230="","",VLOOKUP(D2230,Master,5,FALSE))</f>
        <v/>
      </c>
      <c r="H2230" s="5" t="str">
        <f>IF(D2230="","",VLOOKUP(D2230,Master,2,FALSE))</f>
        <v/>
      </c>
      <c r="I2230" s="233"/>
      <c r="J2230" s="233"/>
      <c r="K2230" s="233"/>
      <c r="L2230" s="234" t="str">
        <f>IF(K2230="","",IF(I2230="",ROUND(HLOOKUP(J2230,kgList,K2230,FALSE),1),ROUND(HLOOKUP(I2230,kgList,K2230,FALSE),1)))</f>
        <v/>
      </c>
      <c r="M2230" s="234" t="str">
        <f>IF(L2230="","",IF(COUNTA(I2230:J2230)&gt;1,"Edible or Inedible",IF(COUNTA(I2230)=1,L2230*1,IF(COUNTA(J2230)=1,L2230*1,"ERROR"))))</f>
        <v/>
      </c>
    </row>
    <row r="2231" spans="1:13" x14ac:dyDescent="0.25">
      <c r="A2231" s="232" t="str">
        <f>IF(D2231="","",A2230)</f>
        <v/>
      </c>
      <c r="B2231" s="231" t="str">
        <f>IF(D2231="","",B2230)</f>
        <v/>
      </c>
      <c r="C2231" s="232" t="str">
        <f>IF(D2231="","",C2230)</f>
        <v/>
      </c>
      <c r="D2231" s="6"/>
      <c r="E2231" s="5" t="str">
        <f>IF(D2231="","",VLOOKUP(D2231,Master,3,FALSE))</f>
        <v/>
      </c>
      <c r="F2231" s="5" t="str">
        <f>IF(D2231="","",VLOOKUP(D2231,Master,4,FALSE))</f>
        <v/>
      </c>
      <c r="G2231" s="5" t="str">
        <f>IF(D2231="","",VLOOKUP(D2231,Master,5,FALSE))</f>
        <v/>
      </c>
      <c r="H2231" s="5" t="str">
        <f>IF(D2231="","",VLOOKUP(D2231,Master,2,FALSE))</f>
        <v/>
      </c>
      <c r="I2231" s="233"/>
      <c r="J2231" s="233"/>
      <c r="K2231" s="233"/>
      <c r="L2231" s="234" t="str">
        <f>IF(K2231="","",IF(I2231="",ROUND(HLOOKUP(J2231,kgList,K2231,FALSE),1),ROUND(HLOOKUP(I2231,kgList,K2231,FALSE),1)))</f>
        <v/>
      </c>
      <c r="M2231" s="234" t="str">
        <f>IF(L2231="","",IF(COUNTA(I2231:J2231)&gt;1,"Edible or Inedible",IF(COUNTA(I2231)=1,L2231*1,IF(COUNTA(J2231)=1,L2231*1,"ERROR"))))</f>
        <v/>
      </c>
    </row>
    <row r="2232" spans="1:13" x14ac:dyDescent="0.25">
      <c r="A2232" s="232" t="str">
        <f>IF(D2232="","",A2231)</f>
        <v/>
      </c>
      <c r="B2232" s="231" t="str">
        <f>IF(D2232="","",B2231)</f>
        <v/>
      </c>
      <c r="C2232" s="232" t="str">
        <f>IF(D2232="","",C2231)</f>
        <v/>
      </c>
      <c r="D2232" s="6"/>
      <c r="E2232" s="5" t="str">
        <f>IF(D2232="","",VLOOKUP(D2232,Master,3,FALSE))</f>
        <v/>
      </c>
      <c r="F2232" s="5" t="str">
        <f>IF(D2232="","",VLOOKUP(D2232,Master,4,FALSE))</f>
        <v/>
      </c>
      <c r="G2232" s="5" t="str">
        <f>IF(D2232="","",VLOOKUP(D2232,Master,5,FALSE))</f>
        <v/>
      </c>
      <c r="H2232" s="5" t="str">
        <f>IF(D2232="","",VLOOKUP(D2232,Master,2,FALSE))</f>
        <v/>
      </c>
      <c r="I2232" s="233"/>
      <c r="J2232" s="233"/>
      <c r="K2232" s="233"/>
      <c r="L2232" s="234" t="str">
        <f>IF(K2232="","",IF(I2232="",ROUND(HLOOKUP(J2232,kgList,K2232,FALSE),1),ROUND(HLOOKUP(I2232,kgList,K2232,FALSE),1)))</f>
        <v/>
      </c>
      <c r="M2232" s="234" t="str">
        <f>IF(L2232="","",IF(COUNTA(I2232:J2232)&gt;1,"Edible or Inedible",IF(COUNTA(I2232)=1,L2232*1,IF(COUNTA(J2232)=1,L2232*1,"ERROR"))))</f>
        <v/>
      </c>
    </row>
    <row r="2233" spans="1:13" x14ac:dyDescent="0.25">
      <c r="A2233" s="232" t="str">
        <f>IF(D2233="","",A2232)</f>
        <v/>
      </c>
      <c r="B2233" s="231" t="str">
        <f>IF(D2233="","",B2232)</f>
        <v/>
      </c>
      <c r="C2233" s="232" t="str">
        <f>IF(D2233="","",C2232)</f>
        <v/>
      </c>
      <c r="D2233" s="6"/>
      <c r="E2233" s="5" t="str">
        <f>IF(D2233="","",VLOOKUP(D2233,Master,3,FALSE))</f>
        <v/>
      </c>
      <c r="F2233" s="5" t="str">
        <f>IF(D2233="","",VLOOKUP(D2233,Master,4,FALSE))</f>
        <v/>
      </c>
      <c r="G2233" s="5" t="str">
        <f>IF(D2233="","",VLOOKUP(D2233,Master,5,FALSE))</f>
        <v/>
      </c>
      <c r="H2233" s="5" t="str">
        <f>IF(D2233="","",VLOOKUP(D2233,Master,2,FALSE))</f>
        <v/>
      </c>
      <c r="I2233" s="233"/>
      <c r="J2233" s="233"/>
      <c r="K2233" s="233"/>
      <c r="L2233" s="234" t="str">
        <f>IF(K2233="","",IF(I2233="",ROUND(HLOOKUP(J2233,kgList,K2233,FALSE),1),ROUND(HLOOKUP(I2233,kgList,K2233,FALSE),1)))</f>
        <v/>
      </c>
      <c r="M2233" s="234" t="str">
        <f>IF(L2233="","",IF(COUNTA(I2233:J2233)&gt;1,"Edible or Inedible",IF(COUNTA(I2233)=1,L2233*1,IF(COUNTA(J2233)=1,L2233*1,"ERROR"))))</f>
        <v/>
      </c>
    </row>
    <row r="2234" spans="1:13" x14ac:dyDescent="0.25">
      <c r="A2234" s="232" t="str">
        <f>IF(D2234="","",A2233)</f>
        <v/>
      </c>
      <c r="B2234" s="231" t="str">
        <f>IF(D2234="","",B2233)</f>
        <v/>
      </c>
      <c r="C2234" s="232" t="str">
        <f>IF(D2234="","",C2233)</f>
        <v/>
      </c>
      <c r="D2234" s="6"/>
      <c r="E2234" s="5" t="str">
        <f>IF(D2234="","",VLOOKUP(D2234,Master,3,FALSE))</f>
        <v/>
      </c>
      <c r="F2234" s="5" t="str">
        <f>IF(D2234="","",VLOOKUP(D2234,Master,4,FALSE))</f>
        <v/>
      </c>
      <c r="G2234" s="5" t="str">
        <f>IF(D2234="","",VLOOKUP(D2234,Master,5,FALSE))</f>
        <v/>
      </c>
      <c r="H2234" s="5" t="str">
        <f>IF(D2234="","",VLOOKUP(D2234,Master,2,FALSE))</f>
        <v/>
      </c>
      <c r="I2234" s="233"/>
      <c r="J2234" s="233"/>
      <c r="K2234" s="233"/>
      <c r="L2234" s="234" t="str">
        <f>IF(K2234="","",IF(I2234="",ROUND(HLOOKUP(J2234,kgList,K2234,FALSE),1),ROUND(HLOOKUP(I2234,kgList,K2234,FALSE),1)))</f>
        <v/>
      </c>
      <c r="M2234" s="234" t="str">
        <f>IF(L2234="","",IF(COUNTA(I2234:J2234)&gt;1,"Edible or Inedible",IF(COUNTA(I2234)=1,L2234*1,IF(COUNTA(J2234)=1,L2234*1,"ERROR"))))</f>
        <v/>
      </c>
    </row>
    <row r="2235" spans="1:13" x14ac:dyDescent="0.25">
      <c r="A2235" s="232" t="str">
        <f>IF(D2235="","",A2234)</f>
        <v/>
      </c>
      <c r="B2235" s="231" t="str">
        <f>IF(D2235="","",B2234)</f>
        <v/>
      </c>
      <c r="C2235" s="232" t="str">
        <f>IF(D2235="","",C2234)</f>
        <v/>
      </c>
      <c r="D2235" s="6"/>
      <c r="E2235" s="5" t="str">
        <f>IF(D2235="","",VLOOKUP(D2235,Master,3,FALSE))</f>
        <v/>
      </c>
      <c r="F2235" s="5" t="str">
        <f>IF(D2235="","",VLOOKUP(D2235,Master,4,FALSE))</f>
        <v/>
      </c>
      <c r="G2235" s="5" t="str">
        <f>IF(D2235="","",VLOOKUP(D2235,Master,5,FALSE))</f>
        <v/>
      </c>
      <c r="H2235" s="5" t="str">
        <f>IF(D2235="","",VLOOKUP(D2235,Master,2,FALSE))</f>
        <v/>
      </c>
      <c r="I2235" s="233"/>
      <c r="J2235" s="233"/>
      <c r="K2235" s="233"/>
      <c r="L2235" s="234" t="str">
        <f>IF(K2235="","",IF(I2235="",ROUND(HLOOKUP(J2235,kgList,K2235,FALSE),1),ROUND(HLOOKUP(I2235,kgList,K2235,FALSE),1)))</f>
        <v/>
      </c>
      <c r="M2235" s="234" t="str">
        <f>IF(L2235="","",IF(COUNTA(I2235:J2235)&gt;1,"Edible or Inedible",IF(COUNTA(I2235)=1,L2235*1,IF(COUNTA(J2235)=1,L2235*1,"ERROR"))))</f>
        <v/>
      </c>
    </row>
    <row r="2236" spans="1:13" x14ac:dyDescent="0.25">
      <c r="A2236" s="232" t="str">
        <f>IF(D2236="","",A2235)</f>
        <v/>
      </c>
      <c r="B2236" s="231" t="str">
        <f>IF(D2236="","",B2235)</f>
        <v/>
      </c>
      <c r="C2236" s="232" t="str">
        <f>IF(D2236="","",C2235)</f>
        <v/>
      </c>
      <c r="D2236" s="6"/>
      <c r="E2236" s="5" t="str">
        <f>IF(D2236="","",VLOOKUP(D2236,Master,3,FALSE))</f>
        <v/>
      </c>
      <c r="F2236" s="5" t="str">
        <f>IF(D2236="","",VLOOKUP(D2236,Master,4,FALSE))</f>
        <v/>
      </c>
      <c r="G2236" s="5" t="str">
        <f>IF(D2236="","",VLOOKUP(D2236,Master,5,FALSE))</f>
        <v/>
      </c>
      <c r="H2236" s="5" t="str">
        <f>IF(D2236="","",VLOOKUP(D2236,Master,2,FALSE))</f>
        <v/>
      </c>
      <c r="I2236" s="233"/>
      <c r="J2236" s="233"/>
      <c r="K2236" s="233"/>
      <c r="L2236" s="234" t="str">
        <f>IF(K2236="","",IF(I2236="",ROUND(HLOOKUP(J2236,kgList,K2236,FALSE),1),ROUND(HLOOKUP(I2236,kgList,K2236,FALSE),1)))</f>
        <v/>
      </c>
      <c r="M2236" s="234" t="str">
        <f>IF(L2236="","",IF(COUNTA(I2236:J2236)&gt;1,"Edible or Inedible",IF(COUNTA(I2236)=1,L2236*1,IF(COUNTA(J2236)=1,L2236*1,"ERROR"))))</f>
        <v/>
      </c>
    </row>
    <row r="2237" spans="1:13" x14ac:dyDescent="0.25">
      <c r="A2237" s="232" t="str">
        <f>IF(D2237="","",A2236)</f>
        <v/>
      </c>
      <c r="B2237" s="231" t="str">
        <f>IF(D2237="","",B2236)</f>
        <v/>
      </c>
      <c r="C2237" s="232" t="str">
        <f>IF(D2237="","",C2236)</f>
        <v/>
      </c>
      <c r="D2237" s="6"/>
      <c r="E2237" s="5" t="str">
        <f>IF(D2237="","",VLOOKUP(D2237,Master,3,FALSE))</f>
        <v/>
      </c>
      <c r="F2237" s="5" t="str">
        <f>IF(D2237="","",VLOOKUP(D2237,Master,4,FALSE))</f>
        <v/>
      </c>
      <c r="G2237" s="5" t="str">
        <f>IF(D2237="","",VLOOKUP(D2237,Master,5,FALSE))</f>
        <v/>
      </c>
      <c r="H2237" s="5" t="str">
        <f>IF(D2237="","",VLOOKUP(D2237,Master,2,FALSE))</f>
        <v/>
      </c>
      <c r="I2237" s="233"/>
      <c r="J2237" s="233"/>
      <c r="K2237" s="233"/>
      <c r="L2237" s="234" t="str">
        <f>IF(K2237="","",IF(I2237="",ROUND(HLOOKUP(J2237,kgList,K2237,FALSE),1),ROUND(HLOOKUP(I2237,kgList,K2237,FALSE),1)))</f>
        <v/>
      </c>
      <c r="M2237" s="234" t="str">
        <f>IF(L2237="","",IF(COUNTA(I2237:J2237)&gt;1,"Edible or Inedible",IF(COUNTA(I2237)=1,L2237*1,IF(COUNTA(J2237)=1,L2237*1,"ERROR"))))</f>
        <v/>
      </c>
    </row>
    <row r="2238" spans="1:13" x14ac:dyDescent="0.25">
      <c r="A2238" s="232" t="str">
        <f>IF(D2238="","",A2237)</f>
        <v/>
      </c>
      <c r="B2238" s="231" t="str">
        <f>IF(D2238="","",B2237)</f>
        <v/>
      </c>
      <c r="C2238" s="232" t="str">
        <f>IF(D2238="","",C2237)</f>
        <v/>
      </c>
      <c r="D2238" s="6"/>
      <c r="E2238" s="5" t="str">
        <f>IF(D2238="","",VLOOKUP(D2238,Master,3,FALSE))</f>
        <v/>
      </c>
      <c r="F2238" s="5" t="str">
        <f>IF(D2238="","",VLOOKUP(D2238,Master,4,FALSE))</f>
        <v/>
      </c>
      <c r="G2238" s="5" t="str">
        <f>IF(D2238="","",VLOOKUP(D2238,Master,5,FALSE))</f>
        <v/>
      </c>
      <c r="H2238" s="5" t="str">
        <f>IF(D2238="","",VLOOKUP(D2238,Master,2,FALSE))</f>
        <v/>
      </c>
      <c r="I2238" s="233"/>
      <c r="J2238" s="233"/>
      <c r="K2238" s="233"/>
      <c r="L2238" s="234" t="str">
        <f>IF(K2238="","",IF(I2238="",ROUND(HLOOKUP(J2238,kgList,K2238,FALSE),1),ROUND(HLOOKUP(I2238,kgList,K2238,FALSE),1)))</f>
        <v/>
      </c>
      <c r="M2238" s="234" t="str">
        <f>IF(L2238="","",IF(COUNTA(I2238:J2238)&gt;1,"Edible or Inedible",IF(COUNTA(I2238)=1,L2238*1,IF(COUNTA(J2238)=1,L2238*1,"ERROR"))))</f>
        <v/>
      </c>
    </row>
    <row r="2239" spans="1:13" x14ac:dyDescent="0.25">
      <c r="A2239" s="232" t="str">
        <f>IF(D2239="","",A2238)</f>
        <v/>
      </c>
      <c r="B2239" s="231" t="str">
        <f>IF(D2239="","",B2238)</f>
        <v/>
      </c>
      <c r="C2239" s="232" t="str">
        <f>IF(D2239="","",C2238)</f>
        <v/>
      </c>
      <c r="D2239" s="6"/>
      <c r="E2239" s="5" t="str">
        <f>IF(D2239="","",VLOOKUP(D2239,Master,3,FALSE))</f>
        <v/>
      </c>
      <c r="F2239" s="5" t="str">
        <f>IF(D2239="","",VLOOKUP(D2239,Master,4,FALSE))</f>
        <v/>
      </c>
      <c r="G2239" s="5" t="str">
        <f>IF(D2239="","",VLOOKUP(D2239,Master,5,FALSE))</f>
        <v/>
      </c>
      <c r="H2239" s="5" t="str">
        <f>IF(D2239="","",VLOOKUP(D2239,Master,2,FALSE))</f>
        <v/>
      </c>
      <c r="I2239" s="233"/>
      <c r="J2239" s="233"/>
      <c r="K2239" s="233"/>
      <c r="L2239" s="234" t="str">
        <f>IF(K2239="","",IF(I2239="",ROUND(HLOOKUP(J2239,kgList,K2239,FALSE),1),ROUND(HLOOKUP(I2239,kgList,K2239,FALSE),1)))</f>
        <v/>
      </c>
      <c r="M2239" s="234" t="str">
        <f>IF(L2239="","",IF(COUNTA(I2239:J2239)&gt;1,"Edible or Inedible",IF(COUNTA(I2239)=1,L2239*1,IF(COUNTA(J2239)=1,L2239*1,"ERROR"))))</f>
        <v/>
      </c>
    </row>
    <row r="2240" spans="1:13" x14ac:dyDescent="0.25">
      <c r="A2240" s="232" t="str">
        <f>IF(D2240="","",A2239)</f>
        <v/>
      </c>
      <c r="B2240" s="231" t="str">
        <f>IF(D2240="","",B2239)</f>
        <v/>
      </c>
      <c r="C2240" s="232" t="str">
        <f>IF(D2240="","",C2239)</f>
        <v/>
      </c>
      <c r="D2240" s="6"/>
      <c r="E2240" s="5" t="str">
        <f>IF(D2240="","",VLOOKUP(D2240,Master,3,FALSE))</f>
        <v/>
      </c>
      <c r="F2240" s="5" t="str">
        <f>IF(D2240="","",VLOOKUP(D2240,Master,4,FALSE))</f>
        <v/>
      </c>
      <c r="G2240" s="5" t="str">
        <f>IF(D2240="","",VLOOKUP(D2240,Master,5,FALSE))</f>
        <v/>
      </c>
      <c r="H2240" s="5" t="str">
        <f>IF(D2240="","",VLOOKUP(D2240,Master,2,FALSE))</f>
        <v/>
      </c>
      <c r="I2240" s="233"/>
      <c r="J2240" s="233"/>
      <c r="K2240" s="233"/>
      <c r="L2240" s="234" t="str">
        <f>IF(K2240="","",IF(I2240="",ROUND(HLOOKUP(J2240,kgList,K2240,FALSE),1),ROUND(HLOOKUP(I2240,kgList,K2240,FALSE),1)))</f>
        <v/>
      </c>
      <c r="M2240" s="234" t="str">
        <f>IF(L2240="","",IF(COUNTA(I2240:J2240)&gt;1,"Edible or Inedible",IF(COUNTA(I2240)=1,L2240*1,IF(COUNTA(J2240)=1,L2240*1,"ERROR"))))</f>
        <v/>
      </c>
    </row>
    <row r="2241" spans="1:13" x14ac:dyDescent="0.25">
      <c r="A2241" s="232" t="str">
        <f>IF(D2241="","",A2240)</f>
        <v/>
      </c>
      <c r="B2241" s="231" t="str">
        <f>IF(D2241="","",B2240)</f>
        <v/>
      </c>
      <c r="C2241" s="232" t="str">
        <f>IF(D2241="","",C2240)</f>
        <v/>
      </c>
      <c r="D2241" s="6"/>
      <c r="E2241" s="5" t="str">
        <f>IF(D2241="","",VLOOKUP(D2241,Master,3,FALSE))</f>
        <v/>
      </c>
      <c r="F2241" s="5" t="str">
        <f>IF(D2241="","",VLOOKUP(D2241,Master,4,FALSE))</f>
        <v/>
      </c>
      <c r="G2241" s="5" t="str">
        <f>IF(D2241="","",VLOOKUP(D2241,Master,5,FALSE))</f>
        <v/>
      </c>
      <c r="H2241" s="5" t="str">
        <f>IF(D2241="","",VLOOKUP(D2241,Master,2,FALSE))</f>
        <v/>
      </c>
      <c r="I2241" s="233"/>
      <c r="J2241" s="233"/>
      <c r="K2241" s="233"/>
      <c r="L2241" s="234" t="str">
        <f>IF(K2241="","",IF(I2241="",ROUND(HLOOKUP(J2241,kgList,K2241,FALSE),1),ROUND(HLOOKUP(I2241,kgList,K2241,FALSE),1)))</f>
        <v/>
      </c>
      <c r="M2241" s="234" t="str">
        <f>IF(L2241="","",IF(COUNTA(I2241:J2241)&gt;1,"Edible or Inedible",IF(COUNTA(I2241)=1,L2241*1,IF(COUNTA(J2241)=1,L2241*1,"ERROR"))))</f>
        <v/>
      </c>
    </row>
    <row r="2242" spans="1:13" x14ac:dyDescent="0.25">
      <c r="A2242" s="232" t="str">
        <f>IF(D2242="","",A2241)</f>
        <v/>
      </c>
      <c r="B2242" s="231" t="str">
        <f>IF(D2242="","",B2241)</f>
        <v/>
      </c>
      <c r="C2242" s="232" t="str">
        <f>IF(D2242="","",C2241)</f>
        <v/>
      </c>
      <c r="D2242" s="6"/>
      <c r="E2242" s="5" t="str">
        <f>IF(D2242="","",VLOOKUP(D2242,Master,3,FALSE))</f>
        <v/>
      </c>
      <c r="F2242" s="5" t="str">
        <f>IF(D2242="","",VLOOKUP(D2242,Master,4,FALSE))</f>
        <v/>
      </c>
      <c r="G2242" s="5" t="str">
        <f>IF(D2242="","",VLOOKUP(D2242,Master,5,FALSE))</f>
        <v/>
      </c>
      <c r="H2242" s="5" t="str">
        <f>IF(D2242="","",VLOOKUP(D2242,Master,2,FALSE))</f>
        <v/>
      </c>
      <c r="I2242" s="233"/>
      <c r="J2242" s="233"/>
      <c r="K2242" s="233"/>
      <c r="L2242" s="234" t="str">
        <f>IF(K2242="","",IF(I2242="",ROUND(HLOOKUP(J2242,kgList,K2242,FALSE),1),ROUND(HLOOKUP(I2242,kgList,K2242,FALSE),1)))</f>
        <v/>
      </c>
      <c r="M2242" s="234" t="str">
        <f>IF(L2242="","",IF(COUNTA(I2242:J2242)&gt;1,"Edible or Inedible",IF(COUNTA(I2242)=1,L2242*1,IF(COUNTA(J2242)=1,L2242*1,"ERROR"))))</f>
        <v/>
      </c>
    </row>
    <row r="2243" spans="1:13" x14ac:dyDescent="0.25">
      <c r="A2243" s="232" t="str">
        <f>IF(D2243="","",A2242)</f>
        <v/>
      </c>
      <c r="B2243" s="231" t="str">
        <f>IF(D2243="","",B2242)</f>
        <v/>
      </c>
      <c r="C2243" s="232" t="str">
        <f>IF(D2243="","",C2242)</f>
        <v/>
      </c>
      <c r="D2243" s="6"/>
      <c r="E2243" s="5" t="str">
        <f>IF(D2243="","",VLOOKUP(D2243,Master,3,FALSE))</f>
        <v/>
      </c>
      <c r="F2243" s="5" t="str">
        <f>IF(D2243="","",VLOOKUP(D2243,Master,4,FALSE))</f>
        <v/>
      </c>
      <c r="G2243" s="5" t="str">
        <f>IF(D2243="","",VLOOKUP(D2243,Master,5,FALSE))</f>
        <v/>
      </c>
      <c r="H2243" s="5" t="str">
        <f>IF(D2243="","",VLOOKUP(D2243,Master,2,FALSE))</f>
        <v/>
      </c>
      <c r="I2243" s="233"/>
      <c r="J2243" s="233"/>
      <c r="K2243" s="233"/>
      <c r="L2243" s="234" t="str">
        <f>IF(K2243="","",IF(I2243="",ROUND(HLOOKUP(J2243,kgList,K2243,FALSE),1),ROUND(HLOOKUP(I2243,kgList,K2243,FALSE),1)))</f>
        <v/>
      </c>
      <c r="M2243" s="234" t="str">
        <f>IF(L2243="","",IF(COUNTA(I2243:J2243)&gt;1,"Edible or Inedible",IF(COUNTA(I2243)=1,L2243*1,IF(COUNTA(J2243)=1,L2243*1,"ERROR"))))</f>
        <v/>
      </c>
    </row>
    <row r="2244" spans="1:13" x14ac:dyDescent="0.25">
      <c r="A2244" s="232" t="str">
        <f>IF(D2244="","",A2243)</f>
        <v/>
      </c>
      <c r="B2244" s="231" t="str">
        <f>IF(D2244="","",B2243)</f>
        <v/>
      </c>
      <c r="C2244" s="232" t="str">
        <f>IF(D2244="","",C2243)</f>
        <v/>
      </c>
      <c r="D2244" s="6"/>
      <c r="E2244" s="5" t="str">
        <f>IF(D2244="","",VLOOKUP(D2244,Master,3,FALSE))</f>
        <v/>
      </c>
      <c r="F2244" s="5" t="str">
        <f>IF(D2244="","",VLOOKUP(D2244,Master,4,FALSE))</f>
        <v/>
      </c>
      <c r="G2244" s="5" t="str">
        <f>IF(D2244="","",VLOOKUP(D2244,Master,5,FALSE))</f>
        <v/>
      </c>
      <c r="H2244" s="5" t="str">
        <f>IF(D2244="","",VLOOKUP(D2244,Master,2,FALSE))</f>
        <v/>
      </c>
      <c r="I2244" s="233"/>
      <c r="J2244" s="233"/>
      <c r="K2244" s="233"/>
      <c r="L2244" s="234" t="str">
        <f>IF(K2244="","",IF(I2244="",ROUND(HLOOKUP(J2244,kgList,K2244,FALSE),1),ROUND(HLOOKUP(I2244,kgList,K2244,FALSE),1)))</f>
        <v/>
      </c>
      <c r="M2244" s="234" t="str">
        <f>IF(L2244="","",IF(COUNTA(I2244:J2244)&gt;1,"Edible or Inedible",IF(COUNTA(I2244)=1,L2244*1,IF(COUNTA(J2244)=1,L2244*1,"ERROR"))))</f>
        <v/>
      </c>
    </row>
    <row r="2245" spans="1:13" x14ac:dyDescent="0.25">
      <c r="A2245" s="232" t="str">
        <f>IF(D2245="","",A2244)</f>
        <v/>
      </c>
      <c r="B2245" s="231" t="str">
        <f>IF(D2245="","",B2244)</f>
        <v/>
      </c>
      <c r="C2245" s="232" t="str">
        <f>IF(D2245="","",C2244)</f>
        <v/>
      </c>
      <c r="D2245" s="6"/>
      <c r="E2245" s="5" t="str">
        <f>IF(D2245="","",VLOOKUP(D2245,Master,3,FALSE))</f>
        <v/>
      </c>
      <c r="F2245" s="5" t="str">
        <f>IF(D2245="","",VLOOKUP(D2245,Master,4,FALSE))</f>
        <v/>
      </c>
      <c r="G2245" s="5" t="str">
        <f>IF(D2245="","",VLOOKUP(D2245,Master,5,FALSE))</f>
        <v/>
      </c>
      <c r="H2245" s="5" t="str">
        <f>IF(D2245="","",VLOOKUP(D2245,Master,2,FALSE))</f>
        <v/>
      </c>
      <c r="I2245" s="233"/>
      <c r="J2245" s="233"/>
      <c r="K2245" s="233"/>
      <c r="L2245" s="234" t="str">
        <f>IF(K2245="","",IF(I2245="",ROUND(HLOOKUP(J2245,kgList,K2245,FALSE),1),ROUND(HLOOKUP(I2245,kgList,K2245,FALSE),1)))</f>
        <v/>
      </c>
      <c r="M2245" s="234" t="str">
        <f>IF(L2245="","",IF(COUNTA(I2245:J2245)&gt;1,"Edible or Inedible",IF(COUNTA(I2245)=1,L2245*1,IF(COUNTA(J2245)=1,L2245*1,"ERROR"))))</f>
        <v/>
      </c>
    </row>
    <row r="2246" spans="1:13" x14ac:dyDescent="0.25">
      <c r="A2246" s="232" t="str">
        <f>IF(D2246="","",A2245)</f>
        <v/>
      </c>
      <c r="B2246" s="231" t="str">
        <f>IF(D2246="","",B2245)</f>
        <v/>
      </c>
      <c r="C2246" s="232" t="str">
        <f>IF(D2246="","",C2245)</f>
        <v/>
      </c>
      <c r="D2246" s="6"/>
      <c r="E2246" s="5" t="str">
        <f>IF(D2246="","",VLOOKUP(D2246,Master,3,FALSE))</f>
        <v/>
      </c>
      <c r="F2246" s="5" t="str">
        <f>IF(D2246="","",VLOOKUP(D2246,Master,4,FALSE))</f>
        <v/>
      </c>
      <c r="G2246" s="5" t="str">
        <f>IF(D2246="","",VLOOKUP(D2246,Master,5,FALSE))</f>
        <v/>
      </c>
      <c r="H2246" s="5" t="str">
        <f>IF(D2246="","",VLOOKUP(D2246,Master,2,FALSE))</f>
        <v/>
      </c>
      <c r="I2246" s="233"/>
      <c r="J2246" s="233"/>
      <c r="K2246" s="233"/>
      <c r="L2246" s="234" t="str">
        <f>IF(K2246="","",IF(I2246="",ROUND(HLOOKUP(J2246,kgList,K2246,FALSE),1),ROUND(HLOOKUP(I2246,kgList,K2246,FALSE),1)))</f>
        <v/>
      </c>
      <c r="M2246" s="234" t="str">
        <f>IF(L2246="","",IF(COUNTA(I2246:J2246)&gt;1,"Edible or Inedible",IF(COUNTA(I2246)=1,L2246*1,IF(COUNTA(J2246)=1,L2246*1,"ERROR"))))</f>
        <v/>
      </c>
    </row>
    <row r="2247" spans="1:13" x14ac:dyDescent="0.25">
      <c r="A2247" s="232" t="str">
        <f>IF(D2247="","",A2246)</f>
        <v/>
      </c>
      <c r="B2247" s="231" t="str">
        <f>IF(D2247="","",B2246)</f>
        <v/>
      </c>
      <c r="C2247" s="232" t="str">
        <f>IF(D2247="","",C2246)</f>
        <v/>
      </c>
      <c r="D2247" s="6"/>
      <c r="E2247" s="5" t="str">
        <f>IF(D2247="","",VLOOKUP(D2247,Master,3,FALSE))</f>
        <v/>
      </c>
      <c r="F2247" s="5" t="str">
        <f>IF(D2247="","",VLOOKUP(D2247,Master,4,FALSE))</f>
        <v/>
      </c>
      <c r="G2247" s="5" t="str">
        <f>IF(D2247="","",VLOOKUP(D2247,Master,5,FALSE))</f>
        <v/>
      </c>
      <c r="H2247" s="5" t="str">
        <f>IF(D2247="","",VLOOKUP(D2247,Master,2,FALSE))</f>
        <v/>
      </c>
      <c r="I2247" s="233"/>
      <c r="J2247" s="233"/>
      <c r="K2247" s="233"/>
      <c r="L2247" s="234" t="str">
        <f>IF(K2247="","",IF(I2247="",ROUND(HLOOKUP(J2247,kgList,K2247,FALSE),1),ROUND(HLOOKUP(I2247,kgList,K2247,FALSE),1)))</f>
        <v/>
      </c>
      <c r="M2247" s="234" t="str">
        <f>IF(L2247="","",IF(COUNTA(I2247:J2247)&gt;1,"Edible or Inedible",IF(COUNTA(I2247)=1,L2247*1,IF(COUNTA(J2247)=1,L2247*1,"ERROR"))))</f>
        <v/>
      </c>
    </row>
    <row r="2248" spans="1:13" x14ac:dyDescent="0.25">
      <c r="A2248" s="232" t="str">
        <f>IF(D2248="","",A2247)</f>
        <v/>
      </c>
      <c r="B2248" s="231" t="str">
        <f>IF(D2248="","",B2247)</f>
        <v/>
      </c>
      <c r="C2248" s="232" t="str">
        <f>IF(D2248="","",C2247)</f>
        <v/>
      </c>
      <c r="D2248" s="6"/>
      <c r="E2248" s="5" t="str">
        <f>IF(D2248="","",VLOOKUP(D2248,Master,3,FALSE))</f>
        <v/>
      </c>
      <c r="F2248" s="5" t="str">
        <f>IF(D2248="","",VLOOKUP(D2248,Master,4,FALSE))</f>
        <v/>
      </c>
      <c r="G2248" s="5" t="str">
        <f>IF(D2248="","",VLOOKUP(D2248,Master,5,FALSE))</f>
        <v/>
      </c>
      <c r="H2248" s="5" t="str">
        <f>IF(D2248="","",VLOOKUP(D2248,Master,2,FALSE))</f>
        <v/>
      </c>
      <c r="I2248" s="233"/>
      <c r="J2248" s="233"/>
      <c r="K2248" s="233"/>
      <c r="L2248" s="234" t="str">
        <f>IF(K2248="","",IF(I2248="",ROUND(HLOOKUP(J2248,kgList,K2248,FALSE),1),ROUND(HLOOKUP(I2248,kgList,K2248,FALSE),1)))</f>
        <v/>
      </c>
      <c r="M2248" s="234" t="str">
        <f>IF(L2248="","",IF(COUNTA(I2248:J2248)&gt;1,"Edible or Inedible",IF(COUNTA(I2248)=1,L2248*1,IF(COUNTA(J2248)=1,L2248*1,"ERROR"))))</f>
        <v/>
      </c>
    </row>
    <row r="2249" spans="1:13" x14ac:dyDescent="0.25">
      <c r="A2249" s="232" t="str">
        <f>IF(D2249="","",A2248)</f>
        <v/>
      </c>
      <c r="B2249" s="231" t="str">
        <f>IF(D2249="","",B2248)</f>
        <v/>
      </c>
      <c r="C2249" s="232" t="str">
        <f>IF(D2249="","",C2248)</f>
        <v/>
      </c>
      <c r="D2249" s="6"/>
      <c r="E2249" s="5" t="str">
        <f>IF(D2249="","",VLOOKUP(D2249,Master,3,FALSE))</f>
        <v/>
      </c>
      <c r="F2249" s="5" t="str">
        <f>IF(D2249="","",VLOOKUP(D2249,Master,4,FALSE))</f>
        <v/>
      </c>
      <c r="G2249" s="5" t="str">
        <f>IF(D2249="","",VLOOKUP(D2249,Master,5,FALSE))</f>
        <v/>
      </c>
      <c r="H2249" s="5" t="str">
        <f>IF(D2249="","",VLOOKUP(D2249,Master,2,FALSE))</f>
        <v/>
      </c>
      <c r="I2249" s="233"/>
      <c r="J2249" s="233"/>
      <c r="K2249" s="233"/>
      <c r="L2249" s="234" t="str">
        <f>IF(K2249="","",IF(I2249="",ROUND(HLOOKUP(J2249,kgList,K2249,FALSE),1),ROUND(HLOOKUP(I2249,kgList,K2249,FALSE),1)))</f>
        <v/>
      </c>
      <c r="M2249" s="234" t="str">
        <f>IF(L2249="","",IF(COUNTA(I2249:J2249)&gt;1,"Edible or Inedible",IF(COUNTA(I2249)=1,L2249*1,IF(COUNTA(J2249)=1,L2249*1,"ERROR"))))</f>
        <v/>
      </c>
    </row>
    <row r="2250" spans="1:13" x14ac:dyDescent="0.25">
      <c r="A2250" s="232" t="str">
        <f>IF(D2250="","",A2249)</f>
        <v/>
      </c>
      <c r="B2250" s="231" t="str">
        <f>IF(D2250="","",B2249)</f>
        <v/>
      </c>
      <c r="C2250" s="232" t="str">
        <f>IF(D2250="","",C2249)</f>
        <v/>
      </c>
      <c r="D2250" s="6"/>
      <c r="E2250" s="5" t="str">
        <f>IF(D2250="","",VLOOKUP(D2250,Master,3,FALSE))</f>
        <v/>
      </c>
      <c r="F2250" s="5" t="str">
        <f>IF(D2250="","",VLOOKUP(D2250,Master,4,FALSE))</f>
        <v/>
      </c>
      <c r="G2250" s="5" t="str">
        <f>IF(D2250="","",VLOOKUP(D2250,Master,5,FALSE))</f>
        <v/>
      </c>
      <c r="H2250" s="5" t="str">
        <f>IF(D2250="","",VLOOKUP(D2250,Master,2,FALSE))</f>
        <v/>
      </c>
      <c r="I2250" s="233"/>
      <c r="J2250" s="233"/>
      <c r="K2250" s="233"/>
      <c r="L2250" s="234" t="str">
        <f>IF(K2250="","",IF(I2250="",ROUND(HLOOKUP(J2250,kgList,K2250,FALSE),1),ROUND(HLOOKUP(I2250,kgList,K2250,FALSE),1)))</f>
        <v/>
      </c>
      <c r="M2250" s="234" t="str">
        <f>IF(L2250="","",IF(COUNTA(I2250:J2250)&gt;1,"Edible or Inedible",IF(COUNTA(I2250)=1,L2250*1,IF(COUNTA(J2250)=1,L2250*1,"ERROR"))))</f>
        <v/>
      </c>
    </row>
    <row r="2251" spans="1:13" x14ac:dyDescent="0.25">
      <c r="A2251" s="232" t="str">
        <f>IF(D2251="","",A2250)</f>
        <v/>
      </c>
      <c r="B2251" s="231" t="str">
        <f>IF(D2251="","",B2250)</f>
        <v/>
      </c>
      <c r="C2251" s="232" t="str">
        <f>IF(D2251="","",C2250)</f>
        <v/>
      </c>
      <c r="D2251" s="6"/>
      <c r="E2251" s="5" t="str">
        <f>IF(D2251="","",VLOOKUP(D2251,Master,3,FALSE))</f>
        <v/>
      </c>
      <c r="F2251" s="5" t="str">
        <f>IF(D2251="","",VLOOKUP(D2251,Master,4,FALSE))</f>
        <v/>
      </c>
      <c r="G2251" s="5" t="str">
        <f>IF(D2251="","",VLOOKUP(D2251,Master,5,FALSE))</f>
        <v/>
      </c>
      <c r="H2251" s="5" t="str">
        <f>IF(D2251="","",VLOOKUP(D2251,Master,2,FALSE))</f>
        <v/>
      </c>
      <c r="I2251" s="233"/>
      <c r="J2251" s="233"/>
      <c r="K2251" s="233"/>
      <c r="L2251" s="234" t="str">
        <f>IF(K2251="","",IF(I2251="",ROUND(HLOOKUP(J2251,kgList,K2251,FALSE),1),ROUND(HLOOKUP(I2251,kgList,K2251,FALSE),1)))</f>
        <v/>
      </c>
      <c r="M2251" s="234" t="str">
        <f>IF(L2251="","",IF(COUNTA(I2251:J2251)&gt;1,"Edible or Inedible",IF(COUNTA(I2251)=1,L2251*1,IF(COUNTA(J2251)=1,L2251*1,"ERROR"))))</f>
        <v/>
      </c>
    </row>
    <row r="2252" spans="1:13" x14ac:dyDescent="0.25">
      <c r="A2252" s="232" t="str">
        <f>IF(D2252="","",A2251)</f>
        <v/>
      </c>
      <c r="B2252" s="231" t="str">
        <f>IF(D2252="","",B2251)</f>
        <v/>
      </c>
      <c r="C2252" s="232" t="str">
        <f>IF(D2252="","",C2251)</f>
        <v/>
      </c>
      <c r="D2252" s="6"/>
      <c r="E2252" s="5" t="str">
        <f>IF(D2252="","",VLOOKUP(D2252,Master,3,FALSE))</f>
        <v/>
      </c>
      <c r="F2252" s="5" t="str">
        <f>IF(D2252="","",VLOOKUP(D2252,Master,4,FALSE))</f>
        <v/>
      </c>
      <c r="G2252" s="5" t="str">
        <f>IF(D2252="","",VLOOKUP(D2252,Master,5,FALSE))</f>
        <v/>
      </c>
      <c r="H2252" s="5" t="str">
        <f>IF(D2252="","",VLOOKUP(D2252,Master,2,FALSE))</f>
        <v/>
      </c>
      <c r="I2252" s="233"/>
      <c r="J2252" s="233"/>
      <c r="K2252" s="233"/>
      <c r="L2252" s="234" t="str">
        <f>IF(K2252="","",IF(I2252="",ROUND(HLOOKUP(J2252,kgList,K2252,FALSE),1),ROUND(HLOOKUP(I2252,kgList,K2252,FALSE),1)))</f>
        <v/>
      </c>
      <c r="M2252" s="234" t="str">
        <f>IF(L2252="","",IF(COUNTA(I2252:J2252)&gt;1,"Edible or Inedible",IF(COUNTA(I2252)=1,L2252*1,IF(COUNTA(J2252)=1,L2252*1,"ERROR"))))</f>
        <v/>
      </c>
    </row>
    <row r="2253" spans="1:13" x14ac:dyDescent="0.25">
      <c r="A2253" s="232" t="str">
        <f>IF(D2253="","",A2252)</f>
        <v/>
      </c>
      <c r="B2253" s="231" t="str">
        <f>IF(D2253="","",B2252)</f>
        <v/>
      </c>
      <c r="C2253" s="232" t="str">
        <f>IF(D2253="","",C2252)</f>
        <v/>
      </c>
      <c r="D2253" s="6"/>
      <c r="E2253" s="5" t="str">
        <f>IF(D2253="","",VLOOKUP(D2253,Master,3,FALSE))</f>
        <v/>
      </c>
      <c r="F2253" s="5" t="str">
        <f>IF(D2253="","",VLOOKUP(D2253,Master,4,FALSE))</f>
        <v/>
      </c>
      <c r="G2253" s="5" t="str">
        <f>IF(D2253="","",VLOOKUP(D2253,Master,5,FALSE))</f>
        <v/>
      </c>
      <c r="H2253" s="5" t="str">
        <f>IF(D2253="","",VLOOKUP(D2253,Master,2,FALSE))</f>
        <v/>
      </c>
      <c r="I2253" s="233"/>
      <c r="J2253" s="233"/>
      <c r="K2253" s="233"/>
      <c r="L2253" s="234" t="str">
        <f>IF(K2253="","",IF(I2253="",ROUND(HLOOKUP(J2253,kgList,K2253,FALSE),1),ROUND(HLOOKUP(I2253,kgList,K2253,FALSE),1)))</f>
        <v/>
      </c>
      <c r="M2253" s="234" t="str">
        <f>IF(L2253="","",IF(COUNTA(I2253:J2253)&gt;1,"Edible or Inedible",IF(COUNTA(I2253)=1,L2253*1,IF(COUNTA(J2253)=1,L2253*1,"ERROR"))))</f>
        <v/>
      </c>
    </row>
    <row r="2254" spans="1:13" x14ac:dyDescent="0.25">
      <c r="A2254" s="232" t="str">
        <f>IF(D2254="","",A2253)</f>
        <v/>
      </c>
      <c r="B2254" s="231" t="str">
        <f>IF(D2254="","",B2253)</f>
        <v/>
      </c>
      <c r="C2254" s="232" t="str">
        <f>IF(D2254="","",C2253)</f>
        <v/>
      </c>
      <c r="D2254" s="6"/>
      <c r="E2254" s="5" t="str">
        <f>IF(D2254="","",VLOOKUP(D2254,Master,3,FALSE))</f>
        <v/>
      </c>
      <c r="F2254" s="5" t="str">
        <f>IF(D2254="","",VLOOKUP(D2254,Master,4,FALSE))</f>
        <v/>
      </c>
      <c r="G2254" s="5" t="str">
        <f>IF(D2254="","",VLOOKUP(D2254,Master,5,FALSE))</f>
        <v/>
      </c>
      <c r="H2254" s="5" t="str">
        <f>IF(D2254="","",VLOOKUP(D2254,Master,2,FALSE))</f>
        <v/>
      </c>
      <c r="I2254" s="233"/>
      <c r="J2254" s="233"/>
      <c r="K2254" s="233"/>
      <c r="L2254" s="234" t="str">
        <f>IF(K2254="","",IF(I2254="",ROUND(HLOOKUP(J2254,kgList,K2254,FALSE),1),ROUND(HLOOKUP(I2254,kgList,K2254,FALSE),1)))</f>
        <v/>
      </c>
      <c r="M2254" s="234" t="str">
        <f>IF(L2254="","",IF(COUNTA(I2254:J2254)&gt;1,"Edible or Inedible",IF(COUNTA(I2254)=1,L2254*1,IF(COUNTA(J2254)=1,L2254*1,"ERROR"))))</f>
        <v/>
      </c>
    </row>
    <row r="2255" spans="1:13" x14ac:dyDescent="0.25">
      <c r="A2255" s="232" t="str">
        <f>IF(D2255="","",A2254)</f>
        <v/>
      </c>
      <c r="B2255" s="231" t="str">
        <f>IF(D2255="","",B2254)</f>
        <v/>
      </c>
      <c r="C2255" s="232" t="str">
        <f>IF(D2255="","",C2254)</f>
        <v/>
      </c>
      <c r="D2255" s="6"/>
      <c r="E2255" s="5" t="str">
        <f>IF(D2255="","",VLOOKUP(D2255,Master,3,FALSE))</f>
        <v/>
      </c>
      <c r="F2255" s="5" t="str">
        <f>IF(D2255="","",VLOOKUP(D2255,Master,4,FALSE))</f>
        <v/>
      </c>
      <c r="G2255" s="5" t="str">
        <f>IF(D2255="","",VLOOKUP(D2255,Master,5,FALSE))</f>
        <v/>
      </c>
      <c r="H2255" s="5" t="str">
        <f>IF(D2255="","",VLOOKUP(D2255,Master,2,FALSE))</f>
        <v/>
      </c>
      <c r="I2255" s="233"/>
      <c r="J2255" s="233"/>
      <c r="K2255" s="233"/>
      <c r="L2255" s="234" t="str">
        <f>IF(K2255="","",IF(I2255="",ROUND(HLOOKUP(J2255,kgList,K2255,FALSE),1),ROUND(HLOOKUP(I2255,kgList,K2255,FALSE),1)))</f>
        <v/>
      </c>
      <c r="M2255" s="234" t="str">
        <f>IF(L2255="","",IF(COUNTA(I2255:J2255)&gt;1,"Edible or Inedible",IF(COUNTA(I2255)=1,L2255*1,IF(COUNTA(J2255)=1,L2255*1,"ERROR"))))</f>
        <v/>
      </c>
    </row>
    <row r="2256" spans="1:13" x14ac:dyDescent="0.25">
      <c r="A2256" s="232" t="str">
        <f>IF(D2256="","",A2255)</f>
        <v/>
      </c>
      <c r="B2256" s="231" t="str">
        <f>IF(D2256="","",B2255)</f>
        <v/>
      </c>
      <c r="C2256" s="232" t="str">
        <f>IF(D2256="","",C2255)</f>
        <v/>
      </c>
      <c r="D2256" s="6"/>
      <c r="E2256" s="5" t="str">
        <f>IF(D2256="","",VLOOKUP(D2256,Master,3,FALSE))</f>
        <v/>
      </c>
      <c r="F2256" s="5" t="str">
        <f>IF(D2256="","",VLOOKUP(D2256,Master,4,FALSE))</f>
        <v/>
      </c>
      <c r="G2256" s="5" t="str">
        <f>IF(D2256="","",VLOOKUP(D2256,Master,5,FALSE))</f>
        <v/>
      </c>
      <c r="H2256" s="5" t="str">
        <f>IF(D2256="","",VLOOKUP(D2256,Master,2,FALSE))</f>
        <v/>
      </c>
      <c r="I2256" s="233"/>
      <c r="J2256" s="233"/>
      <c r="K2256" s="233"/>
      <c r="L2256" s="234" t="str">
        <f>IF(K2256="","",IF(I2256="",ROUND(HLOOKUP(J2256,kgList,K2256,FALSE),1),ROUND(HLOOKUP(I2256,kgList,K2256,FALSE),1)))</f>
        <v/>
      </c>
      <c r="M2256" s="234" t="str">
        <f>IF(L2256="","",IF(COUNTA(I2256:J2256)&gt;1,"Edible or Inedible",IF(COUNTA(I2256)=1,L2256*1,IF(COUNTA(J2256)=1,L2256*1,"ERROR"))))</f>
        <v/>
      </c>
    </row>
    <row r="2257" spans="1:13" x14ac:dyDescent="0.25">
      <c r="A2257" s="232" t="str">
        <f>IF(D2257="","",A2256)</f>
        <v/>
      </c>
      <c r="B2257" s="231" t="str">
        <f>IF(D2257="","",B2256)</f>
        <v/>
      </c>
      <c r="C2257" s="232" t="str">
        <f>IF(D2257="","",C2256)</f>
        <v/>
      </c>
      <c r="D2257" s="6"/>
      <c r="E2257" s="5" t="str">
        <f>IF(D2257="","",VLOOKUP(D2257,Master,3,FALSE))</f>
        <v/>
      </c>
      <c r="F2257" s="5" t="str">
        <f>IF(D2257="","",VLOOKUP(D2257,Master,4,FALSE))</f>
        <v/>
      </c>
      <c r="G2257" s="5" t="str">
        <f>IF(D2257="","",VLOOKUP(D2257,Master,5,FALSE))</f>
        <v/>
      </c>
      <c r="H2257" s="5" t="str">
        <f>IF(D2257="","",VLOOKUP(D2257,Master,2,FALSE))</f>
        <v/>
      </c>
      <c r="I2257" s="233"/>
      <c r="J2257" s="233"/>
      <c r="K2257" s="233"/>
      <c r="L2257" s="234" t="str">
        <f>IF(K2257="","",IF(I2257="",ROUND(HLOOKUP(J2257,kgList,K2257,FALSE),1),ROUND(HLOOKUP(I2257,kgList,K2257,FALSE),1)))</f>
        <v/>
      </c>
      <c r="M2257" s="234" t="str">
        <f>IF(L2257="","",IF(COUNTA(I2257:J2257)&gt;1,"Edible or Inedible",IF(COUNTA(I2257)=1,L2257*1,IF(COUNTA(J2257)=1,L2257*1,"ERROR"))))</f>
        <v/>
      </c>
    </row>
    <row r="2258" spans="1:13" x14ac:dyDescent="0.25">
      <c r="A2258" s="232" t="str">
        <f>IF(D2258="","",A2257)</f>
        <v/>
      </c>
      <c r="B2258" s="231" t="str">
        <f>IF(D2258="","",B2257)</f>
        <v/>
      </c>
      <c r="C2258" s="232" t="str">
        <f>IF(D2258="","",C2257)</f>
        <v/>
      </c>
      <c r="D2258" s="6"/>
      <c r="E2258" s="5" t="str">
        <f>IF(D2258="","",VLOOKUP(D2258,Master,3,FALSE))</f>
        <v/>
      </c>
      <c r="F2258" s="5" t="str">
        <f>IF(D2258="","",VLOOKUP(D2258,Master,4,FALSE))</f>
        <v/>
      </c>
      <c r="G2258" s="5" t="str">
        <f>IF(D2258="","",VLOOKUP(D2258,Master,5,FALSE))</f>
        <v/>
      </c>
      <c r="H2258" s="5" t="str">
        <f>IF(D2258="","",VLOOKUP(D2258,Master,2,FALSE))</f>
        <v/>
      </c>
      <c r="I2258" s="233"/>
      <c r="J2258" s="233"/>
      <c r="K2258" s="233"/>
      <c r="L2258" s="234" t="str">
        <f>IF(K2258="","",IF(I2258="",ROUND(HLOOKUP(J2258,kgList,K2258,FALSE),1),ROUND(HLOOKUP(I2258,kgList,K2258,FALSE),1)))</f>
        <v/>
      </c>
      <c r="M2258" s="234" t="str">
        <f>IF(L2258="","",IF(COUNTA(I2258:J2258)&gt;1,"Edible or Inedible",IF(COUNTA(I2258)=1,L2258*1,IF(COUNTA(J2258)=1,L2258*1,"ERROR"))))</f>
        <v/>
      </c>
    </row>
    <row r="2259" spans="1:13" x14ac:dyDescent="0.25">
      <c r="A2259" s="232" t="str">
        <f>IF(D2259="","",A2258)</f>
        <v/>
      </c>
      <c r="B2259" s="231" t="str">
        <f>IF(D2259="","",B2258)</f>
        <v/>
      </c>
      <c r="C2259" s="232" t="str">
        <f>IF(D2259="","",C2258)</f>
        <v/>
      </c>
      <c r="D2259" s="6"/>
      <c r="E2259" s="5" t="str">
        <f>IF(D2259="","",VLOOKUP(D2259,Master,3,FALSE))</f>
        <v/>
      </c>
      <c r="F2259" s="5" t="str">
        <f>IF(D2259="","",VLOOKUP(D2259,Master,4,FALSE))</f>
        <v/>
      </c>
      <c r="G2259" s="5" t="str">
        <f>IF(D2259="","",VLOOKUP(D2259,Master,5,FALSE))</f>
        <v/>
      </c>
      <c r="H2259" s="5" t="str">
        <f>IF(D2259="","",VLOOKUP(D2259,Master,2,FALSE))</f>
        <v/>
      </c>
      <c r="I2259" s="233"/>
      <c r="J2259" s="233"/>
      <c r="K2259" s="233"/>
      <c r="L2259" s="234" t="str">
        <f>IF(K2259="","",IF(I2259="",ROUND(HLOOKUP(J2259,kgList,K2259,FALSE),1),ROUND(HLOOKUP(I2259,kgList,K2259,FALSE),1)))</f>
        <v/>
      </c>
      <c r="M2259" s="234" t="str">
        <f>IF(L2259="","",IF(COUNTA(I2259:J2259)&gt;1,"Edible or Inedible",IF(COUNTA(I2259)=1,L2259*1,IF(COUNTA(J2259)=1,L2259*1,"ERROR"))))</f>
        <v/>
      </c>
    </row>
    <row r="2260" spans="1:13" x14ac:dyDescent="0.25">
      <c r="A2260" s="232" t="str">
        <f>IF(D2260="","",A2259)</f>
        <v/>
      </c>
      <c r="B2260" s="231" t="str">
        <f>IF(D2260="","",B2259)</f>
        <v/>
      </c>
      <c r="C2260" s="232" t="str">
        <f>IF(D2260="","",C2259)</f>
        <v/>
      </c>
      <c r="D2260" s="6"/>
      <c r="E2260" s="5" t="str">
        <f>IF(D2260="","",VLOOKUP(D2260,Master,3,FALSE))</f>
        <v/>
      </c>
      <c r="F2260" s="5" t="str">
        <f>IF(D2260="","",VLOOKUP(D2260,Master,4,FALSE))</f>
        <v/>
      </c>
      <c r="G2260" s="5" t="str">
        <f>IF(D2260="","",VLOOKUP(D2260,Master,5,FALSE))</f>
        <v/>
      </c>
      <c r="H2260" s="5" t="str">
        <f>IF(D2260="","",VLOOKUP(D2260,Master,2,FALSE))</f>
        <v/>
      </c>
      <c r="I2260" s="233"/>
      <c r="J2260" s="233"/>
      <c r="K2260" s="233"/>
      <c r="L2260" s="234" t="str">
        <f>IF(K2260="","",IF(I2260="",ROUND(HLOOKUP(J2260,kgList,K2260,FALSE),1),ROUND(HLOOKUP(I2260,kgList,K2260,FALSE),1)))</f>
        <v/>
      </c>
      <c r="M2260" s="234" t="str">
        <f>IF(L2260="","",IF(COUNTA(I2260:J2260)&gt;1,"Edible or Inedible",IF(COUNTA(I2260)=1,L2260*1,IF(COUNTA(J2260)=1,L2260*1,"ERROR"))))</f>
        <v/>
      </c>
    </row>
    <row r="2261" spans="1:13" x14ac:dyDescent="0.25">
      <c r="A2261" s="232" t="str">
        <f>IF(D2261="","",A2260)</f>
        <v/>
      </c>
      <c r="B2261" s="231" t="str">
        <f>IF(D2261="","",B2260)</f>
        <v/>
      </c>
      <c r="C2261" s="232" t="str">
        <f>IF(D2261="","",C2260)</f>
        <v/>
      </c>
      <c r="D2261" s="6"/>
      <c r="E2261" s="5" t="str">
        <f>IF(D2261="","",VLOOKUP(D2261,Master,3,FALSE))</f>
        <v/>
      </c>
      <c r="F2261" s="5" t="str">
        <f>IF(D2261="","",VLOOKUP(D2261,Master,4,FALSE))</f>
        <v/>
      </c>
      <c r="G2261" s="5" t="str">
        <f>IF(D2261="","",VLOOKUP(D2261,Master,5,FALSE))</f>
        <v/>
      </c>
      <c r="H2261" s="5" t="str">
        <f>IF(D2261="","",VLOOKUP(D2261,Master,2,FALSE))</f>
        <v/>
      </c>
      <c r="I2261" s="233"/>
      <c r="J2261" s="233"/>
      <c r="K2261" s="233"/>
      <c r="L2261" s="234" t="str">
        <f>IF(K2261="","",IF(I2261="",ROUND(HLOOKUP(J2261,kgList,K2261,FALSE),1),ROUND(HLOOKUP(I2261,kgList,K2261,FALSE),1)))</f>
        <v/>
      </c>
      <c r="M2261" s="234" t="str">
        <f>IF(L2261="","",IF(COUNTA(I2261:J2261)&gt;1,"Edible or Inedible",IF(COUNTA(I2261)=1,L2261*1,IF(COUNTA(J2261)=1,L2261*1,"ERROR"))))</f>
        <v/>
      </c>
    </row>
    <row r="2262" spans="1:13" x14ac:dyDescent="0.25">
      <c r="A2262" s="232" t="str">
        <f>IF(D2262="","",A2261)</f>
        <v/>
      </c>
      <c r="B2262" s="231" t="str">
        <f>IF(D2262="","",B2261)</f>
        <v/>
      </c>
      <c r="C2262" s="232" t="str">
        <f>IF(D2262="","",C2261)</f>
        <v/>
      </c>
      <c r="D2262" s="6"/>
      <c r="E2262" s="5" t="str">
        <f>IF(D2262="","",VLOOKUP(D2262,Master,3,FALSE))</f>
        <v/>
      </c>
      <c r="F2262" s="5" t="str">
        <f>IF(D2262="","",VLOOKUP(D2262,Master,4,FALSE))</f>
        <v/>
      </c>
      <c r="G2262" s="5" t="str">
        <f>IF(D2262="","",VLOOKUP(D2262,Master,5,FALSE))</f>
        <v/>
      </c>
      <c r="H2262" s="5" t="str">
        <f>IF(D2262="","",VLOOKUP(D2262,Master,2,FALSE))</f>
        <v/>
      </c>
      <c r="I2262" s="233"/>
      <c r="J2262" s="233"/>
      <c r="K2262" s="233"/>
      <c r="L2262" s="234" t="str">
        <f>IF(K2262="","",IF(I2262="",ROUND(HLOOKUP(J2262,kgList,K2262,FALSE),1),ROUND(HLOOKUP(I2262,kgList,K2262,FALSE),1)))</f>
        <v/>
      </c>
      <c r="M2262" s="234" t="str">
        <f>IF(L2262="","",IF(COUNTA(I2262:J2262)&gt;1,"Edible or Inedible",IF(COUNTA(I2262)=1,L2262*1,IF(COUNTA(J2262)=1,L2262*1,"ERROR"))))</f>
        <v/>
      </c>
    </row>
    <row r="2263" spans="1:13" x14ac:dyDescent="0.25">
      <c r="A2263" s="232" t="str">
        <f>IF(D2263="","",A2262)</f>
        <v/>
      </c>
      <c r="B2263" s="231" t="str">
        <f>IF(D2263="","",B2262)</f>
        <v/>
      </c>
      <c r="C2263" s="232" t="str">
        <f>IF(D2263="","",C2262)</f>
        <v/>
      </c>
      <c r="D2263" s="6"/>
      <c r="E2263" s="5" t="str">
        <f>IF(D2263="","",VLOOKUP(D2263,Master,3,FALSE))</f>
        <v/>
      </c>
      <c r="F2263" s="5" t="str">
        <f>IF(D2263="","",VLOOKUP(D2263,Master,4,FALSE))</f>
        <v/>
      </c>
      <c r="G2263" s="5" t="str">
        <f>IF(D2263="","",VLOOKUP(D2263,Master,5,FALSE))</f>
        <v/>
      </c>
      <c r="H2263" s="5" t="str">
        <f>IF(D2263="","",VLOOKUP(D2263,Master,2,FALSE))</f>
        <v/>
      </c>
      <c r="I2263" s="233"/>
      <c r="J2263" s="233"/>
      <c r="K2263" s="233"/>
      <c r="L2263" s="234" t="str">
        <f>IF(K2263="","",IF(I2263="",ROUND(HLOOKUP(J2263,kgList,K2263,FALSE),1),ROUND(HLOOKUP(I2263,kgList,K2263,FALSE),1)))</f>
        <v/>
      </c>
      <c r="M2263" s="234" t="str">
        <f>IF(L2263="","",IF(COUNTA(I2263:J2263)&gt;1,"Edible or Inedible",IF(COUNTA(I2263)=1,L2263*1,IF(COUNTA(J2263)=1,L2263*1,"ERROR"))))</f>
        <v/>
      </c>
    </row>
    <row r="2264" spans="1:13" x14ac:dyDescent="0.25">
      <c r="A2264" s="232" t="str">
        <f>IF(D2264="","",A2263)</f>
        <v/>
      </c>
      <c r="B2264" s="231" t="str">
        <f>IF(D2264="","",B2263)</f>
        <v/>
      </c>
      <c r="C2264" s="232" t="str">
        <f>IF(D2264="","",C2263)</f>
        <v/>
      </c>
      <c r="D2264" s="6"/>
      <c r="E2264" s="5" t="str">
        <f>IF(D2264="","",VLOOKUP(D2264,Master,3,FALSE))</f>
        <v/>
      </c>
      <c r="F2264" s="5" t="str">
        <f>IF(D2264="","",VLOOKUP(D2264,Master,4,FALSE))</f>
        <v/>
      </c>
      <c r="G2264" s="5" t="str">
        <f>IF(D2264="","",VLOOKUP(D2264,Master,5,FALSE))</f>
        <v/>
      </c>
      <c r="H2264" s="5" t="str">
        <f>IF(D2264="","",VLOOKUP(D2264,Master,2,FALSE))</f>
        <v/>
      </c>
      <c r="I2264" s="233"/>
      <c r="J2264" s="233"/>
      <c r="K2264" s="233"/>
      <c r="L2264" s="234" t="str">
        <f>IF(K2264="","",IF(I2264="",ROUND(HLOOKUP(J2264,kgList,K2264,FALSE),1),ROUND(HLOOKUP(I2264,kgList,K2264,FALSE),1)))</f>
        <v/>
      </c>
      <c r="M2264" s="234" t="str">
        <f>IF(L2264="","",IF(COUNTA(I2264:J2264)&gt;1,"Edible or Inedible",IF(COUNTA(I2264)=1,L2264*1,IF(COUNTA(J2264)=1,L2264*1,"ERROR"))))</f>
        <v/>
      </c>
    </row>
    <row r="2265" spans="1:13" x14ac:dyDescent="0.25">
      <c r="A2265" s="232" t="str">
        <f>IF(D2265="","",A2264)</f>
        <v/>
      </c>
      <c r="B2265" s="231" t="str">
        <f>IF(D2265="","",B2264)</f>
        <v/>
      </c>
      <c r="C2265" s="232" t="str">
        <f>IF(D2265="","",C2264)</f>
        <v/>
      </c>
      <c r="D2265" s="6"/>
      <c r="E2265" s="5" t="str">
        <f>IF(D2265="","",VLOOKUP(D2265,Master,3,FALSE))</f>
        <v/>
      </c>
      <c r="F2265" s="5" t="str">
        <f>IF(D2265="","",VLOOKUP(D2265,Master,4,FALSE))</f>
        <v/>
      </c>
      <c r="G2265" s="5" t="str">
        <f>IF(D2265="","",VLOOKUP(D2265,Master,5,FALSE))</f>
        <v/>
      </c>
      <c r="H2265" s="5" t="str">
        <f>IF(D2265="","",VLOOKUP(D2265,Master,2,FALSE))</f>
        <v/>
      </c>
      <c r="I2265" s="233"/>
      <c r="J2265" s="233"/>
      <c r="K2265" s="233"/>
      <c r="L2265" s="234" t="str">
        <f>IF(K2265="","",IF(I2265="",ROUND(HLOOKUP(J2265,kgList,K2265,FALSE),1),ROUND(HLOOKUP(I2265,kgList,K2265,FALSE),1)))</f>
        <v/>
      </c>
      <c r="M2265" s="234" t="str">
        <f>IF(L2265="","",IF(COUNTA(I2265:J2265)&gt;1,"Edible or Inedible",IF(COUNTA(I2265)=1,L2265*1,IF(COUNTA(J2265)=1,L2265*1,"ERROR"))))</f>
        <v/>
      </c>
    </row>
    <row r="2266" spans="1:13" x14ac:dyDescent="0.25">
      <c r="A2266" s="232" t="str">
        <f>IF(D2266="","",A2265)</f>
        <v/>
      </c>
      <c r="B2266" s="231" t="str">
        <f>IF(D2266="","",B2265)</f>
        <v/>
      </c>
      <c r="C2266" s="232" t="str">
        <f>IF(D2266="","",C2265)</f>
        <v/>
      </c>
      <c r="D2266" s="6"/>
      <c r="E2266" s="5" t="str">
        <f>IF(D2266="","",VLOOKUP(D2266,Master,3,FALSE))</f>
        <v/>
      </c>
      <c r="F2266" s="5" t="str">
        <f>IF(D2266="","",VLOOKUP(D2266,Master,4,FALSE))</f>
        <v/>
      </c>
      <c r="G2266" s="5" t="str">
        <f>IF(D2266="","",VLOOKUP(D2266,Master,5,FALSE))</f>
        <v/>
      </c>
      <c r="H2266" s="5" t="str">
        <f>IF(D2266="","",VLOOKUP(D2266,Master,2,FALSE))</f>
        <v/>
      </c>
      <c r="I2266" s="233"/>
      <c r="J2266" s="233"/>
      <c r="K2266" s="233"/>
      <c r="L2266" s="234" t="str">
        <f>IF(K2266="","",IF(I2266="",ROUND(HLOOKUP(J2266,kgList,K2266,FALSE),1),ROUND(HLOOKUP(I2266,kgList,K2266,FALSE),1)))</f>
        <v/>
      </c>
      <c r="M2266" s="234" t="str">
        <f>IF(L2266="","",IF(COUNTA(I2266:J2266)&gt;1,"Edible or Inedible",IF(COUNTA(I2266)=1,L2266*1,IF(COUNTA(J2266)=1,L2266*1,"ERROR"))))</f>
        <v/>
      </c>
    </row>
    <row r="2267" spans="1:13" x14ac:dyDescent="0.25">
      <c r="A2267" s="232" t="str">
        <f>IF(D2267="","",A2266)</f>
        <v/>
      </c>
      <c r="B2267" s="231" t="str">
        <f>IF(D2267="","",B2266)</f>
        <v/>
      </c>
      <c r="C2267" s="232" t="str">
        <f>IF(D2267="","",C2266)</f>
        <v/>
      </c>
      <c r="D2267" s="6"/>
      <c r="E2267" s="5" t="str">
        <f>IF(D2267="","",VLOOKUP(D2267,Master,3,FALSE))</f>
        <v/>
      </c>
      <c r="F2267" s="5" t="str">
        <f>IF(D2267="","",VLOOKUP(D2267,Master,4,FALSE))</f>
        <v/>
      </c>
      <c r="G2267" s="5" t="str">
        <f>IF(D2267="","",VLOOKUP(D2267,Master,5,FALSE))</f>
        <v/>
      </c>
      <c r="H2267" s="5" t="str">
        <f>IF(D2267="","",VLOOKUP(D2267,Master,2,FALSE))</f>
        <v/>
      </c>
      <c r="I2267" s="233"/>
      <c r="J2267" s="233"/>
      <c r="K2267" s="233"/>
      <c r="L2267" s="234" t="str">
        <f>IF(K2267="","",IF(I2267="",ROUND(HLOOKUP(J2267,kgList,K2267,FALSE),1),ROUND(HLOOKUP(I2267,kgList,K2267,FALSE),1)))</f>
        <v/>
      </c>
      <c r="M2267" s="234" t="str">
        <f>IF(L2267="","",IF(COUNTA(I2267:J2267)&gt;1,"Edible or Inedible",IF(COUNTA(I2267)=1,L2267*1,IF(COUNTA(J2267)=1,L2267*1,"ERROR"))))</f>
        <v/>
      </c>
    </row>
    <row r="2268" spans="1:13" x14ac:dyDescent="0.25">
      <c r="A2268" s="232" t="str">
        <f>IF(D2268="","",A2267)</f>
        <v/>
      </c>
      <c r="B2268" s="231" t="str">
        <f>IF(D2268="","",B2267)</f>
        <v/>
      </c>
      <c r="C2268" s="232" t="str">
        <f>IF(D2268="","",C2267)</f>
        <v/>
      </c>
      <c r="D2268" s="6"/>
      <c r="E2268" s="5" t="str">
        <f>IF(D2268="","",VLOOKUP(D2268,Master,3,FALSE))</f>
        <v/>
      </c>
      <c r="F2268" s="5" t="str">
        <f>IF(D2268="","",VLOOKUP(D2268,Master,4,FALSE))</f>
        <v/>
      </c>
      <c r="G2268" s="5" t="str">
        <f>IF(D2268="","",VLOOKUP(D2268,Master,5,FALSE))</f>
        <v/>
      </c>
      <c r="H2268" s="5" t="str">
        <f>IF(D2268="","",VLOOKUP(D2268,Master,2,FALSE))</f>
        <v/>
      </c>
      <c r="I2268" s="233"/>
      <c r="J2268" s="233"/>
      <c r="K2268" s="233"/>
      <c r="L2268" s="234" t="str">
        <f>IF(K2268="","",IF(I2268="",ROUND(HLOOKUP(J2268,kgList,K2268,FALSE),1),ROUND(HLOOKUP(I2268,kgList,K2268,FALSE),1)))</f>
        <v/>
      </c>
      <c r="M2268" s="234" t="str">
        <f>IF(L2268="","",IF(COUNTA(I2268:J2268)&gt;1,"Edible or Inedible",IF(COUNTA(I2268)=1,L2268*1,IF(COUNTA(J2268)=1,L2268*1,"ERROR"))))</f>
        <v/>
      </c>
    </row>
    <row r="2269" spans="1:13" x14ac:dyDescent="0.25">
      <c r="A2269" s="232" t="str">
        <f>IF(D2269="","",A2268)</f>
        <v/>
      </c>
      <c r="B2269" s="231" t="str">
        <f>IF(D2269="","",B2268)</f>
        <v/>
      </c>
      <c r="C2269" s="232" t="str">
        <f>IF(D2269="","",C2268)</f>
        <v/>
      </c>
      <c r="D2269" s="6"/>
      <c r="E2269" s="5" t="str">
        <f>IF(D2269="","",VLOOKUP(D2269,Master,3,FALSE))</f>
        <v/>
      </c>
      <c r="F2269" s="5" t="str">
        <f>IF(D2269="","",VLOOKUP(D2269,Master,4,FALSE))</f>
        <v/>
      </c>
      <c r="G2269" s="5" t="str">
        <f>IF(D2269="","",VLOOKUP(D2269,Master,5,FALSE))</f>
        <v/>
      </c>
      <c r="H2269" s="5" t="str">
        <f>IF(D2269="","",VLOOKUP(D2269,Master,2,FALSE))</f>
        <v/>
      </c>
      <c r="I2269" s="233"/>
      <c r="J2269" s="233"/>
      <c r="K2269" s="233"/>
      <c r="L2269" s="234" t="str">
        <f>IF(K2269="","",IF(I2269="",ROUND(HLOOKUP(J2269,kgList,K2269,FALSE),1),ROUND(HLOOKUP(I2269,kgList,K2269,FALSE),1)))</f>
        <v/>
      </c>
      <c r="M2269" s="234" t="str">
        <f>IF(L2269="","",IF(COUNTA(I2269:J2269)&gt;1,"Edible or Inedible",IF(COUNTA(I2269)=1,L2269*1,IF(COUNTA(J2269)=1,L2269*1,"ERROR"))))</f>
        <v/>
      </c>
    </row>
    <row r="2270" spans="1:13" x14ac:dyDescent="0.25">
      <c r="A2270" s="232" t="str">
        <f>IF(D2270="","",A2269)</f>
        <v/>
      </c>
      <c r="B2270" s="231" t="str">
        <f>IF(D2270="","",B2269)</f>
        <v/>
      </c>
      <c r="C2270" s="232" t="str">
        <f>IF(D2270="","",C2269)</f>
        <v/>
      </c>
      <c r="D2270" s="6"/>
      <c r="E2270" s="5" t="str">
        <f>IF(D2270="","",VLOOKUP(D2270,Master,3,FALSE))</f>
        <v/>
      </c>
      <c r="F2270" s="5" t="str">
        <f>IF(D2270="","",VLOOKUP(D2270,Master,4,FALSE))</f>
        <v/>
      </c>
      <c r="G2270" s="5" t="str">
        <f>IF(D2270="","",VLOOKUP(D2270,Master,5,FALSE))</f>
        <v/>
      </c>
      <c r="H2270" s="5" t="str">
        <f>IF(D2270="","",VLOOKUP(D2270,Master,2,FALSE))</f>
        <v/>
      </c>
      <c r="I2270" s="233"/>
      <c r="J2270" s="233"/>
      <c r="K2270" s="233"/>
      <c r="L2270" s="234" t="str">
        <f>IF(K2270="","",IF(I2270="",ROUND(HLOOKUP(J2270,kgList,K2270,FALSE),1),ROUND(HLOOKUP(I2270,kgList,K2270,FALSE),1)))</f>
        <v/>
      </c>
      <c r="M2270" s="234" t="str">
        <f>IF(L2270="","",IF(COUNTA(I2270:J2270)&gt;1,"Edible or Inedible",IF(COUNTA(I2270)=1,L2270*1,IF(COUNTA(J2270)=1,L2270*1,"ERROR"))))</f>
        <v/>
      </c>
    </row>
    <row r="2271" spans="1:13" x14ac:dyDescent="0.25">
      <c r="A2271" s="232" t="str">
        <f>IF(D2271="","",A2270)</f>
        <v/>
      </c>
      <c r="B2271" s="231" t="str">
        <f>IF(D2271="","",B2270)</f>
        <v/>
      </c>
      <c r="C2271" s="232" t="str">
        <f>IF(D2271="","",C2270)</f>
        <v/>
      </c>
      <c r="D2271" s="6"/>
      <c r="E2271" s="5" t="str">
        <f>IF(D2271="","",VLOOKUP(D2271,Master,3,FALSE))</f>
        <v/>
      </c>
      <c r="F2271" s="5" t="str">
        <f>IF(D2271="","",VLOOKUP(D2271,Master,4,FALSE))</f>
        <v/>
      </c>
      <c r="G2271" s="5" t="str">
        <f>IF(D2271="","",VLOOKUP(D2271,Master,5,FALSE))</f>
        <v/>
      </c>
      <c r="H2271" s="5" t="str">
        <f>IF(D2271="","",VLOOKUP(D2271,Master,2,FALSE))</f>
        <v/>
      </c>
      <c r="I2271" s="233"/>
      <c r="J2271" s="233"/>
      <c r="K2271" s="233"/>
      <c r="L2271" s="234" t="str">
        <f>IF(K2271="","",IF(I2271="",ROUND(HLOOKUP(J2271,kgList,K2271,FALSE),1),ROUND(HLOOKUP(I2271,kgList,K2271,FALSE),1)))</f>
        <v/>
      </c>
      <c r="M2271" s="234" t="str">
        <f>IF(L2271="","",IF(COUNTA(I2271:J2271)&gt;1,"Edible or Inedible",IF(COUNTA(I2271)=1,L2271*1,IF(COUNTA(J2271)=1,L2271*1,"ERROR"))))</f>
        <v/>
      </c>
    </row>
    <row r="2272" spans="1:13" x14ac:dyDescent="0.25">
      <c r="A2272" s="232" t="str">
        <f>IF(D2272="","",A2271)</f>
        <v/>
      </c>
      <c r="B2272" s="231" t="str">
        <f>IF(D2272="","",B2271)</f>
        <v/>
      </c>
      <c r="C2272" s="232" t="str">
        <f>IF(D2272="","",C2271)</f>
        <v/>
      </c>
      <c r="D2272" s="6"/>
      <c r="E2272" s="5" t="str">
        <f>IF(D2272="","",VLOOKUP(D2272,Master,3,FALSE))</f>
        <v/>
      </c>
      <c r="F2272" s="5" t="str">
        <f>IF(D2272="","",VLOOKUP(D2272,Master,4,FALSE))</f>
        <v/>
      </c>
      <c r="G2272" s="5" t="str">
        <f>IF(D2272="","",VLOOKUP(D2272,Master,5,FALSE))</f>
        <v/>
      </c>
      <c r="H2272" s="5" t="str">
        <f>IF(D2272="","",VLOOKUP(D2272,Master,2,FALSE))</f>
        <v/>
      </c>
      <c r="I2272" s="233"/>
      <c r="J2272" s="233"/>
      <c r="K2272" s="233"/>
      <c r="L2272" s="234" t="str">
        <f>IF(K2272="","",IF(I2272="",ROUND(HLOOKUP(J2272,kgList,K2272,FALSE),1),ROUND(HLOOKUP(I2272,kgList,K2272,FALSE),1)))</f>
        <v/>
      </c>
      <c r="M2272" s="234" t="str">
        <f>IF(L2272="","",IF(COUNTA(I2272:J2272)&gt;1,"Edible or Inedible",IF(COUNTA(I2272)=1,L2272*1,IF(COUNTA(J2272)=1,L2272*1,"ERROR"))))</f>
        <v/>
      </c>
    </row>
    <row r="2273" spans="1:13" x14ac:dyDescent="0.25">
      <c r="A2273" s="232" t="str">
        <f>IF(D2273="","",A2272)</f>
        <v/>
      </c>
      <c r="B2273" s="231" t="str">
        <f>IF(D2273="","",B2272)</f>
        <v/>
      </c>
      <c r="C2273" s="232" t="str">
        <f>IF(D2273="","",C2272)</f>
        <v/>
      </c>
      <c r="D2273" s="6"/>
      <c r="E2273" s="5" t="str">
        <f>IF(D2273="","",VLOOKUP(D2273,Master,3,FALSE))</f>
        <v/>
      </c>
      <c r="F2273" s="5" t="str">
        <f>IF(D2273="","",VLOOKUP(D2273,Master,4,FALSE))</f>
        <v/>
      </c>
      <c r="G2273" s="5" t="str">
        <f>IF(D2273="","",VLOOKUP(D2273,Master,5,FALSE))</f>
        <v/>
      </c>
      <c r="H2273" s="5" t="str">
        <f>IF(D2273="","",VLOOKUP(D2273,Master,2,FALSE))</f>
        <v/>
      </c>
      <c r="I2273" s="233"/>
      <c r="J2273" s="233"/>
      <c r="K2273" s="233"/>
      <c r="L2273" s="234" t="str">
        <f>IF(K2273="","",IF(I2273="",ROUND(HLOOKUP(J2273,kgList,K2273,FALSE),1),ROUND(HLOOKUP(I2273,kgList,K2273,FALSE),1)))</f>
        <v/>
      </c>
      <c r="M2273" s="234" t="str">
        <f>IF(L2273="","",IF(COUNTA(I2273:J2273)&gt;1,"Edible or Inedible",IF(COUNTA(I2273)=1,L2273*1,IF(COUNTA(J2273)=1,L2273*1,"ERROR"))))</f>
        <v/>
      </c>
    </row>
    <row r="2274" spans="1:13" x14ac:dyDescent="0.25">
      <c r="A2274" s="232" t="str">
        <f>IF(D2274="","",A2273)</f>
        <v/>
      </c>
      <c r="B2274" s="231" t="str">
        <f>IF(D2274="","",B2273)</f>
        <v/>
      </c>
      <c r="C2274" s="232" t="str">
        <f>IF(D2274="","",C2273)</f>
        <v/>
      </c>
      <c r="D2274" s="6"/>
      <c r="E2274" s="5" t="str">
        <f>IF(D2274="","",VLOOKUP(D2274,Master,3,FALSE))</f>
        <v/>
      </c>
      <c r="F2274" s="5" t="str">
        <f>IF(D2274="","",VLOOKUP(D2274,Master,4,FALSE))</f>
        <v/>
      </c>
      <c r="G2274" s="5" t="str">
        <f>IF(D2274="","",VLOOKUP(D2274,Master,5,FALSE))</f>
        <v/>
      </c>
      <c r="H2274" s="5" t="str">
        <f>IF(D2274="","",VLOOKUP(D2274,Master,2,FALSE))</f>
        <v/>
      </c>
      <c r="I2274" s="233"/>
      <c r="J2274" s="233"/>
      <c r="K2274" s="233"/>
      <c r="L2274" s="234" t="str">
        <f>IF(K2274="","",IF(I2274="",ROUND(HLOOKUP(J2274,kgList,K2274,FALSE),1),ROUND(HLOOKUP(I2274,kgList,K2274,FALSE),1)))</f>
        <v/>
      </c>
      <c r="M2274" s="234" t="str">
        <f>IF(L2274="","",IF(COUNTA(I2274:J2274)&gt;1,"Edible or Inedible",IF(COUNTA(I2274)=1,L2274*1,IF(COUNTA(J2274)=1,L2274*1,"ERROR"))))</f>
        <v/>
      </c>
    </row>
    <row r="2275" spans="1:13" x14ac:dyDescent="0.25">
      <c r="A2275" s="232" t="str">
        <f>IF(D2275="","",A2274)</f>
        <v/>
      </c>
      <c r="B2275" s="231" t="str">
        <f>IF(D2275="","",B2274)</f>
        <v/>
      </c>
      <c r="C2275" s="232" t="str">
        <f>IF(D2275="","",C2274)</f>
        <v/>
      </c>
      <c r="D2275" s="6"/>
      <c r="E2275" s="5" t="str">
        <f>IF(D2275="","",VLOOKUP(D2275,Master,3,FALSE))</f>
        <v/>
      </c>
      <c r="F2275" s="5" t="str">
        <f>IF(D2275="","",VLOOKUP(D2275,Master,4,FALSE))</f>
        <v/>
      </c>
      <c r="G2275" s="5" t="str">
        <f>IF(D2275="","",VLOOKUP(D2275,Master,5,FALSE))</f>
        <v/>
      </c>
      <c r="H2275" s="5" t="str">
        <f>IF(D2275="","",VLOOKUP(D2275,Master,2,FALSE))</f>
        <v/>
      </c>
      <c r="I2275" s="233"/>
      <c r="J2275" s="233"/>
      <c r="K2275" s="233"/>
      <c r="L2275" s="234" t="str">
        <f>IF(K2275="","",IF(I2275="",ROUND(HLOOKUP(J2275,kgList,K2275,FALSE),1),ROUND(HLOOKUP(I2275,kgList,K2275,FALSE),1)))</f>
        <v/>
      </c>
      <c r="M2275" s="234" t="str">
        <f>IF(L2275="","",IF(COUNTA(I2275:J2275)&gt;1,"Edible or Inedible",IF(COUNTA(I2275)=1,L2275*1,IF(COUNTA(J2275)=1,L2275*1,"ERROR"))))</f>
        <v/>
      </c>
    </row>
    <row r="2276" spans="1:13" x14ac:dyDescent="0.25">
      <c r="A2276" s="232" t="str">
        <f>IF(D2276="","",A2275)</f>
        <v/>
      </c>
      <c r="B2276" s="231" t="str">
        <f>IF(D2276="","",B2275)</f>
        <v/>
      </c>
      <c r="C2276" s="232" t="str">
        <f>IF(D2276="","",C2275)</f>
        <v/>
      </c>
      <c r="D2276" s="6"/>
      <c r="E2276" s="5" t="str">
        <f>IF(D2276="","",VLOOKUP(D2276,Master,3,FALSE))</f>
        <v/>
      </c>
      <c r="F2276" s="5" t="str">
        <f>IF(D2276="","",VLOOKUP(D2276,Master,4,FALSE))</f>
        <v/>
      </c>
      <c r="G2276" s="5" t="str">
        <f>IF(D2276="","",VLOOKUP(D2276,Master,5,FALSE))</f>
        <v/>
      </c>
      <c r="H2276" s="5" t="str">
        <f>IF(D2276="","",VLOOKUP(D2276,Master,2,FALSE))</f>
        <v/>
      </c>
      <c r="I2276" s="233"/>
      <c r="J2276" s="233"/>
      <c r="K2276" s="233"/>
      <c r="L2276" s="234" t="str">
        <f>IF(K2276="","",IF(I2276="",ROUND(HLOOKUP(J2276,kgList,K2276,FALSE),1),ROUND(HLOOKUP(I2276,kgList,K2276,FALSE),1)))</f>
        <v/>
      </c>
      <c r="M2276" s="234" t="str">
        <f>IF(L2276="","",IF(COUNTA(I2276:J2276)&gt;1,"Edible or Inedible",IF(COUNTA(I2276)=1,L2276*1,IF(COUNTA(J2276)=1,L2276*1,"ERROR"))))</f>
        <v/>
      </c>
    </row>
    <row r="2277" spans="1:13" x14ac:dyDescent="0.25">
      <c r="A2277" s="232" t="str">
        <f>IF(D2277="","",A2276)</f>
        <v/>
      </c>
      <c r="B2277" s="231" t="str">
        <f>IF(D2277="","",B2276)</f>
        <v/>
      </c>
      <c r="C2277" s="232" t="str">
        <f>IF(D2277="","",C2276)</f>
        <v/>
      </c>
      <c r="D2277" s="6"/>
      <c r="E2277" s="5" t="str">
        <f>IF(D2277="","",VLOOKUP(D2277,Master,3,FALSE))</f>
        <v/>
      </c>
      <c r="F2277" s="5" t="str">
        <f>IF(D2277="","",VLOOKUP(D2277,Master,4,FALSE))</f>
        <v/>
      </c>
      <c r="G2277" s="5" t="str">
        <f>IF(D2277="","",VLOOKUP(D2277,Master,5,FALSE))</f>
        <v/>
      </c>
      <c r="H2277" s="5" t="str">
        <f>IF(D2277="","",VLOOKUP(D2277,Master,2,FALSE))</f>
        <v/>
      </c>
      <c r="I2277" s="233"/>
      <c r="J2277" s="233"/>
      <c r="K2277" s="233"/>
      <c r="L2277" s="234" t="str">
        <f>IF(K2277="","",IF(I2277="",ROUND(HLOOKUP(J2277,kgList,K2277,FALSE),1),ROUND(HLOOKUP(I2277,kgList,K2277,FALSE),1)))</f>
        <v/>
      </c>
      <c r="M2277" s="234" t="str">
        <f>IF(L2277="","",IF(COUNTA(I2277:J2277)&gt;1,"Edible or Inedible",IF(COUNTA(I2277)=1,L2277*1,IF(COUNTA(J2277)=1,L2277*1,"ERROR"))))</f>
        <v/>
      </c>
    </row>
    <row r="2278" spans="1:13" x14ac:dyDescent="0.25">
      <c r="A2278" s="232" t="str">
        <f>IF(D2278="","",A2277)</f>
        <v/>
      </c>
      <c r="B2278" s="231" t="str">
        <f>IF(D2278="","",B2277)</f>
        <v/>
      </c>
      <c r="C2278" s="232" t="str">
        <f>IF(D2278="","",C2277)</f>
        <v/>
      </c>
      <c r="D2278" s="6"/>
      <c r="E2278" s="5" t="str">
        <f>IF(D2278="","",VLOOKUP(D2278,Master,3,FALSE))</f>
        <v/>
      </c>
      <c r="F2278" s="5" t="str">
        <f>IF(D2278="","",VLOOKUP(D2278,Master,4,FALSE))</f>
        <v/>
      </c>
      <c r="G2278" s="5" t="str">
        <f>IF(D2278="","",VLOOKUP(D2278,Master,5,FALSE))</f>
        <v/>
      </c>
      <c r="H2278" s="5" t="str">
        <f>IF(D2278="","",VLOOKUP(D2278,Master,2,FALSE))</f>
        <v/>
      </c>
      <c r="I2278" s="233"/>
      <c r="J2278" s="233"/>
      <c r="K2278" s="233"/>
      <c r="L2278" s="234" t="str">
        <f>IF(K2278="","",IF(I2278="",ROUND(HLOOKUP(J2278,kgList,K2278,FALSE),1),ROUND(HLOOKUP(I2278,kgList,K2278,FALSE),1)))</f>
        <v/>
      </c>
      <c r="M2278" s="234" t="str">
        <f>IF(L2278="","",IF(COUNTA(I2278:J2278)&gt;1,"Edible or Inedible",IF(COUNTA(I2278)=1,L2278*1,IF(COUNTA(J2278)=1,L2278*1,"ERROR"))))</f>
        <v/>
      </c>
    </row>
    <row r="2279" spans="1:13" x14ac:dyDescent="0.25">
      <c r="A2279" s="232" t="str">
        <f>IF(D2279="","",A2278)</f>
        <v/>
      </c>
      <c r="B2279" s="231" t="str">
        <f>IF(D2279="","",B2278)</f>
        <v/>
      </c>
      <c r="C2279" s="232" t="str">
        <f>IF(D2279="","",C2278)</f>
        <v/>
      </c>
      <c r="D2279" s="6"/>
      <c r="E2279" s="5" t="str">
        <f>IF(D2279="","",VLOOKUP(D2279,Master,3,FALSE))</f>
        <v/>
      </c>
      <c r="F2279" s="5" t="str">
        <f>IF(D2279="","",VLOOKUP(D2279,Master,4,FALSE))</f>
        <v/>
      </c>
      <c r="G2279" s="5" t="str">
        <f>IF(D2279="","",VLOOKUP(D2279,Master,5,FALSE))</f>
        <v/>
      </c>
      <c r="H2279" s="5" t="str">
        <f>IF(D2279="","",VLOOKUP(D2279,Master,2,FALSE))</f>
        <v/>
      </c>
      <c r="I2279" s="233"/>
      <c r="J2279" s="233"/>
      <c r="K2279" s="233"/>
      <c r="L2279" s="234" t="str">
        <f>IF(K2279="","",IF(I2279="",ROUND(HLOOKUP(J2279,kgList,K2279,FALSE),1),ROUND(HLOOKUP(I2279,kgList,K2279,FALSE),1)))</f>
        <v/>
      </c>
      <c r="M2279" s="234" t="str">
        <f>IF(L2279="","",IF(COUNTA(I2279:J2279)&gt;1,"Edible or Inedible",IF(COUNTA(I2279)=1,L2279*1,IF(COUNTA(J2279)=1,L2279*1,"ERROR"))))</f>
        <v/>
      </c>
    </row>
    <row r="2280" spans="1:13" x14ac:dyDescent="0.25">
      <c r="A2280" s="232" t="str">
        <f>IF(D2280="","",A2279)</f>
        <v/>
      </c>
      <c r="B2280" s="231" t="str">
        <f>IF(D2280="","",B2279)</f>
        <v/>
      </c>
      <c r="C2280" s="232" t="str">
        <f>IF(D2280="","",C2279)</f>
        <v/>
      </c>
      <c r="D2280" s="6"/>
      <c r="E2280" s="5" t="str">
        <f>IF(D2280="","",VLOOKUP(D2280,Master,3,FALSE))</f>
        <v/>
      </c>
      <c r="F2280" s="5" t="str">
        <f>IF(D2280="","",VLOOKUP(D2280,Master,4,FALSE))</f>
        <v/>
      </c>
      <c r="G2280" s="5" t="str">
        <f>IF(D2280="","",VLOOKUP(D2280,Master,5,FALSE))</f>
        <v/>
      </c>
      <c r="H2280" s="5" t="str">
        <f>IF(D2280="","",VLOOKUP(D2280,Master,2,FALSE))</f>
        <v/>
      </c>
      <c r="I2280" s="233"/>
      <c r="J2280" s="233"/>
      <c r="K2280" s="233"/>
      <c r="L2280" s="234" t="str">
        <f>IF(K2280="","",IF(I2280="",ROUND(HLOOKUP(J2280,kgList,K2280,FALSE),1),ROUND(HLOOKUP(I2280,kgList,K2280,FALSE),1)))</f>
        <v/>
      </c>
      <c r="M2280" s="234" t="str">
        <f>IF(L2280="","",IF(COUNTA(I2280:J2280)&gt;1,"Edible or Inedible",IF(COUNTA(I2280)=1,L2280*1,IF(COUNTA(J2280)=1,L2280*1,"ERROR"))))</f>
        <v/>
      </c>
    </row>
    <row r="2281" spans="1:13" x14ac:dyDescent="0.25">
      <c r="A2281" s="232" t="str">
        <f>IF(D2281="","",A2280)</f>
        <v/>
      </c>
      <c r="B2281" s="231" t="str">
        <f>IF(D2281="","",B2280)</f>
        <v/>
      </c>
      <c r="C2281" s="232" t="str">
        <f>IF(D2281="","",C2280)</f>
        <v/>
      </c>
      <c r="D2281" s="6"/>
      <c r="E2281" s="5" t="str">
        <f>IF(D2281="","",VLOOKUP(D2281,Master,3,FALSE))</f>
        <v/>
      </c>
      <c r="F2281" s="5" t="str">
        <f>IF(D2281="","",VLOOKUP(D2281,Master,4,FALSE))</f>
        <v/>
      </c>
      <c r="G2281" s="5" t="str">
        <f>IF(D2281="","",VLOOKUP(D2281,Master,5,FALSE))</f>
        <v/>
      </c>
      <c r="H2281" s="5" t="str">
        <f>IF(D2281="","",VLOOKUP(D2281,Master,2,FALSE))</f>
        <v/>
      </c>
      <c r="I2281" s="233"/>
      <c r="J2281" s="233"/>
      <c r="K2281" s="233"/>
      <c r="L2281" s="234" t="str">
        <f>IF(K2281="","",IF(I2281="",ROUND(HLOOKUP(J2281,kgList,K2281,FALSE),1),ROUND(HLOOKUP(I2281,kgList,K2281,FALSE),1)))</f>
        <v/>
      </c>
      <c r="M2281" s="234" t="str">
        <f>IF(L2281="","",IF(COUNTA(I2281:J2281)&gt;1,"Edible or Inedible",IF(COUNTA(I2281)=1,L2281*1,IF(COUNTA(J2281)=1,L2281*1,"ERROR"))))</f>
        <v/>
      </c>
    </row>
    <row r="2282" spans="1:13" x14ac:dyDescent="0.25">
      <c r="A2282" s="232" t="str">
        <f>IF(D2282="","",A2281)</f>
        <v/>
      </c>
      <c r="B2282" s="231" t="str">
        <f>IF(D2282="","",B2281)</f>
        <v/>
      </c>
      <c r="C2282" s="232" t="str">
        <f>IF(D2282="","",C2281)</f>
        <v/>
      </c>
      <c r="D2282" s="6"/>
      <c r="E2282" s="5" t="str">
        <f>IF(D2282="","",VLOOKUP(D2282,Master,3,FALSE))</f>
        <v/>
      </c>
      <c r="F2282" s="5" t="str">
        <f>IF(D2282="","",VLOOKUP(D2282,Master,4,FALSE))</f>
        <v/>
      </c>
      <c r="G2282" s="5" t="str">
        <f>IF(D2282="","",VLOOKUP(D2282,Master,5,FALSE))</f>
        <v/>
      </c>
      <c r="H2282" s="5" t="str">
        <f>IF(D2282="","",VLOOKUP(D2282,Master,2,FALSE))</f>
        <v/>
      </c>
      <c r="I2282" s="233"/>
      <c r="J2282" s="233"/>
      <c r="K2282" s="233"/>
      <c r="L2282" s="234" t="str">
        <f>IF(K2282="","",IF(I2282="",ROUND(HLOOKUP(J2282,kgList,K2282,FALSE),1),ROUND(HLOOKUP(I2282,kgList,K2282,FALSE),1)))</f>
        <v/>
      </c>
      <c r="M2282" s="234" t="str">
        <f>IF(L2282="","",IF(COUNTA(I2282:J2282)&gt;1,"Edible or Inedible",IF(COUNTA(I2282)=1,L2282*1,IF(COUNTA(J2282)=1,L2282*1,"ERROR"))))</f>
        <v/>
      </c>
    </row>
    <row r="2283" spans="1:13" x14ac:dyDescent="0.25">
      <c r="A2283" s="232" t="str">
        <f>IF(D2283="","",A2282)</f>
        <v/>
      </c>
      <c r="B2283" s="231" t="str">
        <f>IF(D2283="","",B2282)</f>
        <v/>
      </c>
      <c r="C2283" s="232" t="str">
        <f>IF(D2283="","",C2282)</f>
        <v/>
      </c>
      <c r="D2283" s="6"/>
      <c r="E2283" s="5" t="str">
        <f>IF(D2283="","",VLOOKUP(D2283,Master,3,FALSE))</f>
        <v/>
      </c>
      <c r="F2283" s="5" t="str">
        <f>IF(D2283="","",VLOOKUP(D2283,Master,4,FALSE))</f>
        <v/>
      </c>
      <c r="G2283" s="5" t="str">
        <f>IF(D2283="","",VLOOKUP(D2283,Master,5,FALSE))</f>
        <v/>
      </c>
      <c r="H2283" s="5" t="str">
        <f>IF(D2283="","",VLOOKUP(D2283,Master,2,FALSE))</f>
        <v/>
      </c>
      <c r="I2283" s="233"/>
      <c r="J2283" s="233"/>
      <c r="K2283" s="233"/>
      <c r="L2283" s="234" t="str">
        <f>IF(K2283="","",IF(I2283="",ROUND(HLOOKUP(J2283,kgList,K2283,FALSE),1),ROUND(HLOOKUP(I2283,kgList,K2283,FALSE),1)))</f>
        <v/>
      </c>
      <c r="M2283" s="234" t="str">
        <f>IF(L2283="","",IF(COUNTA(I2283:J2283)&gt;1,"Edible or Inedible",IF(COUNTA(I2283)=1,L2283*1,IF(COUNTA(J2283)=1,L2283*1,"ERROR"))))</f>
        <v/>
      </c>
    </row>
    <row r="2284" spans="1:13" x14ac:dyDescent="0.25">
      <c r="A2284" s="232" t="str">
        <f>IF(D2284="","",A2283)</f>
        <v/>
      </c>
      <c r="B2284" s="231" t="str">
        <f>IF(D2284="","",B2283)</f>
        <v/>
      </c>
      <c r="C2284" s="232" t="str">
        <f>IF(D2284="","",C2283)</f>
        <v/>
      </c>
      <c r="D2284" s="6"/>
      <c r="E2284" s="5" t="str">
        <f>IF(D2284="","",VLOOKUP(D2284,Master,3,FALSE))</f>
        <v/>
      </c>
      <c r="F2284" s="5" t="str">
        <f>IF(D2284="","",VLOOKUP(D2284,Master,4,FALSE))</f>
        <v/>
      </c>
      <c r="G2284" s="5" t="str">
        <f>IF(D2284="","",VLOOKUP(D2284,Master,5,FALSE))</f>
        <v/>
      </c>
      <c r="H2284" s="5" t="str">
        <f>IF(D2284="","",VLOOKUP(D2284,Master,2,FALSE))</f>
        <v/>
      </c>
      <c r="I2284" s="233"/>
      <c r="J2284" s="233"/>
      <c r="K2284" s="233"/>
      <c r="L2284" s="234" t="str">
        <f>IF(K2284="","",IF(I2284="",ROUND(HLOOKUP(J2284,kgList,K2284,FALSE),1),ROUND(HLOOKUP(I2284,kgList,K2284,FALSE),1)))</f>
        <v/>
      </c>
      <c r="M2284" s="234" t="str">
        <f>IF(L2284="","",IF(COUNTA(I2284:J2284)&gt;1,"Edible or Inedible",IF(COUNTA(I2284)=1,L2284*1,IF(COUNTA(J2284)=1,L2284*1,"ERROR"))))</f>
        <v/>
      </c>
    </row>
    <row r="2285" spans="1:13" x14ac:dyDescent="0.25">
      <c r="A2285" s="232" t="str">
        <f>IF(D2285="","",A2284)</f>
        <v/>
      </c>
      <c r="B2285" s="231" t="str">
        <f>IF(D2285="","",B2284)</f>
        <v/>
      </c>
      <c r="C2285" s="232" t="str">
        <f>IF(D2285="","",C2284)</f>
        <v/>
      </c>
      <c r="D2285" s="6"/>
      <c r="E2285" s="5" t="str">
        <f>IF(D2285="","",VLOOKUP(D2285,Master,3,FALSE))</f>
        <v/>
      </c>
      <c r="F2285" s="5" t="str">
        <f>IF(D2285="","",VLOOKUP(D2285,Master,4,FALSE))</f>
        <v/>
      </c>
      <c r="G2285" s="5" t="str">
        <f>IF(D2285="","",VLOOKUP(D2285,Master,5,FALSE))</f>
        <v/>
      </c>
      <c r="H2285" s="5" t="str">
        <f>IF(D2285="","",VLOOKUP(D2285,Master,2,FALSE))</f>
        <v/>
      </c>
      <c r="I2285" s="233"/>
      <c r="J2285" s="233"/>
      <c r="K2285" s="233"/>
      <c r="L2285" s="234" t="str">
        <f>IF(K2285="","",IF(I2285="",ROUND(HLOOKUP(J2285,kgList,K2285,FALSE),1),ROUND(HLOOKUP(I2285,kgList,K2285,FALSE),1)))</f>
        <v/>
      </c>
      <c r="M2285" s="234" t="str">
        <f>IF(L2285="","",IF(COUNTA(I2285:J2285)&gt;1,"Edible or Inedible",IF(COUNTA(I2285)=1,L2285*1,IF(COUNTA(J2285)=1,L2285*1,"ERROR"))))</f>
        <v/>
      </c>
    </row>
    <row r="2286" spans="1:13" x14ac:dyDescent="0.25">
      <c r="A2286" s="232" t="str">
        <f>IF(D2286="","",A2285)</f>
        <v/>
      </c>
      <c r="B2286" s="231" t="str">
        <f>IF(D2286="","",B2285)</f>
        <v/>
      </c>
      <c r="C2286" s="232" t="str">
        <f>IF(D2286="","",C2285)</f>
        <v/>
      </c>
      <c r="D2286" s="6"/>
      <c r="E2286" s="5" t="str">
        <f>IF(D2286="","",VLOOKUP(D2286,Master,3,FALSE))</f>
        <v/>
      </c>
      <c r="F2286" s="5" t="str">
        <f>IF(D2286="","",VLOOKUP(D2286,Master,4,FALSE))</f>
        <v/>
      </c>
      <c r="G2286" s="5" t="str">
        <f>IF(D2286="","",VLOOKUP(D2286,Master,5,FALSE))</f>
        <v/>
      </c>
      <c r="H2286" s="5" t="str">
        <f>IF(D2286="","",VLOOKUP(D2286,Master,2,FALSE))</f>
        <v/>
      </c>
      <c r="I2286" s="233"/>
      <c r="J2286" s="233"/>
      <c r="K2286" s="233"/>
      <c r="L2286" s="234" t="str">
        <f>IF(K2286="","",IF(I2286="",ROUND(HLOOKUP(J2286,kgList,K2286,FALSE),1),ROUND(HLOOKUP(I2286,kgList,K2286,FALSE),1)))</f>
        <v/>
      </c>
      <c r="M2286" s="234" t="str">
        <f>IF(L2286="","",IF(COUNTA(I2286:J2286)&gt;1,"Edible or Inedible",IF(COUNTA(I2286)=1,L2286*1,IF(COUNTA(J2286)=1,L2286*1,"ERROR"))))</f>
        <v/>
      </c>
    </row>
    <row r="2287" spans="1:13" x14ac:dyDescent="0.25">
      <c r="A2287" s="232" t="str">
        <f>IF(D2287="","",A2286)</f>
        <v/>
      </c>
      <c r="B2287" s="231" t="str">
        <f>IF(D2287="","",B2286)</f>
        <v/>
      </c>
      <c r="C2287" s="232" t="str">
        <f>IF(D2287="","",C2286)</f>
        <v/>
      </c>
      <c r="D2287" s="6"/>
      <c r="E2287" s="5" t="str">
        <f>IF(D2287="","",VLOOKUP(D2287,Master,3,FALSE))</f>
        <v/>
      </c>
      <c r="F2287" s="5" t="str">
        <f>IF(D2287="","",VLOOKUP(D2287,Master,4,FALSE))</f>
        <v/>
      </c>
      <c r="G2287" s="5" t="str">
        <f>IF(D2287="","",VLOOKUP(D2287,Master,5,FALSE))</f>
        <v/>
      </c>
      <c r="H2287" s="5" t="str">
        <f>IF(D2287="","",VLOOKUP(D2287,Master,2,FALSE))</f>
        <v/>
      </c>
      <c r="I2287" s="233"/>
      <c r="J2287" s="233"/>
      <c r="K2287" s="233"/>
      <c r="L2287" s="234" t="str">
        <f>IF(K2287="","",IF(I2287="",ROUND(HLOOKUP(J2287,kgList,K2287,FALSE),1),ROUND(HLOOKUP(I2287,kgList,K2287,FALSE),1)))</f>
        <v/>
      </c>
      <c r="M2287" s="234" t="str">
        <f>IF(L2287="","",IF(COUNTA(I2287:J2287)&gt;1,"Edible or Inedible",IF(COUNTA(I2287)=1,L2287*1,IF(COUNTA(J2287)=1,L2287*1,"ERROR"))))</f>
        <v/>
      </c>
    </row>
    <row r="2288" spans="1:13" x14ac:dyDescent="0.25">
      <c r="A2288" s="232" t="str">
        <f>IF(D2288="","",A2287)</f>
        <v/>
      </c>
      <c r="B2288" s="231" t="str">
        <f>IF(D2288="","",B2287)</f>
        <v/>
      </c>
      <c r="C2288" s="232" t="str">
        <f>IF(D2288="","",C2287)</f>
        <v/>
      </c>
      <c r="D2288" s="6"/>
      <c r="E2288" s="5" t="str">
        <f>IF(D2288="","",VLOOKUP(D2288,Master,3,FALSE))</f>
        <v/>
      </c>
      <c r="F2288" s="5" t="str">
        <f>IF(D2288="","",VLOOKUP(D2288,Master,4,FALSE))</f>
        <v/>
      </c>
      <c r="G2288" s="5" t="str">
        <f>IF(D2288="","",VLOOKUP(D2288,Master,5,FALSE))</f>
        <v/>
      </c>
      <c r="H2288" s="5" t="str">
        <f>IF(D2288="","",VLOOKUP(D2288,Master,2,FALSE))</f>
        <v/>
      </c>
      <c r="I2288" s="233"/>
      <c r="J2288" s="233"/>
      <c r="K2288" s="233"/>
      <c r="L2288" s="234" t="str">
        <f>IF(K2288="","",IF(I2288="",ROUND(HLOOKUP(J2288,kgList,K2288,FALSE),1),ROUND(HLOOKUP(I2288,kgList,K2288,FALSE),1)))</f>
        <v/>
      </c>
      <c r="M2288" s="234" t="str">
        <f>IF(L2288="","",IF(COUNTA(I2288:J2288)&gt;1,"Edible or Inedible",IF(COUNTA(I2288)=1,L2288*1,IF(COUNTA(J2288)=1,L2288*1,"ERROR"))))</f>
        <v/>
      </c>
    </row>
    <row r="2289" spans="1:13" x14ac:dyDescent="0.25">
      <c r="A2289" s="232" t="str">
        <f>IF(D2289="","",A2288)</f>
        <v/>
      </c>
      <c r="B2289" s="231" t="str">
        <f>IF(D2289="","",B2288)</f>
        <v/>
      </c>
      <c r="C2289" s="232" t="str">
        <f>IF(D2289="","",C2288)</f>
        <v/>
      </c>
      <c r="D2289" s="6"/>
      <c r="E2289" s="5" t="str">
        <f>IF(D2289="","",VLOOKUP(D2289,Master,3,FALSE))</f>
        <v/>
      </c>
      <c r="F2289" s="5" t="str">
        <f>IF(D2289="","",VLOOKUP(D2289,Master,4,FALSE))</f>
        <v/>
      </c>
      <c r="G2289" s="5" t="str">
        <f>IF(D2289="","",VLOOKUP(D2289,Master,5,FALSE))</f>
        <v/>
      </c>
      <c r="H2289" s="5" t="str">
        <f>IF(D2289="","",VLOOKUP(D2289,Master,2,FALSE))</f>
        <v/>
      </c>
      <c r="I2289" s="233"/>
      <c r="J2289" s="233"/>
      <c r="K2289" s="233"/>
      <c r="L2289" s="234" t="str">
        <f>IF(K2289="","",IF(I2289="",ROUND(HLOOKUP(J2289,kgList,K2289,FALSE),1),ROUND(HLOOKUP(I2289,kgList,K2289,FALSE),1)))</f>
        <v/>
      </c>
      <c r="M2289" s="234" t="str">
        <f>IF(L2289="","",IF(COUNTA(I2289:J2289)&gt;1,"Edible or Inedible",IF(COUNTA(I2289)=1,L2289*1,IF(COUNTA(J2289)=1,L2289*1,"ERROR"))))</f>
        <v/>
      </c>
    </row>
    <row r="2290" spans="1:13" x14ac:dyDescent="0.25">
      <c r="A2290" s="232" t="str">
        <f>IF(D2290="","",A2289)</f>
        <v/>
      </c>
      <c r="B2290" s="231" t="str">
        <f>IF(D2290="","",B2289)</f>
        <v/>
      </c>
      <c r="C2290" s="232" t="str">
        <f>IF(D2290="","",C2289)</f>
        <v/>
      </c>
      <c r="D2290" s="6"/>
      <c r="E2290" s="5" t="str">
        <f>IF(D2290="","",VLOOKUP(D2290,Master,3,FALSE))</f>
        <v/>
      </c>
      <c r="F2290" s="5" t="str">
        <f>IF(D2290="","",VLOOKUP(D2290,Master,4,FALSE))</f>
        <v/>
      </c>
      <c r="G2290" s="5" t="str">
        <f>IF(D2290="","",VLOOKUP(D2290,Master,5,FALSE))</f>
        <v/>
      </c>
      <c r="H2290" s="5" t="str">
        <f>IF(D2290="","",VLOOKUP(D2290,Master,2,FALSE))</f>
        <v/>
      </c>
      <c r="I2290" s="233"/>
      <c r="J2290" s="233"/>
      <c r="K2290" s="233"/>
      <c r="L2290" s="234" t="str">
        <f>IF(K2290="","",IF(I2290="",ROUND(HLOOKUP(J2290,kgList,K2290,FALSE),1),ROUND(HLOOKUP(I2290,kgList,K2290,FALSE),1)))</f>
        <v/>
      </c>
      <c r="M2290" s="234" t="str">
        <f>IF(L2290="","",IF(COUNTA(I2290:J2290)&gt;1,"Edible or Inedible",IF(COUNTA(I2290)=1,L2290*1,IF(COUNTA(J2290)=1,L2290*1,"ERROR"))))</f>
        <v/>
      </c>
    </row>
    <row r="2291" spans="1:13" x14ac:dyDescent="0.25">
      <c r="A2291" s="232" t="str">
        <f>IF(D2291="","",A2290)</f>
        <v/>
      </c>
      <c r="B2291" s="231" t="str">
        <f>IF(D2291="","",B2290)</f>
        <v/>
      </c>
      <c r="C2291" s="232" t="str">
        <f>IF(D2291="","",C2290)</f>
        <v/>
      </c>
      <c r="D2291" s="6"/>
      <c r="E2291" s="5" t="str">
        <f>IF(D2291="","",VLOOKUP(D2291,Master,3,FALSE))</f>
        <v/>
      </c>
      <c r="F2291" s="5" t="str">
        <f>IF(D2291="","",VLOOKUP(D2291,Master,4,FALSE))</f>
        <v/>
      </c>
      <c r="G2291" s="5" t="str">
        <f>IF(D2291="","",VLOOKUP(D2291,Master,5,FALSE))</f>
        <v/>
      </c>
      <c r="H2291" s="5" t="str">
        <f>IF(D2291="","",VLOOKUP(D2291,Master,2,FALSE))</f>
        <v/>
      </c>
      <c r="I2291" s="233"/>
      <c r="J2291" s="233"/>
      <c r="K2291" s="233"/>
      <c r="L2291" s="234" t="str">
        <f>IF(K2291="","",IF(I2291="",ROUND(HLOOKUP(J2291,kgList,K2291,FALSE),1),ROUND(HLOOKUP(I2291,kgList,K2291,FALSE),1)))</f>
        <v/>
      </c>
      <c r="M2291" s="234" t="str">
        <f>IF(L2291="","",IF(COUNTA(I2291:J2291)&gt;1,"Edible or Inedible",IF(COUNTA(I2291)=1,L2291*1,IF(COUNTA(J2291)=1,L2291*1,"ERROR"))))</f>
        <v/>
      </c>
    </row>
    <row r="2292" spans="1:13" x14ac:dyDescent="0.25">
      <c r="A2292" s="232" t="str">
        <f>IF(D2292="","",A2291)</f>
        <v/>
      </c>
      <c r="B2292" s="231" t="str">
        <f>IF(D2292="","",B2291)</f>
        <v/>
      </c>
      <c r="C2292" s="232" t="str">
        <f>IF(D2292="","",C2291)</f>
        <v/>
      </c>
      <c r="D2292" s="6"/>
      <c r="E2292" s="5" t="str">
        <f>IF(D2292="","",VLOOKUP(D2292,Master,3,FALSE))</f>
        <v/>
      </c>
      <c r="F2292" s="5" t="str">
        <f>IF(D2292="","",VLOOKUP(D2292,Master,4,FALSE))</f>
        <v/>
      </c>
      <c r="G2292" s="5" t="str">
        <f>IF(D2292="","",VLOOKUP(D2292,Master,5,FALSE))</f>
        <v/>
      </c>
      <c r="H2292" s="5" t="str">
        <f>IF(D2292="","",VLOOKUP(D2292,Master,2,FALSE))</f>
        <v/>
      </c>
      <c r="I2292" s="233"/>
      <c r="J2292" s="233"/>
      <c r="K2292" s="233"/>
      <c r="L2292" s="234" t="str">
        <f>IF(K2292="","",IF(I2292="",ROUND(HLOOKUP(J2292,kgList,K2292,FALSE),1),ROUND(HLOOKUP(I2292,kgList,K2292,FALSE),1)))</f>
        <v/>
      </c>
      <c r="M2292" s="234" t="str">
        <f>IF(L2292="","",IF(COUNTA(I2292:J2292)&gt;1,"Edible or Inedible",IF(COUNTA(I2292)=1,L2292*1,IF(COUNTA(J2292)=1,L2292*1,"ERROR"))))</f>
        <v/>
      </c>
    </row>
    <row r="2293" spans="1:13" x14ac:dyDescent="0.25">
      <c r="A2293" s="232" t="str">
        <f>IF(D2293="","",A2292)</f>
        <v/>
      </c>
      <c r="B2293" s="231" t="str">
        <f>IF(D2293="","",B2292)</f>
        <v/>
      </c>
      <c r="C2293" s="232" t="str">
        <f>IF(D2293="","",C2292)</f>
        <v/>
      </c>
      <c r="D2293" s="6"/>
      <c r="E2293" s="5" t="str">
        <f>IF(D2293="","",VLOOKUP(D2293,Master,3,FALSE))</f>
        <v/>
      </c>
      <c r="F2293" s="5" t="str">
        <f>IF(D2293="","",VLOOKUP(D2293,Master,4,FALSE))</f>
        <v/>
      </c>
      <c r="G2293" s="5" t="str">
        <f>IF(D2293="","",VLOOKUP(D2293,Master,5,FALSE))</f>
        <v/>
      </c>
      <c r="H2293" s="5" t="str">
        <f>IF(D2293="","",VLOOKUP(D2293,Master,2,FALSE))</f>
        <v/>
      </c>
      <c r="I2293" s="233"/>
      <c r="J2293" s="233"/>
      <c r="K2293" s="233"/>
      <c r="L2293" s="234" t="str">
        <f>IF(K2293="","",IF(I2293="",ROUND(HLOOKUP(J2293,kgList,K2293,FALSE),1),ROUND(HLOOKUP(I2293,kgList,K2293,FALSE),1)))</f>
        <v/>
      </c>
      <c r="M2293" s="234" t="str">
        <f>IF(L2293="","",IF(COUNTA(I2293:J2293)&gt;1,"Edible or Inedible",IF(COUNTA(I2293)=1,L2293*1,IF(COUNTA(J2293)=1,L2293*1,"ERROR"))))</f>
        <v/>
      </c>
    </row>
    <row r="2294" spans="1:13" x14ac:dyDescent="0.25">
      <c r="A2294" s="232" t="str">
        <f>IF(D2294="","",A2293)</f>
        <v/>
      </c>
      <c r="B2294" s="231" t="str">
        <f>IF(D2294="","",B2293)</f>
        <v/>
      </c>
      <c r="C2294" s="232" t="str">
        <f>IF(D2294="","",C2293)</f>
        <v/>
      </c>
      <c r="D2294" s="6"/>
      <c r="E2294" s="5" t="str">
        <f>IF(D2294="","",VLOOKUP(D2294,Master,3,FALSE))</f>
        <v/>
      </c>
      <c r="F2294" s="5" t="str">
        <f>IF(D2294="","",VLOOKUP(D2294,Master,4,FALSE))</f>
        <v/>
      </c>
      <c r="G2294" s="5" t="str">
        <f>IF(D2294="","",VLOOKUP(D2294,Master,5,FALSE))</f>
        <v/>
      </c>
      <c r="H2294" s="5" t="str">
        <f>IF(D2294="","",VLOOKUP(D2294,Master,2,FALSE))</f>
        <v/>
      </c>
      <c r="I2294" s="233"/>
      <c r="J2294" s="233"/>
      <c r="K2294" s="233"/>
      <c r="L2294" s="234" t="str">
        <f>IF(K2294="","",IF(I2294="",ROUND(HLOOKUP(J2294,kgList,K2294,FALSE),1),ROUND(HLOOKUP(I2294,kgList,K2294,FALSE),1)))</f>
        <v/>
      </c>
      <c r="M2294" s="234" t="str">
        <f>IF(L2294="","",IF(COUNTA(I2294:J2294)&gt;1,"Edible or Inedible",IF(COUNTA(I2294)=1,L2294*1,IF(COUNTA(J2294)=1,L2294*1,"ERROR"))))</f>
        <v/>
      </c>
    </row>
    <row r="2295" spans="1:13" x14ac:dyDescent="0.25">
      <c r="A2295" s="232" t="str">
        <f>IF(D2295="","",A2294)</f>
        <v/>
      </c>
      <c r="B2295" s="231" t="str">
        <f>IF(D2295="","",B2294)</f>
        <v/>
      </c>
      <c r="C2295" s="232" t="str">
        <f>IF(D2295="","",C2294)</f>
        <v/>
      </c>
      <c r="D2295" s="6"/>
      <c r="E2295" s="5" t="str">
        <f>IF(D2295="","",VLOOKUP(D2295,Master,3,FALSE))</f>
        <v/>
      </c>
      <c r="F2295" s="5" t="str">
        <f>IF(D2295="","",VLOOKUP(D2295,Master,4,FALSE))</f>
        <v/>
      </c>
      <c r="G2295" s="5" t="str">
        <f>IF(D2295="","",VLOOKUP(D2295,Master,5,FALSE))</f>
        <v/>
      </c>
      <c r="H2295" s="5" t="str">
        <f>IF(D2295="","",VLOOKUP(D2295,Master,2,FALSE))</f>
        <v/>
      </c>
      <c r="I2295" s="233"/>
      <c r="J2295" s="233"/>
      <c r="K2295" s="233"/>
      <c r="L2295" s="234" t="str">
        <f>IF(K2295="","",IF(I2295="",ROUND(HLOOKUP(J2295,kgList,K2295,FALSE),1),ROUND(HLOOKUP(I2295,kgList,K2295,FALSE),1)))</f>
        <v/>
      </c>
      <c r="M2295" s="234" t="str">
        <f>IF(L2295="","",IF(COUNTA(I2295:J2295)&gt;1,"Edible or Inedible",IF(COUNTA(I2295)=1,L2295*1,IF(COUNTA(J2295)=1,L2295*1,"ERROR"))))</f>
        <v/>
      </c>
    </row>
    <row r="2296" spans="1:13" x14ac:dyDescent="0.25">
      <c r="A2296" s="232" t="str">
        <f>IF(D2296="","",A2295)</f>
        <v/>
      </c>
      <c r="B2296" s="231" t="str">
        <f>IF(D2296="","",B2295)</f>
        <v/>
      </c>
      <c r="C2296" s="232" t="str">
        <f>IF(D2296="","",C2295)</f>
        <v/>
      </c>
      <c r="D2296" s="6"/>
      <c r="E2296" s="5" t="str">
        <f>IF(D2296="","",VLOOKUP(D2296,Master,3,FALSE))</f>
        <v/>
      </c>
      <c r="F2296" s="5" t="str">
        <f>IF(D2296="","",VLOOKUP(D2296,Master,4,FALSE))</f>
        <v/>
      </c>
      <c r="G2296" s="5" t="str">
        <f>IF(D2296="","",VLOOKUP(D2296,Master,5,FALSE))</f>
        <v/>
      </c>
      <c r="H2296" s="5" t="str">
        <f>IF(D2296="","",VLOOKUP(D2296,Master,2,FALSE))</f>
        <v/>
      </c>
      <c r="I2296" s="233"/>
      <c r="J2296" s="233"/>
      <c r="K2296" s="233"/>
      <c r="L2296" s="234" t="str">
        <f>IF(K2296="","",IF(I2296="",ROUND(HLOOKUP(J2296,kgList,K2296,FALSE),1),ROUND(HLOOKUP(I2296,kgList,K2296,FALSE),1)))</f>
        <v/>
      </c>
      <c r="M2296" s="234" t="str">
        <f>IF(L2296="","",IF(COUNTA(I2296:J2296)&gt;1,"Edible or Inedible",IF(COUNTA(I2296)=1,L2296*1,IF(COUNTA(J2296)=1,L2296*1,"ERROR"))))</f>
        <v/>
      </c>
    </row>
    <row r="2297" spans="1:13" x14ac:dyDescent="0.25">
      <c r="A2297" s="232" t="str">
        <f>IF(D2297="","",A2296)</f>
        <v/>
      </c>
      <c r="B2297" s="231" t="str">
        <f>IF(D2297="","",B2296)</f>
        <v/>
      </c>
      <c r="C2297" s="232" t="str">
        <f>IF(D2297="","",C2296)</f>
        <v/>
      </c>
      <c r="D2297" s="6"/>
      <c r="E2297" s="5" t="str">
        <f>IF(D2297="","",VLOOKUP(D2297,Master,3,FALSE))</f>
        <v/>
      </c>
      <c r="F2297" s="5" t="str">
        <f>IF(D2297="","",VLOOKUP(D2297,Master,4,FALSE))</f>
        <v/>
      </c>
      <c r="G2297" s="5" t="str">
        <f>IF(D2297="","",VLOOKUP(D2297,Master,5,FALSE))</f>
        <v/>
      </c>
      <c r="H2297" s="5" t="str">
        <f>IF(D2297="","",VLOOKUP(D2297,Master,2,FALSE))</f>
        <v/>
      </c>
      <c r="I2297" s="233"/>
      <c r="J2297" s="233"/>
      <c r="K2297" s="233"/>
      <c r="L2297" s="234" t="str">
        <f>IF(K2297="","",IF(I2297="",ROUND(HLOOKUP(J2297,kgList,K2297,FALSE),1),ROUND(HLOOKUP(I2297,kgList,K2297,FALSE),1)))</f>
        <v/>
      </c>
      <c r="M2297" s="234" t="str">
        <f>IF(L2297="","",IF(COUNTA(I2297:J2297)&gt;1,"Edible or Inedible",IF(COUNTA(I2297)=1,L2297*1,IF(COUNTA(J2297)=1,L2297*1,"ERROR"))))</f>
        <v/>
      </c>
    </row>
    <row r="2298" spans="1:13" x14ac:dyDescent="0.25">
      <c r="A2298" s="232" t="str">
        <f>IF(D2298="","",A2297)</f>
        <v/>
      </c>
      <c r="B2298" s="231" t="str">
        <f>IF(D2298="","",B2297)</f>
        <v/>
      </c>
      <c r="C2298" s="232" t="str">
        <f>IF(D2298="","",C2297)</f>
        <v/>
      </c>
      <c r="D2298" s="6"/>
      <c r="E2298" s="5" t="str">
        <f>IF(D2298="","",VLOOKUP(D2298,Master,3,FALSE))</f>
        <v/>
      </c>
      <c r="F2298" s="5" t="str">
        <f>IF(D2298="","",VLOOKUP(D2298,Master,4,FALSE))</f>
        <v/>
      </c>
      <c r="G2298" s="5" t="str">
        <f>IF(D2298="","",VLOOKUP(D2298,Master,5,FALSE))</f>
        <v/>
      </c>
      <c r="H2298" s="5" t="str">
        <f>IF(D2298="","",VLOOKUP(D2298,Master,2,FALSE))</f>
        <v/>
      </c>
      <c r="I2298" s="233"/>
      <c r="J2298" s="233"/>
      <c r="K2298" s="233"/>
      <c r="L2298" s="234" t="str">
        <f>IF(K2298="","",IF(I2298="",ROUND(HLOOKUP(J2298,kgList,K2298,FALSE),1),ROUND(HLOOKUP(I2298,kgList,K2298,FALSE),1)))</f>
        <v/>
      </c>
      <c r="M2298" s="234" t="str">
        <f>IF(L2298="","",IF(COUNTA(I2298:J2298)&gt;1,"Edible or Inedible",IF(COUNTA(I2298)=1,L2298*1,IF(COUNTA(J2298)=1,L2298*1,"ERROR"))))</f>
        <v/>
      </c>
    </row>
    <row r="2299" spans="1:13" x14ac:dyDescent="0.25">
      <c r="A2299" s="232" t="str">
        <f>IF(D2299="","",A2298)</f>
        <v/>
      </c>
      <c r="B2299" s="231" t="str">
        <f>IF(D2299="","",B2298)</f>
        <v/>
      </c>
      <c r="C2299" s="232" t="str">
        <f>IF(D2299="","",C2298)</f>
        <v/>
      </c>
      <c r="D2299" s="6"/>
      <c r="E2299" s="5" t="str">
        <f>IF(D2299="","",VLOOKUP(D2299,Master,3,FALSE))</f>
        <v/>
      </c>
      <c r="F2299" s="5" t="str">
        <f>IF(D2299="","",VLOOKUP(D2299,Master,4,FALSE))</f>
        <v/>
      </c>
      <c r="G2299" s="5" t="str">
        <f>IF(D2299="","",VLOOKUP(D2299,Master,5,FALSE))</f>
        <v/>
      </c>
      <c r="H2299" s="5" t="str">
        <f>IF(D2299="","",VLOOKUP(D2299,Master,2,FALSE))</f>
        <v/>
      </c>
      <c r="I2299" s="233"/>
      <c r="J2299" s="233"/>
      <c r="K2299" s="233"/>
      <c r="L2299" s="234" t="str">
        <f>IF(K2299="","",IF(I2299="",ROUND(HLOOKUP(J2299,kgList,K2299,FALSE),1),ROUND(HLOOKUP(I2299,kgList,K2299,FALSE),1)))</f>
        <v/>
      </c>
      <c r="M2299" s="234" t="str">
        <f>IF(L2299="","",IF(COUNTA(I2299:J2299)&gt;1,"Edible or Inedible",IF(COUNTA(I2299)=1,L2299*1,IF(COUNTA(J2299)=1,L2299*1,"ERROR"))))</f>
        <v/>
      </c>
    </row>
    <row r="2300" spans="1:13" x14ac:dyDescent="0.25">
      <c r="A2300" s="232" t="str">
        <f>IF(D2300="","",A2299)</f>
        <v/>
      </c>
      <c r="B2300" s="231" t="str">
        <f>IF(D2300="","",B2299)</f>
        <v/>
      </c>
      <c r="C2300" s="232" t="str">
        <f>IF(D2300="","",C2299)</f>
        <v/>
      </c>
      <c r="D2300" s="6"/>
      <c r="E2300" s="5" t="str">
        <f>IF(D2300="","",VLOOKUP(D2300,Master,3,FALSE))</f>
        <v/>
      </c>
      <c r="F2300" s="5" t="str">
        <f>IF(D2300="","",VLOOKUP(D2300,Master,4,FALSE))</f>
        <v/>
      </c>
      <c r="G2300" s="5" t="str">
        <f>IF(D2300="","",VLOOKUP(D2300,Master,5,FALSE))</f>
        <v/>
      </c>
      <c r="H2300" s="5" t="str">
        <f>IF(D2300="","",VLOOKUP(D2300,Master,2,FALSE))</f>
        <v/>
      </c>
      <c r="I2300" s="233"/>
      <c r="J2300" s="233"/>
      <c r="K2300" s="233"/>
      <c r="L2300" s="234" t="str">
        <f>IF(K2300="","",IF(I2300="",ROUND(HLOOKUP(J2300,kgList,K2300,FALSE),1),ROUND(HLOOKUP(I2300,kgList,K2300,FALSE),1)))</f>
        <v/>
      </c>
      <c r="M2300" s="234" t="str">
        <f>IF(L2300="","",IF(COUNTA(I2300:J2300)&gt;1,"Edible or Inedible",IF(COUNTA(I2300)=1,L2300*1,IF(COUNTA(J2300)=1,L2300*1,"ERROR"))))</f>
        <v/>
      </c>
    </row>
    <row r="2301" spans="1:13" x14ac:dyDescent="0.25">
      <c r="A2301" s="232" t="str">
        <f>IF(D2301="","",A2300)</f>
        <v/>
      </c>
      <c r="B2301" s="231" t="str">
        <f>IF(D2301="","",B2300)</f>
        <v/>
      </c>
      <c r="C2301" s="232" t="str">
        <f>IF(D2301="","",C2300)</f>
        <v/>
      </c>
      <c r="D2301" s="6"/>
      <c r="E2301" s="5" t="str">
        <f>IF(D2301="","",VLOOKUP(D2301,Master,3,FALSE))</f>
        <v/>
      </c>
      <c r="F2301" s="5" t="str">
        <f>IF(D2301="","",VLOOKUP(D2301,Master,4,FALSE))</f>
        <v/>
      </c>
      <c r="G2301" s="5" t="str">
        <f>IF(D2301="","",VLOOKUP(D2301,Master,5,FALSE))</f>
        <v/>
      </c>
      <c r="H2301" s="5" t="str">
        <f>IF(D2301="","",VLOOKUP(D2301,Master,2,FALSE))</f>
        <v/>
      </c>
      <c r="I2301" s="233"/>
      <c r="J2301" s="233"/>
      <c r="K2301" s="233"/>
      <c r="L2301" s="234" t="str">
        <f>IF(K2301="","",IF(I2301="",ROUND(HLOOKUP(J2301,kgList,K2301,FALSE),1),ROUND(HLOOKUP(I2301,kgList,K2301,FALSE),1)))</f>
        <v/>
      </c>
      <c r="M2301" s="234" t="str">
        <f>IF(L2301="","",IF(COUNTA(I2301:J2301)&gt;1,"Edible or Inedible",IF(COUNTA(I2301)=1,L2301*1,IF(COUNTA(J2301)=1,L2301*1,"ERROR"))))</f>
        <v/>
      </c>
    </row>
    <row r="2302" spans="1:13" x14ac:dyDescent="0.25">
      <c r="A2302" s="232" t="str">
        <f>IF(D2302="","",A2301)</f>
        <v/>
      </c>
      <c r="B2302" s="231" t="str">
        <f>IF(D2302="","",B2301)</f>
        <v/>
      </c>
      <c r="C2302" s="232" t="str">
        <f>IF(D2302="","",C2301)</f>
        <v/>
      </c>
      <c r="D2302" s="6"/>
      <c r="E2302" s="5" t="str">
        <f>IF(D2302="","",VLOOKUP(D2302,Master,3,FALSE))</f>
        <v/>
      </c>
      <c r="F2302" s="5" t="str">
        <f>IF(D2302="","",VLOOKUP(D2302,Master,4,FALSE))</f>
        <v/>
      </c>
      <c r="G2302" s="5" t="str">
        <f>IF(D2302="","",VLOOKUP(D2302,Master,5,FALSE))</f>
        <v/>
      </c>
      <c r="H2302" s="5" t="str">
        <f>IF(D2302="","",VLOOKUP(D2302,Master,2,FALSE))</f>
        <v/>
      </c>
      <c r="I2302" s="233"/>
      <c r="J2302" s="233"/>
      <c r="K2302" s="233"/>
      <c r="L2302" s="234" t="str">
        <f>IF(K2302="","",IF(I2302="",ROUND(HLOOKUP(J2302,kgList,K2302,FALSE),1),ROUND(HLOOKUP(I2302,kgList,K2302,FALSE),1)))</f>
        <v/>
      </c>
      <c r="M2302" s="234" t="str">
        <f>IF(L2302="","",IF(COUNTA(I2302:J2302)&gt;1,"Edible or Inedible",IF(COUNTA(I2302)=1,L2302*1,IF(COUNTA(J2302)=1,L2302*1,"ERROR"))))</f>
        <v/>
      </c>
    </row>
    <row r="2303" spans="1:13" x14ac:dyDescent="0.25">
      <c r="A2303" s="232" t="str">
        <f>IF(D2303="","",A2302)</f>
        <v/>
      </c>
      <c r="B2303" s="231" t="str">
        <f>IF(D2303="","",B2302)</f>
        <v/>
      </c>
      <c r="C2303" s="232" t="str">
        <f>IF(D2303="","",C2302)</f>
        <v/>
      </c>
      <c r="D2303" s="6"/>
      <c r="E2303" s="5" t="str">
        <f>IF(D2303="","",VLOOKUP(D2303,Master,3,FALSE))</f>
        <v/>
      </c>
      <c r="F2303" s="5" t="str">
        <f>IF(D2303="","",VLOOKUP(D2303,Master,4,FALSE))</f>
        <v/>
      </c>
      <c r="G2303" s="5" t="str">
        <f>IF(D2303="","",VLOOKUP(D2303,Master,5,FALSE))</f>
        <v/>
      </c>
      <c r="H2303" s="5" t="str">
        <f>IF(D2303="","",VLOOKUP(D2303,Master,2,FALSE))</f>
        <v/>
      </c>
      <c r="I2303" s="233"/>
      <c r="J2303" s="233"/>
      <c r="K2303" s="233"/>
      <c r="L2303" s="234" t="str">
        <f>IF(K2303="","",IF(I2303="",ROUND(HLOOKUP(J2303,kgList,K2303,FALSE),1),ROUND(HLOOKUP(I2303,kgList,K2303,FALSE),1)))</f>
        <v/>
      </c>
      <c r="M2303" s="234" t="str">
        <f>IF(L2303="","",IF(COUNTA(I2303:J2303)&gt;1,"Edible or Inedible",IF(COUNTA(I2303)=1,L2303*1,IF(COUNTA(J2303)=1,L2303*1,"ERROR"))))</f>
        <v/>
      </c>
    </row>
    <row r="2304" spans="1:13" x14ac:dyDescent="0.25">
      <c r="A2304" s="232" t="str">
        <f>IF(D2304="","",A2303)</f>
        <v/>
      </c>
      <c r="B2304" s="231" t="str">
        <f>IF(D2304="","",B2303)</f>
        <v/>
      </c>
      <c r="C2304" s="232" t="str">
        <f>IF(D2304="","",C2303)</f>
        <v/>
      </c>
      <c r="D2304" s="6"/>
      <c r="E2304" s="5" t="str">
        <f>IF(D2304="","",VLOOKUP(D2304,Master,3,FALSE))</f>
        <v/>
      </c>
      <c r="F2304" s="5" t="str">
        <f>IF(D2304="","",VLOOKUP(D2304,Master,4,FALSE))</f>
        <v/>
      </c>
      <c r="G2304" s="5" t="str">
        <f>IF(D2304="","",VLOOKUP(D2304,Master,5,FALSE))</f>
        <v/>
      </c>
      <c r="H2304" s="5" t="str">
        <f>IF(D2304="","",VLOOKUP(D2304,Master,2,FALSE))</f>
        <v/>
      </c>
      <c r="I2304" s="233"/>
      <c r="J2304" s="233"/>
      <c r="K2304" s="233"/>
      <c r="L2304" s="234" t="str">
        <f>IF(K2304="","",IF(I2304="",ROUND(HLOOKUP(J2304,kgList,K2304,FALSE),1),ROUND(HLOOKUP(I2304,kgList,K2304,FALSE),1)))</f>
        <v/>
      </c>
      <c r="M2304" s="234" t="str">
        <f>IF(L2304="","",IF(COUNTA(I2304:J2304)&gt;1,"Edible or Inedible",IF(COUNTA(I2304)=1,L2304*1,IF(COUNTA(J2304)=1,L2304*1,"ERROR"))))</f>
        <v/>
      </c>
    </row>
    <row r="2305" spans="1:13" x14ac:dyDescent="0.25">
      <c r="A2305" s="232" t="str">
        <f>IF(D2305="","",A2304)</f>
        <v/>
      </c>
      <c r="B2305" s="231" t="str">
        <f>IF(D2305="","",B2304)</f>
        <v/>
      </c>
      <c r="C2305" s="232" t="str">
        <f>IF(D2305="","",C2304)</f>
        <v/>
      </c>
      <c r="D2305" s="6"/>
      <c r="E2305" s="5" t="str">
        <f>IF(D2305="","",VLOOKUP(D2305,Master,3,FALSE))</f>
        <v/>
      </c>
      <c r="F2305" s="5" t="str">
        <f>IF(D2305="","",VLOOKUP(D2305,Master,4,FALSE))</f>
        <v/>
      </c>
      <c r="G2305" s="5" t="str">
        <f>IF(D2305="","",VLOOKUP(D2305,Master,5,FALSE))</f>
        <v/>
      </c>
      <c r="H2305" s="5" t="str">
        <f>IF(D2305="","",VLOOKUP(D2305,Master,2,FALSE))</f>
        <v/>
      </c>
      <c r="I2305" s="233"/>
      <c r="J2305" s="233"/>
      <c r="K2305" s="233"/>
      <c r="L2305" s="234" t="str">
        <f>IF(K2305="","",IF(I2305="",ROUND(HLOOKUP(J2305,kgList,K2305,FALSE),1),ROUND(HLOOKUP(I2305,kgList,K2305,FALSE),1)))</f>
        <v/>
      </c>
      <c r="M2305" s="234" t="str">
        <f>IF(L2305="","",IF(COUNTA(I2305:J2305)&gt;1,"Edible or Inedible",IF(COUNTA(I2305)=1,L2305*1,IF(COUNTA(J2305)=1,L2305*1,"ERROR"))))</f>
        <v/>
      </c>
    </row>
    <row r="2306" spans="1:13" x14ac:dyDescent="0.25">
      <c r="A2306" s="232" t="str">
        <f>IF(D2306="","",A2305)</f>
        <v/>
      </c>
      <c r="B2306" s="231" t="str">
        <f>IF(D2306="","",B2305)</f>
        <v/>
      </c>
      <c r="C2306" s="232" t="str">
        <f>IF(D2306="","",C2305)</f>
        <v/>
      </c>
      <c r="D2306" s="6"/>
      <c r="E2306" s="5" t="str">
        <f>IF(D2306="","",VLOOKUP(D2306,Master,3,FALSE))</f>
        <v/>
      </c>
      <c r="F2306" s="5" t="str">
        <f>IF(D2306="","",VLOOKUP(D2306,Master,4,FALSE))</f>
        <v/>
      </c>
      <c r="G2306" s="5" t="str">
        <f>IF(D2306="","",VLOOKUP(D2306,Master,5,FALSE))</f>
        <v/>
      </c>
      <c r="H2306" s="5" t="str">
        <f>IF(D2306="","",VLOOKUP(D2306,Master,2,FALSE))</f>
        <v/>
      </c>
      <c r="I2306" s="233"/>
      <c r="J2306" s="233"/>
      <c r="K2306" s="233"/>
      <c r="L2306" s="234" t="str">
        <f>IF(K2306="","",IF(I2306="",ROUND(HLOOKUP(J2306,kgList,K2306,FALSE),1),ROUND(HLOOKUP(I2306,kgList,K2306,FALSE),1)))</f>
        <v/>
      </c>
      <c r="M2306" s="234" t="str">
        <f>IF(L2306="","",IF(COUNTA(I2306:J2306)&gt;1,"Edible or Inedible",IF(COUNTA(I2306)=1,L2306*1,IF(COUNTA(J2306)=1,L2306*1,"ERROR"))))</f>
        <v/>
      </c>
    </row>
    <row r="2307" spans="1:13" x14ac:dyDescent="0.25">
      <c r="A2307" s="232" t="str">
        <f>IF(D2307="","",A2306)</f>
        <v/>
      </c>
      <c r="B2307" s="231" t="str">
        <f>IF(D2307="","",B2306)</f>
        <v/>
      </c>
      <c r="C2307" s="232" t="str">
        <f>IF(D2307="","",C2306)</f>
        <v/>
      </c>
      <c r="D2307" s="6"/>
      <c r="E2307" s="5" t="str">
        <f>IF(D2307="","",VLOOKUP(D2307,Master,3,FALSE))</f>
        <v/>
      </c>
      <c r="F2307" s="5" t="str">
        <f>IF(D2307="","",VLOOKUP(D2307,Master,4,FALSE))</f>
        <v/>
      </c>
      <c r="G2307" s="5" t="str">
        <f>IF(D2307="","",VLOOKUP(D2307,Master,5,FALSE))</f>
        <v/>
      </c>
      <c r="H2307" s="5" t="str">
        <f>IF(D2307="","",VLOOKUP(D2307,Master,2,FALSE))</f>
        <v/>
      </c>
      <c r="I2307" s="233"/>
      <c r="J2307" s="233"/>
      <c r="K2307" s="233"/>
      <c r="L2307" s="234" t="str">
        <f>IF(K2307="","",IF(I2307="",ROUND(HLOOKUP(J2307,kgList,K2307,FALSE),1),ROUND(HLOOKUP(I2307,kgList,K2307,FALSE),1)))</f>
        <v/>
      </c>
      <c r="M2307" s="234" t="str">
        <f>IF(L2307="","",IF(COUNTA(I2307:J2307)&gt;1,"Edible or Inedible",IF(COUNTA(I2307)=1,L2307*1,IF(COUNTA(J2307)=1,L2307*1,"ERROR"))))</f>
        <v/>
      </c>
    </row>
    <row r="2308" spans="1:13" x14ac:dyDescent="0.25">
      <c r="A2308" s="232" t="str">
        <f>IF(D2308="","",A2307)</f>
        <v/>
      </c>
      <c r="B2308" s="231" t="str">
        <f>IF(D2308="","",B2307)</f>
        <v/>
      </c>
      <c r="C2308" s="232" t="str">
        <f>IF(D2308="","",C2307)</f>
        <v/>
      </c>
      <c r="D2308" s="6"/>
      <c r="E2308" s="5" t="str">
        <f>IF(D2308="","",VLOOKUP(D2308,Master,3,FALSE))</f>
        <v/>
      </c>
      <c r="F2308" s="5" t="str">
        <f>IF(D2308="","",VLOOKUP(D2308,Master,4,FALSE))</f>
        <v/>
      </c>
      <c r="G2308" s="5" t="str">
        <f>IF(D2308="","",VLOOKUP(D2308,Master,5,FALSE))</f>
        <v/>
      </c>
      <c r="H2308" s="5" t="str">
        <f>IF(D2308="","",VLOOKUP(D2308,Master,2,FALSE))</f>
        <v/>
      </c>
      <c r="I2308" s="233"/>
      <c r="J2308" s="233"/>
      <c r="K2308" s="233"/>
      <c r="L2308" s="234" t="str">
        <f>IF(K2308="","",IF(I2308="",ROUND(HLOOKUP(J2308,kgList,K2308,FALSE),1),ROUND(HLOOKUP(I2308,kgList,K2308,FALSE),1)))</f>
        <v/>
      </c>
      <c r="M2308" s="234" t="str">
        <f>IF(L2308="","",IF(COUNTA(I2308:J2308)&gt;1,"Edible or Inedible",IF(COUNTA(I2308)=1,L2308*1,IF(COUNTA(J2308)=1,L2308*1,"ERROR"))))</f>
        <v/>
      </c>
    </row>
    <row r="2309" spans="1:13" x14ac:dyDescent="0.25">
      <c r="A2309" s="232" t="str">
        <f>IF(D2309="","",A2308)</f>
        <v/>
      </c>
      <c r="B2309" s="231" t="str">
        <f>IF(D2309="","",B2308)</f>
        <v/>
      </c>
      <c r="C2309" s="232" t="str">
        <f>IF(D2309="","",C2308)</f>
        <v/>
      </c>
      <c r="D2309" s="6"/>
      <c r="E2309" s="5" t="str">
        <f>IF(D2309="","",VLOOKUP(D2309,Master,3,FALSE))</f>
        <v/>
      </c>
      <c r="F2309" s="5" t="str">
        <f>IF(D2309="","",VLOOKUP(D2309,Master,4,FALSE))</f>
        <v/>
      </c>
      <c r="G2309" s="5" t="str">
        <f>IF(D2309="","",VLOOKUP(D2309,Master,5,FALSE))</f>
        <v/>
      </c>
      <c r="H2309" s="5" t="str">
        <f>IF(D2309="","",VLOOKUP(D2309,Master,2,FALSE))</f>
        <v/>
      </c>
      <c r="I2309" s="233"/>
      <c r="J2309" s="233"/>
      <c r="K2309" s="233"/>
      <c r="L2309" s="234" t="str">
        <f>IF(K2309="","",IF(I2309="",ROUND(HLOOKUP(J2309,kgList,K2309,FALSE),1),ROUND(HLOOKUP(I2309,kgList,K2309,FALSE),1)))</f>
        <v/>
      </c>
      <c r="M2309" s="234" t="str">
        <f>IF(L2309="","",IF(COUNTA(I2309:J2309)&gt;1,"Edible or Inedible",IF(COUNTA(I2309)=1,L2309*1,IF(COUNTA(J2309)=1,L2309*1,"ERROR"))))</f>
        <v/>
      </c>
    </row>
    <row r="2310" spans="1:13" x14ac:dyDescent="0.25">
      <c r="A2310" s="232" t="str">
        <f>IF(D2310="","",A2309)</f>
        <v/>
      </c>
      <c r="B2310" s="231" t="str">
        <f>IF(D2310="","",B2309)</f>
        <v/>
      </c>
      <c r="C2310" s="232" t="str">
        <f>IF(D2310="","",C2309)</f>
        <v/>
      </c>
      <c r="D2310" s="6"/>
      <c r="E2310" s="5" t="str">
        <f>IF(D2310="","",VLOOKUP(D2310,Master,3,FALSE))</f>
        <v/>
      </c>
      <c r="F2310" s="5" t="str">
        <f>IF(D2310="","",VLOOKUP(D2310,Master,4,FALSE))</f>
        <v/>
      </c>
      <c r="G2310" s="5" t="str">
        <f>IF(D2310="","",VLOOKUP(D2310,Master,5,FALSE))</f>
        <v/>
      </c>
      <c r="H2310" s="5" t="str">
        <f>IF(D2310="","",VLOOKUP(D2310,Master,2,FALSE))</f>
        <v/>
      </c>
      <c r="I2310" s="233"/>
      <c r="J2310" s="233"/>
      <c r="K2310" s="233"/>
      <c r="L2310" s="234" t="str">
        <f>IF(K2310="","",IF(I2310="",ROUND(HLOOKUP(J2310,kgList,K2310,FALSE),1),ROUND(HLOOKUP(I2310,kgList,K2310,FALSE),1)))</f>
        <v/>
      </c>
      <c r="M2310" s="234" t="str">
        <f>IF(L2310="","",IF(COUNTA(I2310:J2310)&gt;1,"Edible or Inedible",IF(COUNTA(I2310)=1,L2310*1,IF(COUNTA(J2310)=1,L2310*1,"ERROR"))))</f>
        <v/>
      </c>
    </row>
    <row r="2311" spans="1:13" x14ac:dyDescent="0.25">
      <c r="A2311" s="232" t="str">
        <f>IF(D2311="","",A2310)</f>
        <v/>
      </c>
      <c r="B2311" s="231" t="str">
        <f>IF(D2311="","",B2310)</f>
        <v/>
      </c>
      <c r="C2311" s="232" t="str">
        <f>IF(D2311="","",C2310)</f>
        <v/>
      </c>
      <c r="D2311" s="6"/>
      <c r="E2311" s="5" t="str">
        <f>IF(D2311="","",VLOOKUP(D2311,Master,3,FALSE))</f>
        <v/>
      </c>
      <c r="F2311" s="5" t="str">
        <f>IF(D2311="","",VLOOKUP(D2311,Master,4,FALSE))</f>
        <v/>
      </c>
      <c r="G2311" s="5" t="str">
        <f>IF(D2311="","",VLOOKUP(D2311,Master,5,FALSE))</f>
        <v/>
      </c>
      <c r="H2311" s="5" t="str">
        <f>IF(D2311="","",VLOOKUP(D2311,Master,2,FALSE))</f>
        <v/>
      </c>
      <c r="I2311" s="233"/>
      <c r="J2311" s="233"/>
      <c r="K2311" s="233"/>
      <c r="L2311" s="234" t="str">
        <f>IF(K2311="","",IF(I2311="",ROUND(HLOOKUP(J2311,kgList,K2311,FALSE),1),ROUND(HLOOKUP(I2311,kgList,K2311,FALSE),1)))</f>
        <v/>
      </c>
      <c r="M2311" s="234" t="str">
        <f>IF(L2311="","",IF(COUNTA(I2311:J2311)&gt;1,"Edible or Inedible",IF(COUNTA(I2311)=1,L2311*1,IF(COUNTA(J2311)=1,L2311*1,"ERROR"))))</f>
        <v/>
      </c>
    </row>
    <row r="2312" spans="1:13" x14ac:dyDescent="0.25">
      <c r="A2312" s="232" t="str">
        <f>IF(D2312="","",A2311)</f>
        <v/>
      </c>
      <c r="B2312" s="231" t="str">
        <f>IF(D2312="","",B2311)</f>
        <v/>
      </c>
      <c r="C2312" s="232" t="str">
        <f>IF(D2312="","",C2311)</f>
        <v/>
      </c>
      <c r="D2312" s="6"/>
      <c r="E2312" s="5" t="str">
        <f>IF(D2312="","",VLOOKUP(D2312,Master,3,FALSE))</f>
        <v/>
      </c>
      <c r="F2312" s="5" t="str">
        <f>IF(D2312="","",VLOOKUP(D2312,Master,4,FALSE))</f>
        <v/>
      </c>
      <c r="G2312" s="5" t="str">
        <f>IF(D2312="","",VLOOKUP(D2312,Master,5,FALSE))</f>
        <v/>
      </c>
      <c r="H2312" s="5" t="str">
        <f>IF(D2312="","",VLOOKUP(D2312,Master,2,FALSE))</f>
        <v/>
      </c>
      <c r="I2312" s="233"/>
      <c r="J2312" s="233"/>
      <c r="K2312" s="233"/>
      <c r="L2312" s="234" t="str">
        <f>IF(K2312="","",IF(I2312="",ROUND(HLOOKUP(J2312,kgList,K2312,FALSE),1),ROUND(HLOOKUP(I2312,kgList,K2312,FALSE),1)))</f>
        <v/>
      </c>
      <c r="M2312" s="234" t="str">
        <f>IF(L2312="","",IF(COUNTA(I2312:J2312)&gt;1,"Edible or Inedible",IF(COUNTA(I2312)=1,L2312*1,IF(COUNTA(J2312)=1,L2312*1,"ERROR"))))</f>
        <v/>
      </c>
    </row>
    <row r="2313" spans="1:13" x14ac:dyDescent="0.25">
      <c r="A2313" s="232" t="str">
        <f>IF(D2313="","",A2312)</f>
        <v/>
      </c>
      <c r="B2313" s="231" t="str">
        <f>IF(D2313="","",B2312)</f>
        <v/>
      </c>
      <c r="C2313" s="232" t="str">
        <f>IF(D2313="","",C2312)</f>
        <v/>
      </c>
      <c r="D2313" s="6"/>
      <c r="E2313" s="5" t="str">
        <f>IF(D2313="","",VLOOKUP(D2313,Master,3,FALSE))</f>
        <v/>
      </c>
      <c r="F2313" s="5" t="str">
        <f>IF(D2313="","",VLOOKUP(D2313,Master,4,FALSE))</f>
        <v/>
      </c>
      <c r="G2313" s="5" t="str">
        <f>IF(D2313="","",VLOOKUP(D2313,Master,5,FALSE))</f>
        <v/>
      </c>
      <c r="H2313" s="5" t="str">
        <f>IF(D2313="","",VLOOKUP(D2313,Master,2,FALSE))</f>
        <v/>
      </c>
      <c r="I2313" s="233"/>
      <c r="J2313" s="233"/>
      <c r="K2313" s="233"/>
      <c r="L2313" s="234" t="str">
        <f>IF(K2313="","",IF(I2313="",ROUND(HLOOKUP(J2313,kgList,K2313,FALSE),1),ROUND(HLOOKUP(I2313,kgList,K2313,FALSE),1)))</f>
        <v/>
      </c>
      <c r="M2313" s="234" t="str">
        <f>IF(L2313="","",IF(COUNTA(I2313:J2313)&gt;1,"Edible or Inedible",IF(COUNTA(I2313)=1,L2313*1,IF(COUNTA(J2313)=1,L2313*1,"ERROR"))))</f>
        <v/>
      </c>
    </row>
    <row r="2314" spans="1:13" x14ac:dyDescent="0.25">
      <c r="A2314" s="232" t="str">
        <f>IF(D2314="","",A2313)</f>
        <v/>
      </c>
      <c r="B2314" s="231" t="str">
        <f>IF(D2314="","",B2313)</f>
        <v/>
      </c>
      <c r="C2314" s="232" t="str">
        <f>IF(D2314="","",C2313)</f>
        <v/>
      </c>
      <c r="D2314" s="6"/>
      <c r="E2314" s="5" t="str">
        <f>IF(D2314="","",VLOOKUP(D2314,Master,3,FALSE))</f>
        <v/>
      </c>
      <c r="F2314" s="5" t="str">
        <f>IF(D2314="","",VLOOKUP(D2314,Master,4,FALSE))</f>
        <v/>
      </c>
      <c r="G2314" s="5" t="str">
        <f>IF(D2314="","",VLOOKUP(D2314,Master,5,FALSE))</f>
        <v/>
      </c>
      <c r="H2314" s="5" t="str">
        <f>IF(D2314="","",VLOOKUP(D2314,Master,2,FALSE))</f>
        <v/>
      </c>
      <c r="I2314" s="233"/>
      <c r="J2314" s="233"/>
      <c r="K2314" s="233"/>
      <c r="L2314" s="234" t="str">
        <f>IF(K2314="","",IF(I2314="",ROUND(HLOOKUP(J2314,kgList,K2314,FALSE),1),ROUND(HLOOKUP(I2314,kgList,K2314,FALSE),1)))</f>
        <v/>
      </c>
      <c r="M2314" s="234" t="str">
        <f>IF(L2314="","",IF(COUNTA(I2314:J2314)&gt;1,"Edible or Inedible",IF(COUNTA(I2314)=1,L2314*1,IF(COUNTA(J2314)=1,L2314*1,"ERROR"))))</f>
        <v/>
      </c>
    </row>
    <row r="2315" spans="1:13" x14ac:dyDescent="0.25">
      <c r="A2315" s="232" t="str">
        <f>IF(D2315="","",A2314)</f>
        <v/>
      </c>
      <c r="B2315" s="231" t="str">
        <f>IF(D2315="","",B2314)</f>
        <v/>
      </c>
      <c r="C2315" s="232" t="str">
        <f>IF(D2315="","",C2314)</f>
        <v/>
      </c>
      <c r="D2315" s="6"/>
      <c r="E2315" s="5" t="str">
        <f>IF(D2315="","",VLOOKUP(D2315,Master,3,FALSE))</f>
        <v/>
      </c>
      <c r="F2315" s="5" t="str">
        <f>IF(D2315="","",VLOOKUP(D2315,Master,4,FALSE))</f>
        <v/>
      </c>
      <c r="G2315" s="5" t="str">
        <f>IF(D2315="","",VLOOKUP(D2315,Master,5,FALSE))</f>
        <v/>
      </c>
      <c r="H2315" s="5" t="str">
        <f>IF(D2315="","",VLOOKUP(D2315,Master,2,FALSE))</f>
        <v/>
      </c>
      <c r="I2315" s="233"/>
      <c r="J2315" s="233"/>
      <c r="K2315" s="233"/>
      <c r="L2315" s="234" t="str">
        <f>IF(K2315="","",IF(I2315="",ROUND(HLOOKUP(J2315,kgList,K2315,FALSE),1),ROUND(HLOOKUP(I2315,kgList,K2315,FALSE),1)))</f>
        <v/>
      </c>
      <c r="M2315" s="234" t="str">
        <f>IF(L2315="","",IF(COUNTA(I2315:J2315)&gt;1,"Edible or Inedible",IF(COUNTA(I2315)=1,L2315*1,IF(COUNTA(J2315)=1,L2315*1,"ERROR"))))</f>
        <v/>
      </c>
    </row>
    <row r="2316" spans="1:13" x14ac:dyDescent="0.25">
      <c r="A2316" s="232" t="str">
        <f>IF(D2316="","",A2315)</f>
        <v/>
      </c>
      <c r="B2316" s="231" t="str">
        <f>IF(D2316="","",B2315)</f>
        <v/>
      </c>
      <c r="C2316" s="232" t="str">
        <f>IF(D2316="","",C2315)</f>
        <v/>
      </c>
      <c r="D2316" s="6"/>
      <c r="E2316" s="5" t="str">
        <f>IF(D2316="","",VLOOKUP(D2316,Master,3,FALSE))</f>
        <v/>
      </c>
      <c r="F2316" s="5" t="str">
        <f>IF(D2316="","",VLOOKUP(D2316,Master,4,FALSE))</f>
        <v/>
      </c>
      <c r="G2316" s="5" t="str">
        <f>IF(D2316="","",VLOOKUP(D2316,Master,5,FALSE))</f>
        <v/>
      </c>
      <c r="H2316" s="5" t="str">
        <f>IF(D2316="","",VLOOKUP(D2316,Master,2,FALSE))</f>
        <v/>
      </c>
      <c r="I2316" s="233"/>
      <c r="J2316" s="233"/>
      <c r="K2316" s="233"/>
      <c r="L2316" s="234" t="str">
        <f>IF(K2316="","",IF(I2316="",ROUND(HLOOKUP(J2316,kgList,K2316,FALSE),1),ROUND(HLOOKUP(I2316,kgList,K2316,FALSE),1)))</f>
        <v/>
      </c>
      <c r="M2316" s="234" t="str">
        <f>IF(L2316="","",IF(COUNTA(I2316:J2316)&gt;1,"Edible or Inedible",IF(COUNTA(I2316)=1,L2316*1,IF(COUNTA(J2316)=1,L2316*1,"ERROR"))))</f>
        <v/>
      </c>
    </row>
    <row r="2317" spans="1:13" x14ac:dyDescent="0.25">
      <c r="A2317" s="232" t="str">
        <f>IF(D2317="","",A2316)</f>
        <v/>
      </c>
      <c r="B2317" s="231" t="str">
        <f>IF(D2317="","",B2316)</f>
        <v/>
      </c>
      <c r="C2317" s="232" t="str">
        <f>IF(D2317="","",C2316)</f>
        <v/>
      </c>
      <c r="D2317" s="6"/>
      <c r="E2317" s="5" t="str">
        <f>IF(D2317="","",VLOOKUP(D2317,Master,3,FALSE))</f>
        <v/>
      </c>
      <c r="F2317" s="5" t="str">
        <f>IF(D2317="","",VLOOKUP(D2317,Master,4,FALSE))</f>
        <v/>
      </c>
      <c r="G2317" s="5" t="str">
        <f>IF(D2317="","",VLOOKUP(D2317,Master,5,FALSE))</f>
        <v/>
      </c>
      <c r="H2317" s="5" t="str">
        <f>IF(D2317="","",VLOOKUP(D2317,Master,2,FALSE))</f>
        <v/>
      </c>
      <c r="I2317" s="233"/>
      <c r="J2317" s="233"/>
      <c r="K2317" s="233"/>
      <c r="L2317" s="234" t="str">
        <f>IF(K2317="","",IF(I2317="",ROUND(HLOOKUP(J2317,kgList,K2317,FALSE),1),ROUND(HLOOKUP(I2317,kgList,K2317,FALSE),1)))</f>
        <v/>
      </c>
      <c r="M2317" s="234" t="str">
        <f>IF(L2317="","",IF(COUNTA(I2317:J2317)&gt;1,"Edible or Inedible",IF(COUNTA(I2317)=1,L2317*1,IF(COUNTA(J2317)=1,L2317*1,"ERROR"))))</f>
        <v/>
      </c>
    </row>
    <row r="2318" spans="1:13" x14ac:dyDescent="0.25">
      <c r="A2318" s="232" t="str">
        <f>IF(D2318="","",A2317)</f>
        <v/>
      </c>
      <c r="B2318" s="231" t="str">
        <f>IF(D2318="","",B2317)</f>
        <v/>
      </c>
      <c r="C2318" s="232" t="str">
        <f>IF(D2318="","",C2317)</f>
        <v/>
      </c>
      <c r="D2318" s="6"/>
      <c r="E2318" s="5" t="str">
        <f>IF(D2318="","",VLOOKUP(D2318,Master,3,FALSE))</f>
        <v/>
      </c>
      <c r="F2318" s="5" t="str">
        <f>IF(D2318="","",VLOOKUP(D2318,Master,4,FALSE))</f>
        <v/>
      </c>
      <c r="G2318" s="5" t="str">
        <f>IF(D2318="","",VLOOKUP(D2318,Master,5,FALSE))</f>
        <v/>
      </c>
      <c r="H2318" s="5" t="str">
        <f>IF(D2318="","",VLOOKUP(D2318,Master,2,FALSE))</f>
        <v/>
      </c>
      <c r="I2318" s="233"/>
      <c r="J2318" s="233"/>
      <c r="K2318" s="233"/>
      <c r="L2318" s="234" t="str">
        <f>IF(K2318="","",IF(I2318="",ROUND(HLOOKUP(J2318,kgList,K2318,FALSE),1),ROUND(HLOOKUP(I2318,kgList,K2318,FALSE),1)))</f>
        <v/>
      </c>
      <c r="M2318" s="234" t="str">
        <f>IF(L2318="","",IF(COUNTA(I2318:J2318)&gt;1,"Edible or Inedible",IF(COUNTA(I2318)=1,L2318*1,IF(COUNTA(J2318)=1,L2318*1,"ERROR"))))</f>
        <v/>
      </c>
    </row>
    <row r="2319" spans="1:13" x14ac:dyDescent="0.25">
      <c r="A2319" s="232" t="str">
        <f>IF(D2319="","",A2318)</f>
        <v/>
      </c>
      <c r="B2319" s="231" t="str">
        <f>IF(D2319="","",B2318)</f>
        <v/>
      </c>
      <c r="C2319" s="232" t="str">
        <f>IF(D2319="","",C2318)</f>
        <v/>
      </c>
      <c r="D2319" s="6"/>
      <c r="E2319" s="5" t="str">
        <f>IF(D2319="","",VLOOKUP(D2319,Master,3,FALSE))</f>
        <v/>
      </c>
      <c r="F2319" s="5" t="str">
        <f>IF(D2319="","",VLOOKUP(D2319,Master,4,FALSE))</f>
        <v/>
      </c>
      <c r="G2319" s="5" t="str">
        <f>IF(D2319="","",VLOOKUP(D2319,Master,5,FALSE))</f>
        <v/>
      </c>
      <c r="H2319" s="5" t="str">
        <f>IF(D2319="","",VLOOKUP(D2319,Master,2,FALSE))</f>
        <v/>
      </c>
      <c r="I2319" s="233"/>
      <c r="J2319" s="233"/>
      <c r="K2319" s="233"/>
      <c r="L2319" s="234" t="str">
        <f>IF(K2319="","",IF(I2319="",ROUND(HLOOKUP(J2319,kgList,K2319,FALSE),1),ROUND(HLOOKUP(I2319,kgList,K2319,FALSE),1)))</f>
        <v/>
      </c>
      <c r="M2319" s="234" t="str">
        <f>IF(L2319="","",IF(COUNTA(I2319:J2319)&gt;1,"Edible or Inedible",IF(COUNTA(I2319)=1,L2319*1,IF(COUNTA(J2319)=1,L2319*1,"ERROR"))))</f>
        <v/>
      </c>
    </row>
    <row r="2320" spans="1:13" x14ac:dyDescent="0.25">
      <c r="A2320" s="232" t="str">
        <f>IF(D2320="","",A2319)</f>
        <v/>
      </c>
      <c r="B2320" s="231" t="str">
        <f>IF(D2320="","",B2319)</f>
        <v/>
      </c>
      <c r="C2320" s="232" t="str">
        <f>IF(D2320="","",C2319)</f>
        <v/>
      </c>
      <c r="D2320" s="6"/>
      <c r="E2320" s="5" t="str">
        <f>IF(D2320="","",VLOOKUP(D2320,Master,3,FALSE))</f>
        <v/>
      </c>
      <c r="F2320" s="5" t="str">
        <f>IF(D2320="","",VLOOKUP(D2320,Master,4,FALSE))</f>
        <v/>
      </c>
      <c r="G2320" s="5" t="str">
        <f>IF(D2320="","",VLOOKUP(D2320,Master,5,FALSE))</f>
        <v/>
      </c>
      <c r="H2320" s="5" t="str">
        <f>IF(D2320="","",VLOOKUP(D2320,Master,2,FALSE))</f>
        <v/>
      </c>
      <c r="I2320" s="233"/>
      <c r="J2320" s="233"/>
      <c r="K2320" s="233"/>
      <c r="L2320" s="234" t="str">
        <f>IF(K2320="","",IF(I2320="",ROUND(HLOOKUP(J2320,kgList,K2320,FALSE),1),ROUND(HLOOKUP(I2320,kgList,K2320,FALSE),1)))</f>
        <v/>
      </c>
      <c r="M2320" s="234" t="str">
        <f>IF(L2320="","",IF(COUNTA(I2320:J2320)&gt;1,"Edible or Inedible",IF(COUNTA(I2320)=1,L2320*1,IF(COUNTA(J2320)=1,L2320*1,"ERROR"))))</f>
        <v/>
      </c>
    </row>
    <row r="2321" spans="1:13" x14ac:dyDescent="0.25">
      <c r="A2321" s="232" t="str">
        <f>IF(D2321="","",A2320)</f>
        <v/>
      </c>
      <c r="B2321" s="231" t="str">
        <f>IF(D2321="","",B2320)</f>
        <v/>
      </c>
      <c r="C2321" s="232" t="str">
        <f>IF(D2321="","",C2320)</f>
        <v/>
      </c>
      <c r="D2321" s="6"/>
      <c r="E2321" s="5" t="str">
        <f>IF(D2321="","",VLOOKUP(D2321,Master,3,FALSE))</f>
        <v/>
      </c>
      <c r="F2321" s="5" t="str">
        <f>IF(D2321="","",VLOOKUP(D2321,Master,4,FALSE))</f>
        <v/>
      </c>
      <c r="G2321" s="5" t="str">
        <f>IF(D2321="","",VLOOKUP(D2321,Master,5,FALSE))</f>
        <v/>
      </c>
      <c r="H2321" s="5" t="str">
        <f>IF(D2321="","",VLOOKUP(D2321,Master,2,FALSE))</f>
        <v/>
      </c>
      <c r="I2321" s="233"/>
      <c r="J2321" s="233"/>
      <c r="K2321" s="233"/>
      <c r="L2321" s="234" t="str">
        <f>IF(K2321="","",IF(I2321="",ROUND(HLOOKUP(J2321,kgList,K2321,FALSE),1),ROUND(HLOOKUP(I2321,kgList,K2321,FALSE),1)))</f>
        <v/>
      </c>
      <c r="M2321" s="234" t="str">
        <f>IF(L2321="","",IF(COUNTA(I2321:J2321)&gt;1,"Edible or Inedible",IF(COUNTA(I2321)=1,L2321*1,IF(COUNTA(J2321)=1,L2321*1,"ERROR"))))</f>
        <v/>
      </c>
    </row>
    <row r="2322" spans="1:13" x14ac:dyDescent="0.25">
      <c r="A2322" s="232" t="str">
        <f>IF(D2322="","",A2321)</f>
        <v/>
      </c>
      <c r="B2322" s="231" t="str">
        <f>IF(D2322="","",B2321)</f>
        <v/>
      </c>
      <c r="C2322" s="232" t="str">
        <f>IF(D2322="","",C2321)</f>
        <v/>
      </c>
      <c r="D2322" s="6"/>
      <c r="E2322" s="5" t="str">
        <f>IF(D2322="","",VLOOKUP(D2322,Master,3,FALSE))</f>
        <v/>
      </c>
      <c r="F2322" s="5" t="str">
        <f>IF(D2322="","",VLOOKUP(D2322,Master,4,FALSE))</f>
        <v/>
      </c>
      <c r="G2322" s="5" t="str">
        <f>IF(D2322="","",VLOOKUP(D2322,Master,5,FALSE))</f>
        <v/>
      </c>
      <c r="H2322" s="5" t="str">
        <f>IF(D2322="","",VLOOKUP(D2322,Master,2,FALSE))</f>
        <v/>
      </c>
      <c r="I2322" s="233"/>
      <c r="J2322" s="233"/>
      <c r="K2322" s="233"/>
      <c r="L2322" s="234" t="str">
        <f>IF(K2322="","",IF(I2322="",ROUND(HLOOKUP(J2322,kgList,K2322,FALSE),1),ROUND(HLOOKUP(I2322,kgList,K2322,FALSE),1)))</f>
        <v/>
      </c>
      <c r="M2322" s="234" t="str">
        <f>IF(L2322="","",IF(COUNTA(I2322:J2322)&gt;1,"Edible or Inedible",IF(COUNTA(I2322)=1,L2322*1,IF(COUNTA(J2322)=1,L2322*1,"ERROR"))))</f>
        <v/>
      </c>
    </row>
    <row r="2323" spans="1:13" x14ac:dyDescent="0.25">
      <c r="A2323" s="232" t="str">
        <f>IF(D2323="","",A2322)</f>
        <v/>
      </c>
      <c r="B2323" s="231" t="str">
        <f>IF(D2323="","",B2322)</f>
        <v/>
      </c>
      <c r="C2323" s="232" t="str">
        <f>IF(D2323="","",C2322)</f>
        <v/>
      </c>
      <c r="D2323" s="6"/>
      <c r="E2323" s="5" t="str">
        <f>IF(D2323="","",VLOOKUP(D2323,Master,3,FALSE))</f>
        <v/>
      </c>
      <c r="F2323" s="5" t="str">
        <f>IF(D2323="","",VLOOKUP(D2323,Master,4,FALSE))</f>
        <v/>
      </c>
      <c r="G2323" s="5" t="str">
        <f>IF(D2323="","",VLOOKUP(D2323,Master,5,FALSE))</f>
        <v/>
      </c>
      <c r="H2323" s="5" t="str">
        <f>IF(D2323="","",VLOOKUP(D2323,Master,2,FALSE))</f>
        <v/>
      </c>
      <c r="I2323" s="233"/>
      <c r="J2323" s="233"/>
      <c r="K2323" s="233"/>
      <c r="L2323" s="234" t="str">
        <f>IF(K2323="","",IF(I2323="",ROUND(HLOOKUP(J2323,kgList,K2323,FALSE),1),ROUND(HLOOKUP(I2323,kgList,K2323,FALSE),1)))</f>
        <v/>
      </c>
      <c r="M2323" s="234" t="str">
        <f>IF(L2323="","",IF(COUNTA(I2323:J2323)&gt;1,"Edible or Inedible",IF(COUNTA(I2323)=1,L2323*1,IF(COUNTA(J2323)=1,L2323*1,"ERROR"))))</f>
        <v/>
      </c>
    </row>
    <row r="2324" spans="1:13" x14ac:dyDescent="0.25">
      <c r="A2324" s="232" t="str">
        <f>IF(D2324="","",A2323)</f>
        <v/>
      </c>
      <c r="B2324" s="231" t="str">
        <f>IF(D2324="","",B2323)</f>
        <v/>
      </c>
      <c r="C2324" s="232" t="str">
        <f>IF(D2324="","",C2323)</f>
        <v/>
      </c>
      <c r="D2324" s="6"/>
      <c r="E2324" s="5" t="str">
        <f>IF(D2324="","",VLOOKUP(D2324,Master,3,FALSE))</f>
        <v/>
      </c>
      <c r="F2324" s="5" t="str">
        <f>IF(D2324="","",VLOOKUP(D2324,Master,4,FALSE))</f>
        <v/>
      </c>
      <c r="G2324" s="5" t="str">
        <f>IF(D2324="","",VLOOKUP(D2324,Master,5,FALSE))</f>
        <v/>
      </c>
      <c r="H2324" s="5" t="str">
        <f>IF(D2324="","",VLOOKUP(D2324,Master,2,FALSE))</f>
        <v/>
      </c>
      <c r="I2324" s="233"/>
      <c r="J2324" s="233"/>
      <c r="K2324" s="233"/>
      <c r="L2324" s="234" t="str">
        <f>IF(K2324="","",IF(I2324="",ROUND(HLOOKUP(J2324,kgList,K2324,FALSE),1),ROUND(HLOOKUP(I2324,kgList,K2324,FALSE),1)))</f>
        <v/>
      </c>
      <c r="M2324" s="234" t="str">
        <f>IF(L2324="","",IF(COUNTA(I2324:J2324)&gt;1,"Edible or Inedible",IF(COUNTA(I2324)=1,L2324*1,IF(COUNTA(J2324)=1,L2324*1,"ERROR"))))</f>
        <v/>
      </c>
    </row>
    <row r="2325" spans="1:13" x14ac:dyDescent="0.25">
      <c r="A2325" s="232" t="str">
        <f>IF(D2325="","",A2324)</f>
        <v/>
      </c>
      <c r="B2325" s="231" t="str">
        <f>IF(D2325="","",B2324)</f>
        <v/>
      </c>
      <c r="C2325" s="232" t="str">
        <f>IF(D2325="","",C2324)</f>
        <v/>
      </c>
      <c r="D2325" s="6"/>
      <c r="E2325" s="5" t="str">
        <f>IF(D2325="","",VLOOKUP(D2325,Master,3,FALSE))</f>
        <v/>
      </c>
      <c r="F2325" s="5" t="str">
        <f>IF(D2325="","",VLOOKUP(D2325,Master,4,FALSE))</f>
        <v/>
      </c>
      <c r="G2325" s="5" t="str">
        <f>IF(D2325="","",VLOOKUP(D2325,Master,5,FALSE))</f>
        <v/>
      </c>
      <c r="H2325" s="5" t="str">
        <f>IF(D2325="","",VLOOKUP(D2325,Master,2,FALSE))</f>
        <v/>
      </c>
      <c r="I2325" s="233"/>
      <c r="J2325" s="233"/>
      <c r="K2325" s="233"/>
      <c r="L2325" s="234" t="str">
        <f>IF(K2325="","",IF(I2325="",ROUND(HLOOKUP(J2325,kgList,K2325,FALSE),1),ROUND(HLOOKUP(I2325,kgList,K2325,FALSE),1)))</f>
        <v/>
      </c>
      <c r="M2325" s="234" t="str">
        <f>IF(L2325="","",IF(COUNTA(I2325:J2325)&gt;1,"Edible or Inedible",IF(COUNTA(I2325)=1,L2325*1,IF(COUNTA(J2325)=1,L2325*1,"ERROR"))))</f>
        <v/>
      </c>
    </row>
    <row r="2326" spans="1:13" x14ac:dyDescent="0.25">
      <c r="A2326" s="232" t="str">
        <f>IF(D2326="","",A2325)</f>
        <v/>
      </c>
      <c r="B2326" s="231" t="str">
        <f>IF(D2326="","",B2325)</f>
        <v/>
      </c>
      <c r="C2326" s="232" t="str">
        <f>IF(D2326="","",C2325)</f>
        <v/>
      </c>
      <c r="D2326" s="6"/>
      <c r="E2326" s="5" t="str">
        <f>IF(D2326="","",VLOOKUP(D2326,Master,3,FALSE))</f>
        <v/>
      </c>
      <c r="F2326" s="5" t="str">
        <f>IF(D2326="","",VLOOKUP(D2326,Master,4,FALSE))</f>
        <v/>
      </c>
      <c r="G2326" s="5" t="str">
        <f>IF(D2326="","",VLOOKUP(D2326,Master,5,FALSE))</f>
        <v/>
      </c>
      <c r="H2326" s="5" t="str">
        <f>IF(D2326="","",VLOOKUP(D2326,Master,2,FALSE))</f>
        <v/>
      </c>
      <c r="I2326" s="233"/>
      <c r="J2326" s="233"/>
      <c r="K2326" s="233"/>
      <c r="L2326" s="234" t="str">
        <f>IF(K2326="","",IF(I2326="",ROUND(HLOOKUP(J2326,kgList,K2326,FALSE),1),ROUND(HLOOKUP(I2326,kgList,K2326,FALSE),1)))</f>
        <v/>
      </c>
      <c r="M2326" s="234" t="str">
        <f>IF(L2326="","",IF(COUNTA(I2326:J2326)&gt;1,"Edible or Inedible",IF(COUNTA(I2326)=1,L2326*1,IF(COUNTA(J2326)=1,L2326*1,"ERROR"))))</f>
        <v/>
      </c>
    </row>
    <row r="2327" spans="1:13" x14ac:dyDescent="0.25">
      <c r="A2327" s="232" t="str">
        <f>IF(D2327="","",A2326)</f>
        <v/>
      </c>
      <c r="B2327" s="231" t="str">
        <f>IF(D2327="","",B2326)</f>
        <v/>
      </c>
      <c r="C2327" s="232" t="str">
        <f>IF(D2327="","",C2326)</f>
        <v/>
      </c>
      <c r="D2327" s="6"/>
      <c r="E2327" s="5" t="str">
        <f>IF(D2327="","",VLOOKUP(D2327,Master,3,FALSE))</f>
        <v/>
      </c>
      <c r="F2327" s="5" t="str">
        <f>IF(D2327="","",VLOOKUP(D2327,Master,4,FALSE))</f>
        <v/>
      </c>
      <c r="G2327" s="5" t="str">
        <f>IF(D2327="","",VLOOKUP(D2327,Master,5,FALSE))</f>
        <v/>
      </c>
      <c r="H2327" s="5" t="str">
        <f>IF(D2327="","",VLOOKUP(D2327,Master,2,FALSE))</f>
        <v/>
      </c>
      <c r="I2327" s="233"/>
      <c r="J2327" s="233"/>
      <c r="K2327" s="233"/>
      <c r="L2327" s="234" t="str">
        <f>IF(K2327="","",IF(I2327="",ROUND(HLOOKUP(J2327,kgList,K2327,FALSE),1),ROUND(HLOOKUP(I2327,kgList,K2327,FALSE),1)))</f>
        <v/>
      </c>
      <c r="M2327" s="234" t="str">
        <f>IF(L2327="","",IF(COUNTA(I2327:J2327)&gt;1,"Edible or Inedible",IF(COUNTA(I2327)=1,L2327*1,IF(COUNTA(J2327)=1,L2327*1,"ERROR"))))</f>
        <v/>
      </c>
    </row>
    <row r="2328" spans="1:13" x14ac:dyDescent="0.25">
      <c r="A2328" s="232" t="str">
        <f>IF(D2328="","",A2327)</f>
        <v/>
      </c>
      <c r="B2328" s="231" t="str">
        <f>IF(D2328="","",B2327)</f>
        <v/>
      </c>
      <c r="C2328" s="232" t="str">
        <f>IF(D2328="","",C2327)</f>
        <v/>
      </c>
      <c r="D2328" s="6"/>
      <c r="E2328" s="5" t="str">
        <f>IF(D2328="","",VLOOKUP(D2328,Master,3,FALSE))</f>
        <v/>
      </c>
      <c r="F2328" s="5" t="str">
        <f>IF(D2328="","",VLOOKUP(D2328,Master,4,FALSE))</f>
        <v/>
      </c>
      <c r="G2328" s="5" t="str">
        <f>IF(D2328="","",VLOOKUP(D2328,Master,5,FALSE))</f>
        <v/>
      </c>
      <c r="H2328" s="5" t="str">
        <f>IF(D2328="","",VLOOKUP(D2328,Master,2,FALSE))</f>
        <v/>
      </c>
      <c r="I2328" s="233"/>
      <c r="J2328" s="233"/>
      <c r="K2328" s="233"/>
      <c r="L2328" s="234" t="str">
        <f>IF(K2328="","",IF(I2328="",ROUND(HLOOKUP(J2328,kgList,K2328,FALSE),1),ROUND(HLOOKUP(I2328,kgList,K2328,FALSE),1)))</f>
        <v/>
      </c>
      <c r="M2328" s="234" t="str">
        <f>IF(L2328="","",IF(COUNTA(I2328:J2328)&gt;1,"Edible or Inedible",IF(COUNTA(I2328)=1,L2328*1,IF(COUNTA(J2328)=1,L2328*1,"ERROR"))))</f>
        <v/>
      </c>
    </row>
    <row r="2329" spans="1:13" x14ac:dyDescent="0.25">
      <c r="A2329" s="232" t="str">
        <f>IF(D2329="","",A2328)</f>
        <v/>
      </c>
      <c r="B2329" s="231" t="str">
        <f>IF(D2329="","",B2328)</f>
        <v/>
      </c>
      <c r="C2329" s="232" t="str">
        <f>IF(D2329="","",C2328)</f>
        <v/>
      </c>
      <c r="D2329" s="6"/>
      <c r="E2329" s="5" t="str">
        <f>IF(D2329="","",VLOOKUP(D2329,Master,3,FALSE))</f>
        <v/>
      </c>
      <c r="F2329" s="5" t="str">
        <f>IF(D2329="","",VLOOKUP(D2329,Master,4,FALSE))</f>
        <v/>
      </c>
      <c r="G2329" s="5" t="str">
        <f>IF(D2329="","",VLOOKUP(D2329,Master,5,FALSE))</f>
        <v/>
      </c>
      <c r="H2329" s="5" t="str">
        <f>IF(D2329="","",VLOOKUP(D2329,Master,2,FALSE))</f>
        <v/>
      </c>
      <c r="I2329" s="233"/>
      <c r="J2329" s="233"/>
      <c r="K2329" s="233"/>
      <c r="L2329" s="234" t="str">
        <f>IF(K2329="","",IF(I2329="",ROUND(HLOOKUP(J2329,kgList,K2329,FALSE),1),ROUND(HLOOKUP(I2329,kgList,K2329,FALSE),1)))</f>
        <v/>
      </c>
      <c r="M2329" s="234" t="str">
        <f>IF(L2329="","",IF(COUNTA(I2329:J2329)&gt;1,"Edible or Inedible",IF(COUNTA(I2329)=1,L2329*1,IF(COUNTA(J2329)=1,L2329*1,"ERROR"))))</f>
        <v/>
      </c>
    </row>
    <row r="2330" spans="1:13" x14ac:dyDescent="0.25">
      <c r="A2330" s="232" t="str">
        <f>IF(D2330="","",A2329)</f>
        <v/>
      </c>
      <c r="B2330" s="231" t="str">
        <f>IF(D2330="","",B2329)</f>
        <v/>
      </c>
      <c r="C2330" s="232" t="str">
        <f>IF(D2330="","",C2329)</f>
        <v/>
      </c>
      <c r="D2330" s="6"/>
      <c r="E2330" s="5" t="str">
        <f>IF(D2330="","",VLOOKUP(D2330,Master,3,FALSE))</f>
        <v/>
      </c>
      <c r="F2330" s="5" t="str">
        <f>IF(D2330="","",VLOOKUP(D2330,Master,4,FALSE))</f>
        <v/>
      </c>
      <c r="G2330" s="5" t="str">
        <f>IF(D2330="","",VLOOKUP(D2330,Master,5,FALSE))</f>
        <v/>
      </c>
      <c r="H2330" s="5" t="str">
        <f>IF(D2330="","",VLOOKUP(D2330,Master,2,FALSE))</f>
        <v/>
      </c>
      <c r="I2330" s="233"/>
      <c r="J2330" s="233"/>
      <c r="K2330" s="233"/>
      <c r="L2330" s="234" t="str">
        <f>IF(K2330="","",IF(I2330="",ROUND(HLOOKUP(J2330,kgList,K2330,FALSE),1),ROUND(HLOOKUP(I2330,kgList,K2330,FALSE),1)))</f>
        <v/>
      </c>
      <c r="M2330" s="234" t="str">
        <f>IF(L2330="","",IF(COUNTA(I2330:J2330)&gt;1,"Edible or Inedible",IF(COUNTA(I2330)=1,L2330*1,IF(COUNTA(J2330)=1,L2330*1,"ERROR"))))</f>
        <v/>
      </c>
    </row>
    <row r="2331" spans="1:13" x14ac:dyDescent="0.25">
      <c r="A2331" s="232" t="str">
        <f>IF(D2331="","",A2330)</f>
        <v/>
      </c>
      <c r="B2331" s="231" t="str">
        <f>IF(D2331="","",B2330)</f>
        <v/>
      </c>
      <c r="C2331" s="232" t="str">
        <f>IF(D2331="","",C2330)</f>
        <v/>
      </c>
      <c r="D2331" s="6"/>
      <c r="E2331" s="5" t="str">
        <f>IF(D2331="","",VLOOKUP(D2331,Master,3,FALSE))</f>
        <v/>
      </c>
      <c r="F2331" s="5" t="str">
        <f>IF(D2331="","",VLOOKUP(D2331,Master,4,FALSE))</f>
        <v/>
      </c>
      <c r="G2331" s="5" t="str">
        <f>IF(D2331="","",VLOOKUP(D2331,Master,5,FALSE))</f>
        <v/>
      </c>
      <c r="H2331" s="5" t="str">
        <f>IF(D2331="","",VLOOKUP(D2331,Master,2,FALSE))</f>
        <v/>
      </c>
      <c r="I2331" s="233"/>
      <c r="J2331" s="233"/>
      <c r="K2331" s="233"/>
      <c r="L2331" s="234" t="str">
        <f>IF(K2331="","",IF(I2331="",ROUND(HLOOKUP(J2331,kgList,K2331,FALSE),1),ROUND(HLOOKUP(I2331,kgList,K2331,FALSE),1)))</f>
        <v/>
      </c>
      <c r="M2331" s="234" t="str">
        <f>IF(L2331="","",IF(COUNTA(I2331:J2331)&gt;1,"Edible or Inedible",IF(COUNTA(I2331)=1,L2331*1,IF(COUNTA(J2331)=1,L2331*1,"ERROR"))))</f>
        <v/>
      </c>
    </row>
    <row r="2332" spans="1:13" x14ac:dyDescent="0.25">
      <c r="A2332" s="232" t="str">
        <f>IF(D2332="","",A2331)</f>
        <v/>
      </c>
      <c r="B2332" s="231" t="str">
        <f>IF(D2332="","",B2331)</f>
        <v/>
      </c>
      <c r="C2332" s="232" t="str">
        <f>IF(D2332="","",C2331)</f>
        <v/>
      </c>
      <c r="D2332" s="6"/>
      <c r="E2332" s="5" t="str">
        <f>IF(D2332="","",VLOOKUP(D2332,Master,3,FALSE))</f>
        <v/>
      </c>
      <c r="F2332" s="5" t="str">
        <f>IF(D2332="","",VLOOKUP(D2332,Master,4,FALSE))</f>
        <v/>
      </c>
      <c r="G2332" s="5" t="str">
        <f>IF(D2332="","",VLOOKUP(D2332,Master,5,FALSE))</f>
        <v/>
      </c>
      <c r="H2332" s="5" t="str">
        <f>IF(D2332="","",VLOOKUP(D2332,Master,2,FALSE))</f>
        <v/>
      </c>
      <c r="I2332" s="233"/>
      <c r="J2332" s="233"/>
      <c r="K2332" s="233"/>
      <c r="L2332" s="234" t="str">
        <f>IF(K2332="","",IF(I2332="",ROUND(HLOOKUP(J2332,kgList,K2332,FALSE),1),ROUND(HLOOKUP(I2332,kgList,K2332,FALSE),1)))</f>
        <v/>
      </c>
      <c r="M2332" s="234" t="str">
        <f>IF(L2332="","",IF(COUNTA(I2332:J2332)&gt;1,"Edible or Inedible",IF(COUNTA(I2332)=1,L2332*1,IF(COUNTA(J2332)=1,L2332*1,"ERROR"))))</f>
        <v/>
      </c>
    </row>
    <row r="2333" spans="1:13" x14ac:dyDescent="0.25">
      <c r="A2333" s="232" t="str">
        <f>IF(D2333="","",A2332)</f>
        <v/>
      </c>
      <c r="B2333" s="231" t="str">
        <f>IF(D2333="","",B2332)</f>
        <v/>
      </c>
      <c r="C2333" s="232" t="str">
        <f>IF(D2333="","",C2332)</f>
        <v/>
      </c>
      <c r="D2333" s="6"/>
      <c r="E2333" s="5" t="str">
        <f>IF(D2333="","",VLOOKUP(D2333,Master,3,FALSE))</f>
        <v/>
      </c>
      <c r="F2333" s="5" t="str">
        <f>IF(D2333="","",VLOOKUP(D2333,Master,4,FALSE))</f>
        <v/>
      </c>
      <c r="G2333" s="5" t="str">
        <f>IF(D2333="","",VLOOKUP(D2333,Master,5,FALSE))</f>
        <v/>
      </c>
      <c r="H2333" s="5" t="str">
        <f>IF(D2333="","",VLOOKUP(D2333,Master,2,FALSE))</f>
        <v/>
      </c>
      <c r="I2333" s="233"/>
      <c r="J2333" s="233"/>
      <c r="K2333" s="233"/>
      <c r="L2333" s="234" t="str">
        <f>IF(K2333="","",IF(I2333="",ROUND(HLOOKUP(J2333,kgList,K2333,FALSE),1),ROUND(HLOOKUP(I2333,kgList,K2333,FALSE),1)))</f>
        <v/>
      </c>
      <c r="M2333" s="234" t="str">
        <f>IF(L2333="","",IF(COUNTA(I2333:J2333)&gt;1,"Edible or Inedible",IF(COUNTA(I2333)=1,L2333*1,IF(COUNTA(J2333)=1,L2333*1,"ERROR"))))</f>
        <v/>
      </c>
    </row>
    <row r="2334" spans="1:13" x14ac:dyDescent="0.25">
      <c r="A2334" s="232" t="str">
        <f>IF(D2334="","",A2333)</f>
        <v/>
      </c>
      <c r="B2334" s="231" t="str">
        <f>IF(D2334="","",B2333)</f>
        <v/>
      </c>
      <c r="C2334" s="232" t="str">
        <f>IF(D2334="","",C2333)</f>
        <v/>
      </c>
      <c r="D2334" s="6"/>
      <c r="E2334" s="5" t="str">
        <f>IF(D2334="","",VLOOKUP(D2334,Master,3,FALSE))</f>
        <v/>
      </c>
      <c r="F2334" s="5" t="str">
        <f>IF(D2334="","",VLOOKUP(D2334,Master,4,FALSE))</f>
        <v/>
      </c>
      <c r="G2334" s="5" t="str">
        <f>IF(D2334="","",VLOOKUP(D2334,Master,5,FALSE))</f>
        <v/>
      </c>
      <c r="H2334" s="5" t="str">
        <f>IF(D2334="","",VLOOKUP(D2334,Master,2,FALSE))</f>
        <v/>
      </c>
      <c r="I2334" s="233"/>
      <c r="J2334" s="233"/>
      <c r="K2334" s="233"/>
      <c r="L2334" s="234" t="str">
        <f>IF(K2334="","",IF(I2334="",ROUND(HLOOKUP(J2334,kgList,K2334,FALSE),1),ROUND(HLOOKUP(I2334,kgList,K2334,FALSE),1)))</f>
        <v/>
      </c>
      <c r="M2334" s="234" t="str">
        <f>IF(L2334="","",IF(COUNTA(I2334:J2334)&gt;1,"Edible or Inedible",IF(COUNTA(I2334)=1,L2334*1,IF(COUNTA(J2334)=1,L2334*1,"ERROR"))))</f>
        <v/>
      </c>
    </row>
    <row r="2335" spans="1:13" x14ac:dyDescent="0.25">
      <c r="A2335" s="232" t="str">
        <f>IF(D2335="","",A2334)</f>
        <v/>
      </c>
      <c r="B2335" s="231" t="str">
        <f>IF(D2335="","",B2334)</f>
        <v/>
      </c>
      <c r="C2335" s="232" t="str">
        <f>IF(D2335="","",C2334)</f>
        <v/>
      </c>
      <c r="D2335" s="6"/>
      <c r="E2335" s="5" t="str">
        <f>IF(D2335="","",VLOOKUP(D2335,Master,3,FALSE))</f>
        <v/>
      </c>
      <c r="F2335" s="5" t="str">
        <f>IF(D2335="","",VLOOKUP(D2335,Master,4,FALSE))</f>
        <v/>
      </c>
      <c r="G2335" s="5" t="str">
        <f>IF(D2335="","",VLOOKUP(D2335,Master,5,FALSE))</f>
        <v/>
      </c>
      <c r="H2335" s="5" t="str">
        <f>IF(D2335="","",VLOOKUP(D2335,Master,2,FALSE))</f>
        <v/>
      </c>
      <c r="I2335" s="233"/>
      <c r="J2335" s="233"/>
      <c r="K2335" s="233"/>
      <c r="L2335" s="234" t="str">
        <f>IF(K2335="","",IF(I2335="",ROUND(HLOOKUP(J2335,kgList,K2335,FALSE),1),ROUND(HLOOKUP(I2335,kgList,K2335,FALSE),1)))</f>
        <v/>
      </c>
      <c r="M2335" s="234" t="str">
        <f>IF(L2335="","",IF(COUNTA(I2335:J2335)&gt;1,"Edible or Inedible",IF(COUNTA(I2335)=1,L2335*1,IF(COUNTA(J2335)=1,L2335*1,"ERROR"))))</f>
        <v/>
      </c>
    </row>
    <row r="2336" spans="1:13" x14ac:dyDescent="0.25">
      <c r="A2336" s="232" t="str">
        <f>IF(D2336="","",A2335)</f>
        <v/>
      </c>
      <c r="B2336" s="231" t="str">
        <f>IF(D2336="","",B2335)</f>
        <v/>
      </c>
      <c r="C2336" s="232" t="str">
        <f>IF(D2336="","",C2335)</f>
        <v/>
      </c>
      <c r="D2336" s="6"/>
      <c r="E2336" s="5" t="str">
        <f>IF(D2336="","",VLOOKUP(D2336,Master,3,FALSE))</f>
        <v/>
      </c>
      <c r="F2336" s="5" t="str">
        <f>IF(D2336="","",VLOOKUP(D2336,Master,4,FALSE))</f>
        <v/>
      </c>
      <c r="G2336" s="5" t="str">
        <f>IF(D2336="","",VLOOKUP(D2336,Master,5,FALSE))</f>
        <v/>
      </c>
      <c r="H2336" s="5" t="str">
        <f>IF(D2336="","",VLOOKUP(D2336,Master,2,FALSE))</f>
        <v/>
      </c>
      <c r="I2336" s="233"/>
      <c r="J2336" s="233"/>
      <c r="K2336" s="233"/>
      <c r="L2336" s="234" t="str">
        <f>IF(K2336="","",IF(I2336="",ROUND(HLOOKUP(J2336,kgList,K2336,FALSE),1),ROUND(HLOOKUP(I2336,kgList,K2336,FALSE),1)))</f>
        <v/>
      </c>
      <c r="M2336" s="234" t="str">
        <f>IF(L2336="","",IF(COUNTA(I2336:J2336)&gt;1,"Edible or Inedible",IF(COUNTA(I2336)=1,L2336*1,IF(COUNTA(J2336)=1,L2336*1,"ERROR"))))</f>
        <v/>
      </c>
    </row>
    <row r="2337" spans="1:13" x14ac:dyDescent="0.25">
      <c r="A2337" s="232" t="str">
        <f>IF(D2337="","",A2336)</f>
        <v/>
      </c>
      <c r="B2337" s="231" t="str">
        <f>IF(D2337="","",B2336)</f>
        <v/>
      </c>
      <c r="C2337" s="232" t="str">
        <f>IF(D2337="","",C2336)</f>
        <v/>
      </c>
      <c r="D2337" s="6"/>
      <c r="E2337" s="5" t="str">
        <f>IF(D2337="","",VLOOKUP(D2337,Master,3,FALSE))</f>
        <v/>
      </c>
      <c r="F2337" s="5" t="str">
        <f>IF(D2337="","",VLOOKUP(D2337,Master,4,FALSE))</f>
        <v/>
      </c>
      <c r="G2337" s="5" t="str">
        <f>IF(D2337="","",VLOOKUP(D2337,Master,5,FALSE))</f>
        <v/>
      </c>
      <c r="H2337" s="5" t="str">
        <f>IF(D2337="","",VLOOKUP(D2337,Master,2,FALSE))</f>
        <v/>
      </c>
      <c r="I2337" s="233"/>
      <c r="J2337" s="233"/>
      <c r="K2337" s="233"/>
      <c r="L2337" s="234" t="str">
        <f>IF(K2337="","",IF(I2337="",ROUND(HLOOKUP(J2337,kgList,K2337,FALSE),1),ROUND(HLOOKUP(I2337,kgList,K2337,FALSE),1)))</f>
        <v/>
      </c>
      <c r="M2337" s="234" t="str">
        <f>IF(L2337="","",IF(COUNTA(I2337:J2337)&gt;1,"Edible or Inedible",IF(COUNTA(I2337)=1,L2337*1,IF(COUNTA(J2337)=1,L2337*1,"ERROR"))))</f>
        <v/>
      </c>
    </row>
    <row r="2338" spans="1:13" x14ac:dyDescent="0.25">
      <c r="A2338" s="232" t="str">
        <f>IF(D2338="","",A2337)</f>
        <v/>
      </c>
      <c r="B2338" s="231" t="str">
        <f>IF(D2338="","",B2337)</f>
        <v/>
      </c>
      <c r="C2338" s="232" t="str">
        <f>IF(D2338="","",C2337)</f>
        <v/>
      </c>
      <c r="D2338" s="6"/>
      <c r="E2338" s="5" t="str">
        <f>IF(D2338="","",VLOOKUP(D2338,Master,3,FALSE))</f>
        <v/>
      </c>
      <c r="F2338" s="5" t="str">
        <f>IF(D2338="","",VLOOKUP(D2338,Master,4,FALSE))</f>
        <v/>
      </c>
      <c r="G2338" s="5" t="str">
        <f>IF(D2338="","",VLOOKUP(D2338,Master,5,FALSE))</f>
        <v/>
      </c>
      <c r="H2338" s="5" t="str">
        <f>IF(D2338="","",VLOOKUP(D2338,Master,2,FALSE))</f>
        <v/>
      </c>
      <c r="I2338" s="233"/>
      <c r="J2338" s="233"/>
      <c r="K2338" s="233"/>
      <c r="L2338" s="234" t="str">
        <f>IF(K2338="","",IF(I2338="",ROUND(HLOOKUP(J2338,kgList,K2338,FALSE),1),ROUND(HLOOKUP(I2338,kgList,K2338,FALSE),1)))</f>
        <v/>
      </c>
      <c r="M2338" s="234" t="str">
        <f>IF(L2338="","",IF(COUNTA(I2338:J2338)&gt;1,"Edible or Inedible",IF(COUNTA(I2338)=1,L2338*1,IF(COUNTA(J2338)=1,L2338*1,"ERROR"))))</f>
        <v/>
      </c>
    </row>
    <row r="2339" spans="1:13" x14ac:dyDescent="0.25">
      <c r="A2339" s="232" t="str">
        <f>IF(D2339="","",A2338)</f>
        <v/>
      </c>
      <c r="B2339" s="231" t="str">
        <f>IF(D2339="","",B2338)</f>
        <v/>
      </c>
      <c r="C2339" s="232" t="str">
        <f>IF(D2339="","",C2338)</f>
        <v/>
      </c>
      <c r="D2339" s="6"/>
      <c r="E2339" s="5" t="str">
        <f>IF(D2339="","",VLOOKUP(D2339,Master,3,FALSE))</f>
        <v/>
      </c>
      <c r="F2339" s="5" t="str">
        <f>IF(D2339="","",VLOOKUP(D2339,Master,4,FALSE))</f>
        <v/>
      </c>
      <c r="G2339" s="5" t="str">
        <f>IF(D2339="","",VLOOKUP(D2339,Master,5,FALSE))</f>
        <v/>
      </c>
      <c r="H2339" s="5" t="str">
        <f>IF(D2339="","",VLOOKUP(D2339,Master,2,FALSE))</f>
        <v/>
      </c>
      <c r="I2339" s="233"/>
      <c r="J2339" s="233"/>
      <c r="K2339" s="233"/>
      <c r="L2339" s="234" t="str">
        <f>IF(K2339="","",IF(I2339="",ROUND(HLOOKUP(J2339,kgList,K2339,FALSE),1),ROUND(HLOOKUP(I2339,kgList,K2339,FALSE),1)))</f>
        <v/>
      </c>
      <c r="M2339" s="234" t="str">
        <f>IF(L2339="","",IF(COUNTA(I2339:J2339)&gt;1,"Edible or Inedible",IF(COUNTA(I2339)=1,L2339*1,IF(COUNTA(J2339)=1,L2339*1,"ERROR"))))</f>
        <v/>
      </c>
    </row>
    <row r="2340" spans="1:13" x14ac:dyDescent="0.25">
      <c r="A2340" s="232" t="str">
        <f>IF(D2340="","",A2339)</f>
        <v/>
      </c>
      <c r="B2340" s="231" t="str">
        <f>IF(D2340="","",B2339)</f>
        <v/>
      </c>
      <c r="C2340" s="232" t="str">
        <f>IF(D2340="","",C2339)</f>
        <v/>
      </c>
      <c r="D2340" s="6"/>
      <c r="E2340" s="5" t="str">
        <f>IF(D2340="","",VLOOKUP(D2340,Master,3,FALSE))</f>
        <v/>
      </c>
      <c r="F2340" s="5" t="str">
        <f>IF(D2340="","",VLOOKUP(D2340,Master,4,FALSE))</f>
        <v/>
      </c>
      <c r="G2340" s="5" t="str">
        <f>IF(D2340="","",VLOOKUP(D2340,Master,5,FALSE))</f>
        <v/>
      </c>
      <c r="H2340" s="5" t="str">
        <f>IF(D2340="","",VLOOKUP(D2340,Master,2,FALSE))</f>
        <v/>
      </c>
      <c r="I2340" s="233"/>
      <c r="J2340" s="233"/>
      <c r="K2340" s="233"/>
      <c r="L2340" s="234" t="str">
        <f>IF(K2340="","",IF(I2340="",ROUND(HLOOKUP(J2340,kgList,K2340,FALSE),1),ROUND(HLOOKUP(I2340,kgList,K2340,FALSE),1)))</f>
        <v/>
      </c>
      <c r="M2340" s="234" t="str">
        <f>IF(L2340="","",IF(COUNTA(I2340:J2340)&gt;1,"Edible or Inedible",IF(COUNTA(I2340)=1,L2340*1,IF(COUNTA(J2340)=1,L2340*1,"ERROR"))))</f>
        <v/>
      </c>
    </row>
    <row r="2341" spans="1:13" x14ac:dyDescent="0.25">
      <c r="A2341" s="232" t="str">
        <f>IF(D2341="","",A2340)</f>
        <v/>
      </c>
      <c r="B2341" s="231" t="str">
        <f>IF(D2341="","",B2340)</f>
        <v/>
      </c>
      <c r="C2341" s="232" t="str">
        <f>IF(D2341="","",C2340)</f>
        <v/>
      </c>
      <c r="D2341" s="6"/>
      <c r="E2341" s="5" t="str">
        <f>IF(D2341="","",VLOOKUP(D2341,Master,3,FALSE))</f>
        <v/>
      </c>
      <c r="F2341" s="5" t="str">
        <f>IF(D2341="","",VLOOKUP(D2341,Master,4,FALSE))</f>
        <v/>
      </c>
      <c r="G2341" s="5" t="str">
        <f>IF(D2341="","",VLOOKUP(D2341,Master,5,FALSE))</f>
        <v/>
      </c>
      <c r="H2341" s="5" t="str">
        <f>IF(D2341="","",VLOOKUP(D2341,Master,2,FALSE))</f>
        <v/>
      </c>
      <c r="I2341" s="233"/>
      <c r="J2341" s="233"/>
      <c r="K2341" s="233"/>
      <c r="L2341" s="234" t="str">
        <f>IF(K2341="","",IF(I2341="",ROUND(HLOOKUP(J2341,kgList,K2341,FALSE),1),ROUND(HLOOKUP(I2341,kgList,K2341,FALSE),1)))</f>
        <v/>
      </c>
      <c r="M2341" s="234" t="str">
        <f>IF(L2341="","",IF(COUNTA(I2341:J2341)&gt;1,"Edible or Inedible",IF(COUNTA(I2341)=1,L2341*1,IF(COUNTA(J2341)=1,L2341*1,"ERROR"))))</f>
        <v/>
      </c>
    </row>
    <row r="2342" spans="1:13" x14ac:dyDescent="0.25">
      <c r="A2342" s="232" t="str">
        <f>IF(D2342="","",A2341)</f>
        <v/>
      </c>
      <c r="B2342" s="231" t="str">
        <f>IF(D2342="","",B2341)</f>
        <v/>
      </c>
      <c r="C2342" s="232" t="str">
        <f>IF(D2342="","",C2341)</f>
        <v/>
      </c>
      <c r="D2342" s="6"/>
      <c r="E2342" s="5" t="str">
        <f>IF(D2342="","",VLOOKUP(D2342,Master,3,FALSE))</f>
        <v/>
      </c>
      <c r="F2342" s="5" t="str">
        <f>IF(D2342="","",VLOOKUP(D2342,Master,4,FALSE))</f>
        <v/>
      </c>
      <c r="G2342" s="5" t="str">
        <f>IF(D2342="","",VLOOKUP(D2342,Master,5,FALSE))</f>
        <v/>
      </c>
      <c r="H2342" s="5" t="str">
        <f>IF(D2342="","",VLOOKUP(D2342,Master,2,FALSE))</f>
        <v/>
      </c>
      <c r="I2342" s="233"/>
      <c r="J2342" s="233"/>
      <c r="K2342" s="233"/>
      <c r="L2342" s="234" t="str">
        <f>IF(K2342="","",IF(I2342="",ROUND(HLOOKUP(J2342,kgList,K2342,FALSE),1),ROUND(HLOOKUP(I2342,kgList,K2342,FALSE),1)))</f>
        <v/>
      </c>
      <c r="M2342" s="234" t="str">
        <f>IF(L2342="","",IF(COUNTA(I2342:J2342)&gt;1,"Edible or Inedible",IF(COUNTA(I2342)=1,L2342*1,IF(COUNTA(J2342)=1,L2342*1,"ERROR"))))</f>
        <v/>
      </c>
    </row>
    <row r="2343" spans="1:13" x14ac:dyDescent="0.25">
      <c r="A2343" s="232" t="str">
        <f>IF(D2343="","",A2342)</f>
        <v/>
      </c>
      <c r="B2343" s="231" t="str">
        <f>IF(D2343="","",B2342)</f>
        <v/>
      </c>
      <c r="C2343" s="232" t="str">
        <f>IF(D2343="","",C2342)</f>
        <v/>
      </c>
      <c r="D2343" s="6"/>
      <c r="E2343" s="5" t="str">
        <f>IF(D2343="","",VLOOKUP(D2343,Master,3,FALSE))</f>
        <v/>
      </c>
      <c r="F2343" s="5" t="str">
        <f>IF(D2343="","",VLOOKUP(D2343,Master,4,FALSE))</f>
        <v/>
      </c>
      <c r="G2343" s="5" t="str">
        <f>IF(D2343="","",VLOOKUP(D2343,Master,5,FALSE))</f>
        <v/>
      </c>
      <c r="H2343" s="5" t="str">
        <f>IF(D2343="","",VLOOKUP(D2343,Master,2,FALSE))</f>
        <v/>
      </c>
      <c r="I2343" s="233"/>
      <c r="J2343" s="233"/>
      <c r="K2343" s="233"/>
      <c r="L2343" s="234" t="str">
        <f>IF(K2343="","",IF(I2343="",ROUND(HLOOKUP(J2343,kgList,K2343,FALSE),1),ROUND(HLOOKUP(I2343,kgList,K2343,FALSE),1)))</f>
        <v/>
      </c>
      <c r="M2343" s="234" t="str">
        <f>IF(L2343="","",IF(COUNTA(I2343:J2343)&gt;1,"Edible or Inedible",IF(COUNTA(I2343)=1,L2343*1,IF(COUNTA(J2343)=1,L2343*1,"ERROR"))))</f>
        <v/>
      </c>
    </row>
    <row r="2344" spans="1:13" x14ac:dyDescent="0.25">
      <c r="A2344" s="232" t="str">
        <f>IF(D2344="","",A2343)</f>
        <v/>
      </c>
      <c r="B2344" s="231" t="str">
        <f>IF(D2344="","",B2343)</f>
        <v/>
      </c>
      <c r="C2344" s="232" t="str">
        <f>IF(D2344="","",C2343)</f>
        <v/>
      </c>
      <c r="D2344" s="6"/>
      <c r="E2344" s="5" t="str">
        <f>IF(D2344="","",VLOOKUP(D2344,Master,3,FALSE))</f>
        <v/>
      </c>
      <c r="F2344" s="5" t="str">
        <f>IF(D2344="","",VLOOKUP(D2344,Master,4,FALSE))</f>
        <v/>
      </c>
      <c r="G2344" s="5" t="str">
        <f>IF(D2344="","",VLOOKUP(D2344,Master,5,FALSE))</f>
        <v/>
      </c>
      <c r="H2344" s="5" t="str">
        <f>IF(D2344="","",VLOOKUP(D2344,Master,2,FALSE))</f>
        <v/>
      </c>
      <c r="I2344" s="233"/>
      <c r="J2344" s="233"/>
      <c r="K2344" s="233"/>
      <c r="L2344" s="234" t="str">
        <f>IF(K2344="","",IF(I2344="",ROUND(HLOOKUP(J2344,kgList,K2344,FALSE),1),ROUND(HLOOKUP(I2344,kgList,K2344,FALSE),1)))</f>
        <v/>
      </c>
      <c r="M2344" s="234" t="str">
        <f>IF(L2344="","",IF(COUNTA(I2344:J2344)&gt;1,"Edible or Inedible",IF(COUNTA(I2344)=1,L2344*1,IF(COUNTA(J2344)=1,L2344*1,"ERROR"))))</f>
        <v/>
      </c>
    </row>
    <row r="2345" spans="1:13" x14ac:dyDescent="0.25">
      <c r="A2345" s="232" t="str">
        <f>IF(D2345="","",A2344)</f>
        <v/>
      </c>
      <c r="B2345" s="231" t="str">
        <f>IF(D2345="","",B2344)</f>
        <v/>
      </c>
      <c r="C2345" s="232" t="str">
        <f>IF(D2345="","",C2344)</f>
        <v/>
      </c>
      <c r="D2345" s="6"/>
      <c r="E2345" s="5" t="str">
        <f>IF(D2345="","",VLOOKUP(D2345,Master,3,FALSE))</f>
        <v/>
      </c>
      <c r="F2345" s="5" t="str">
        <f>IF(D2345="","",VLOOKUP(D2345,Master,4,FALSE))</f>
        <v/>
      </c>
      <c r="G2345" s="5" t="str">
        <f>IF(D2345="","",VLOOKUP(D2345,Master,5,FALSE))</f>
        <v/>
      </c>
      <c r="H2345" s="5" t="str">
        <f>IF(D2345="","",VLOOKUP(D2345,Master,2,FALSE))</f>
        <v/>
      </c>
      <c r="I2345" s="233"/>
      <c r="J2345" s="233"/>
      <c r="K2345" s="233"/>
      <c r="L2345" s="234" t="str">
        <f>IF(K2345="","",IF(I2345="",ROUND(HLOOKUP(J2345,kgList,K2345,FALSE),1),ROUND(HLOOKUP(I2345,kgList,K2345,FALSE),1)))</f>
        <v/>
      </c>
      <c r="M2345" s="234" t="str">
        <f>IF(L2345="","",IF(COUNTA(I2345:J2345)&gt;1,"Edible or Inedible",IF(COUNTA(I2345)=1,L2345*1,IF(COUNTA(J2345)=1,L2345*1,"ERROR"))))</f>
        <v/>
      </c>
    </row>
    <row r="2346" spans="1:13" x14ac:dyDescent="0.25">
      <c r="A2346" s="232" t="str">
        <f>IF(D2346="","",A2345)</f>
        <v/>
      </c>
      <c r="B2346" s="231" t="str">
        <f>IF(D2346="","",B2345)</f>
        <v/>
      </c>
      <c r="C2346" s="232" t="str">
        <f>IF(D2346="","",C2345)</f>
        <v/>
      </c>
      <c r="D2346" s="6"/>
      <c r="E2346" s="5" t="str">
        <f>IF(D2346="","",VLOOKUP(D2346,Master,3,FALSE))</f>
        <v/>
      </c>
      <c r="F2346" s="5" t="str">
        <f>IF(D2346="","",VLOOKUP(D2346,Master,4,FALSE))</f>
        <v/>
      </c>
      <c r="G2346" s="5" t="str">
        <f>IF(D2346="","",VLOOKUP(D2346,Master,5,FALSE))</f>
        <v/>
      </c>
      <c r="H2346" s="5" t="str">
        <f>IF(D2346="","",VLOOKUP(D2346,Master,2,FALSE))</f>
        <v/>
      </c>
      <c r="I2346" s="233"/>
      <c r="J2346" s="233"/>
      <c r="K2346" s="233"/>
      <c r="L2346" s="234" t="str">
        <f>IF(K2346="","",IF(I2346="",ROUND(HLOOKUP(J2346,kgList,K2346,FALSE),1),ROUND(HLOOKUP(I2346,kgList,K2346,FALSE),1)))</f>
        <v/>
      </c>
      <c r="M2346" s="234" t="str">
        <f>IF(L2346="","",IF(COUNTA(I2346:J2346)&gt;1,"Edible or Inedible",IF(COUNTA(I2346)=1,L2346*1,IF(COUNTA(J2346)=1,L2346*1,"ERROR"))))</f>
        <v/>
      </c>
    </row>
    <row r="2347" spans="1:13" x14ac:dyDescent="0.25">
      <c r="A2347" s="232" t="str">
        <f>IF(D2347="","",A2346)</f>
        <v/>
      </c>
      <c r="B2347" s="231" t="str">
        <f>IF(D2347="","",B2346)</f>
        <v/>
      </c>
      <c r="C2347" s="232" t="str">
        <f>IF(D2347="","",C2346)</f>
        <v/>
      </c>
      <c r="D2347" s="6"/>
      <c r="E2347" s="5" t="str">
        <f>IF(D2347="","",VLOOKUP(D2347,Master,3,FALSE))</f>
        <v/>
      </c>
      <c r="F2347" s="5" t="str">
        <f>IF(D2347="","",VLOOKUP(D2347,Master,4,FALSE))</f>
        <v/>
      </c>
      <c r="G2347" s="5" t="str">
        <f>IF(D2347="","",VLOOKUP(D2347,Master,5,FALSE))</f>
        <v/>
      </c>
      <c r="H2347" s="5" t="str">
        <f>IF(D2347="","",VLOOKUP(D2347,Master,2,FALSE))</f>
        <v/>
      </c>
      <c r="I2347" s="233"/>
      <c r="J2347" s="233"/>
      <c r="K2347" s="233"/>
      <c r="L2347" s="234" t="str">
        <f>IF(K2347="","",IF(I2347="",ROUND(HLOOKUP(J2347,kgList,K2347,FALSE),1),ROUND(HLOOKUP(I2347,kgList,K2347,FALSE),1)))</f>
        <v/>
      </c>
      <c r="M2347" s="234" t="str">
        <f>IF(L2347="","",IF(COUNTA(I2347:J2347)&gt;1,"Edible or Inedible",IF(COUNTA(I2347)=1,L2347*1,IF(COUNTA(J2347)=1,L2347*1,"ERROR"))))</f>
        <v/>
      </c>
    </row>
    <row r="2348" spans="1:13" x14ac:dyDescent="0.25">
      <c r="A2348" s="232" t="str">
        <f>IF(D2348="","",A2347)</f>
        <v/>
      </c>
      <c r="B2348" s="231" t="str">
        <f>IF(D2348="","",B2347)</f>
        <v/>
      </c>
      <c r="C2348" s="232" t="str">
        <f>IF(D2348="","",C2347)</f>
        <v/>
      </c>
      <c r="D2348" s="6"/>
      <c r="E2348" s="5" t="str">
        <f>IF(D2348="","",VLOOKUP(D2348,Master,3,FALSE))</f>
        <v/>
      </c>
      <c r="F2348" s="5" t="str">
        <f>IF(D2348="","",VLOOKUP(D2348,Master,4,FALSE))</f>
        <v/>
      </c>
      <c r="G2348" s="5" t="str">
        <f>IF(D2348="","",VLOOKUP(D2348,Master,5,FALSE))</f>
        <v/>
      </c>
      <c r="H2348" s="5" t="str">
        <f>IF(D2348="","",VLOOKUP(D2348,Master,2,FALSE))</f>
        <v/>
      </c>
      <c r="I2348" s="233"/>
      <c r="J2348" s="233"/>
      <c r="K2348" s="233"/>
      <c r="L2348" s="234" t="str">
        <f>IF(K2348="","",IF(I2348="",ROUND(HLOOKUP(J2348,kgList,K2348,FALSE),1),ROUND(HLOOKUP(I2348,kgList,K2348,FALSE),1)))</f>
        <v/>
      </c>
      <c r="M2348" s="234" t="str">
        <f>IF(L2348="","",IF(COUNTA(I2348:J2348)&gt;1,"Edible or Inedible",IF(COUNTA(I2348)=1,L2348*1,IF(COUNTA(J2348)=1,L2348*1,"ERROR"))))</f>
        <v/>
      </c>
    </row>
    <row r="2349" spans="1:13" x14ac:dyDescent="0.25">
      <c r="A2349" s="232" t="str">
        <f>IF(D2349="","",A2348)</f>
        <v/>
      </c>
      <c r="B2349" s="231" t="str">
        <f>IF(D2349="","",B2348)</f>
        <v/>
      </c>
      <c r="C2349" s="232" t="str">
        <f>IF(D2349="","",C2348)</f>
        <v/>
      </c>
      <c r="D2349" s="6"/>
      <c r="E2349" s="5" t="str">
        <f>IF(D2349="","",VLOOKUP(D2349,Master,3,FALSE))</f>
        <v/>
      </c>
      <c r="F2349" s="5" t="str">
        <f>IF(D2349="","",VLOOKUP(D2349,Master,4,FALSE))</f>
        <v/>
      </c>
      <c r="G2349" s="5" t="str">
        <f>IF(D2349="","",VLOOKUP(D2349,Master,5,FALSE))</f>
        <v/>
      </c>
      <c r="H2349" s="5" t="str">
        <f>IF(D2349="","",VLOOKUP(D2349,Master,2,FALSE))</f>
        <v/>
      </c>
      <c r="I2349" s="233"/>
      <c r="J2349" s="233"/>
      <c r="K2349" s="233"/>
      <c r="L2349" s="234" t="str">
        <f>IF(K2349="","",IF(I2349="",ROUND(HLOOKUP(J2349,kgList,K2349,FALSE),1),ROUND(HLOOKUP(I2349,kgList,K2349,FALSE),1)))</f>
        <v/>
      </c>
      <c r="M2349" s="234" t="str">
        <f>IF(L2349="","",IF(COUNTA(I2349:J2349)&gt;1,"Edible or Inedible",IF(COUNTA(I2349)=1,L2349*1,IF(COUNTA(J2349)=1,L2349*1,"ERROR"))))</f>
        <v/>
      </c>
    </row>
    <row r="2350" spans="1:13" x14ac:dyDescent="0.25">
      <c r="A2350" s="232" t="str">
        <f>IF(D2350="","",A2349)</f>
        <v/>
      </c>
      <c r="B2350" s="231" t="str">
        <f>IF(D2350="","",B2349)</f>
        <v/>
      </c>
      <c r="C2350" s="232" t="str">
        <f>IF(D2350="","",C2349)</f>
        <v/>
      </c>
      <c r="D2350" s="6"/>
      <c r="E2350" s="5" t="str">
        <f>IF(D2350="","",VLOOKUP(D2350,Master,3,FALSE))</f>
        <v/>
      </c>
      <c r="F2350" s="5" t="str">
        <f>IF(D2350="","",VLOOKUP(D2350,Master,4,FALSE))</f>
        <v/>
      </c>
      <c r="G2350" s="5" t="str">
        <f>IF(D2350="","",VLOOKUP(D2350,Master,5,FALSE))</f>
        <v/>
      </c>
      <c r="H2350" s="5" t="str">
        <f>IF(D2350="","",VLOOKUP(D2350,Master,2,FALSE))</f>
        <v/>
      </c>
      <c r="I2350" s="233"/>
      <c r="J2350" s="233"/>
      <c r="K2350" s="233"/>
      <c r="L2350" s="234" t="str">
        <f>IF(K2350="","",IF(I2350="",ROUND(HLOOKUP(J2350,kgList,K2350,FALSE),1),ROUND(HLOOKUP(I2350,kgList,K2350,FALSE),1)))</f>
        <v/>
      </c>
      <c r="M2350" s="234" t="str">
        <f>IF(L2350="","",IF(COUNTA(I2350:J2350)&gt;1,"Edible or Inedible",IF(COUNTA(I2350)=1,L2350*1,IF(COUNTA(J2350)=1,L2350*1,"ERROR"))))</f>
        <v/>
      </c>
    </row>
    <row r="2351" spans="1:13" x14ac:dyDescent="0.25">
      <c r="A2351" s="232" t="str">
        <f>IF(D2351="","",A2350)</f>
        <v/>
      </c>
      <c r="B2351" s="231" t="str">
        <f>IF(D2351="","",B2350)</f>
        <v/>
      </c>
      <c r="C2351" s="232" t="str">
        <f>IF(D2351="","",C2350)</f>
        <v/>
      </c>
      <c r="D2351" s="6"/>
      <c r="E2351" s="5" t="str">
        <f>IF(D2351="","",VLOOKUP(D2351,Master,3,FALSE))</f>
        <v/>
      </c>
      <c r="F2351" s="5" t="str">
        <f>IF(D2351="","",VLOOKUP(D2351,Master,4,FALSE))</f>
        <v/>
      </c>
      <c r="G2351" s="5" t="str">
        <f>IF(D2351="","",VLOOKUP(D2351,Master,5,FALSE))</f>
        <v/>
      </c>
      <c r="H2351" s="5" t="str">
        <f>IF(D2351="","",VLOOKUP(D2351,Master,2,FALSE))</f>
        <v/>
      </c>
      <c r="I2351" s="233"/>
      <c r="J2351" s="233"/>
      <c r="K2351" s="233"/>
      <c r="L2351" s="234" t="str">
        <f>IF(K2351="","",IF(I2351="",ROUND(HLOOKUP(J2351,kgList,K2351,FALSE),1),ROUND(HLOOKUP(I2351,kgList,K2351,FALSE),1)))</f>
        <v/>
      </c>
      <c r="M2351" s="234" t="str">
        <f>IF(L2351="","",IF(COUNTA(I2351:J2351)&gt;1,"Edible or Inedible",IF(COUNTA(I2351)=1,L2351*1,IF(COUNTA(J2351)=1,L2351*1,"ERROR"))))</f>
        <v/>
      </c>
    </row>
    <row r="2352" spans="1:13" x14ac:dyDescent="0.25">
      <c r="A2352" s="232" t="str">
        <f>IF(D2352="","",A2351)</f>
        <v/>
      </c>
      <c r="B2352" s="231" t="str">
        <f>IF(D2352="","",B2351)</f>
        <v/>
      </c>
      <c r="C2352" s="232" t="str">
        <f>IF(D2352="","",C2351)</f>
        <v/>
      </c>
      <c r="D2352" s="6"/>
      <c r="E2352" s="5" t="str">
        <f>IF(D2352="","",VLOOKUP(D2352,Master,3,FALSE))</f>
        <v/>
      </c>
      <c r="F2352" s="5" t="str">
        <f>IF(D2352="","",VLOOKUP(D2352,Master,4,FALSE))</f>
        <v/>
      </c>
      <c r="G2352" s="5" t="str">
        <f>IF(D2352="","",VLOOKUP(D2352,Master,5,FALSE))</f>
        <v/>
      </c>
      <c r="H2352" s="5" t="str">
        <f>IF(D2352="","",VLOOKUP(D2352,Master,2,FALSE))</f>
        <v/>
      </c>
      <c r="I2352" s="233"/>
      <c r="J2352" s="233"/>
      <c r="K2352" s="233"/>
      <c r="L2352" s="234" t="str">
        <f>IF(K2352="","",IF(I2352="",ROUND(HLOOKUP(J2352,kgList,K2352,FALSE),1),ROUND(HLOOKUP(I2352,kgList,K2352,FALSE),1)))</f>
        <v/>
      </c>
      <c r="M2352" s="234" t="str">
        <f>IF(L2352="","",IF(COUNTA(I2352:J2352)&gt;1,"Edible or Inedible",IF(COUNTA(I2352)=1,L2352*1,IF(COUNTA(J2352)=1,L2352*1,"ERROR"))))</f>
        <v/>
      </c>
    </row>
    <row r="2353" spans="1:13" x14ac:dyDescent="0.25">
      <c r="A2353" s="232" t="str">
        <f>IF(D2353="","",A2352)</f>
        <v/>
      </c>
      <c r="B2353" s="231" t="str">
        <f>IF(D2353="","",B2352)</f>
        <v/>
      </c>
      <c r="C2353" s="232" t="str">
        <f>IF(D2353="","",C2352)</f>
        <v/>
      </c>
      <c r="D2353" s="6"/>
      <c r="E2353" s="5" t="str">
        <f>IF(D2353="","",VLOOKUP(D2353,Master,3,FALSE))</f>
        <v/>
      </c>
      <c r="F2353" s="5" t="str">
        <f>IF(D2353="","",VLOOKUP(D2353,Master,4,FALSE))</f>
        <v/>
      </c>
      <c r="G2353" s="5" t="str">
        <f>IF(D2353="","",VLOOKUP(D2353,Master,5,FALSE))</f>
        <v/>
      </c>
      <c r="H2353" s="5" t="str">
        <f>IF(D2353="","",VLOOKUP(D2353,Master,2,FALSE))</f>
        <v/>
      </c>
      <c r="I2353" s="233"/>
      <c r="J2353" s="233"/>
      <c r="K2353" s="233"/>
      <c r="L2353" s="234" t="str">
        <f>IF(K2353="","",IF(I2353="",ROUND(HLOOKUP(J2353,kgList,K2353,FALSE),1),ROUND(HLOOKUP(I2353,kgList,K2353,FALSE),1)))</f>
        <v/>
      </c>
      <c r="M2353" s="234" t="str">
        <f>IF(L2353="","",IF(COUNTA(I2353:J2353)&gt;1,"Edible or Inedible",IF(COUNTA(I2353)=1,L2353*1,IF(COUNTA(J2353)=1,L2353*1,"ERROR"))))</f>
        <v/>
      </c>
    </row>
    <row r="2354" spans="1:13" x14ac:dyDescent="0.25">
      <c r="A2354" s="232" t="str">
        <f>IF(D2354="","",A2353)</f>
        <v/>
      </c>
      <c r="B2354" s="231" t="str">
        <f>IF(D2354="","",B2353)</f>
        <v/>
      </c>
      <c r="C2354" s="232" t="str">
        <f>IF(D2354="","",C2353)</f>
        <v/>
      </c>
      <c r="D2354" s="6"/>
      <c r="E2354" s="5" t="str">
        <f>IF(D2354="","",VLOOKUP(D2354,Master,3,FALSE))</f>
        <v/>
      </c>
      <c r="F2354" s="5" t="str">
        <f>IF(D2354="","",VLOOKUP(D2354,Master,4,FALSE))</f>
        <v/>
      </c>
      <c r="G2354" s="5" t="str">
        <f>IF(D2354="","",VLOOKUP(D2354,Master,5,FALSE))</f>
        <v/>
      </c>
      <c r="H2354" s="5" t="str">
        <f>IF(D2354="","",VLOOKUP(D2354,Master,2,FALSE))</f>
        <v/>
      </c>
      <c r="I2354" s="233"/>
      <c r="J2354" s="233"/>
      <c r="K2354" s="233"/>
      <c r="L2354" s="234" t="str">
        <f>IF(K2354="","",IF(I2354="",ROUND(HLOOKUP(J2354,kgList,K2354,FALSE),1),ROUND(HLOOKUP(I2354,kgList,K2354,FALSE),1)))</f>
        <v/>
      </c>
      <c r="M2354" s="234" t="str">
        <f>IF(L2354="","",IF(COUNTA(I2354:J2354)&gt;1,"Edible or Inedible",IF(COUNTA(I2354)=1,L2354*1,IF(COUNTA(J2354)=1,L2354*1,"ERROR"))))</f>
        <v/>
      </c>
    </row>
    <row r="2355" spans="1:13" x14ac:dyDescent="0.25">
      <c r="A2355" s="232" t="str">
        <f>IF(D2355="","",A2354)</f>
        <v/>
      </c>
      <c r="B2355" s="231" t="str">
        <f>IF(D2355="","",B2354)</f>
        <v/>
      </c>
      <c r="C2355" s="232" t="str">
        <f>IF(D2355="","",C2354)</f>
        <v/>
      </c>
      <c r="D2355" s="6"/>
      <c r="E2355" s="5" t="str">
        <f>IF(D2355="","",VLOOKUP(D2355,Master,3,FALSE))</f>
        <v/>
      </c>
      <c r="F2355" s="5" t="str">
        <f>IF(D2355="","",VLOOKUP(D2355,Master,4,FALSE))</f>
        <v/>
      </c>
      <c r="G2355" s="5" t="str">
        <f>IF(D2355="","",VLOOKUP(D2355,Master,5,FALSE))</f>
        <v/>
      </c>
      <c r="H2355" s="5" t="str">
        <f>IF(D2355="","",VLOOKUP(D2355,Master,2,FALSE))</f>
        <v/>
      </c>
      <c r="I2355" s="233"/>
      <c r="J2355" s="233"/>
      <c r="K2355" s="233"/>
      <c r="L2355" s="234" t="str">
        <f>IF(K2355="","",IF(I2355="",ROUND(HLOOKUP(J2355,kgList,K2355,FALSE),1),ROUND(HLOOKUP(I2355,kgList,K2355,FALSE),1)))</f>
        <v/>
      </c>
      <c r="M2355" s="234" t="str">
        <f>IF(L2355="","",IF(COUNTA(I2355:J2355)&gt;1,"Edible or Inedible",IF(COUNTA(I2355)=1,L2355*1,IF(COUNTA(J2355)=1,L2355*1,"ERROR"))))</f>
        <v/>
      </c>
    </row>
    <row r="2356" spans="1:13" x14ac:dyDescent="0.25">
      <c r="A2356" s="232" t="str">
        <f>IF(D2356="","",A2355)</f>
        <v/>
      </c>
      <c r="B2356" s="231" t="str">
        <f>IF(D2356="","",B2355)</f>
        <v/>
      </c>
      <c r="C2356" s="232" t="str">
        <f>IF(D2356="","",C2355)</f>
        <v/>
      </c>
      <c r="D2356" s="6"/>
      <c r="E2356" s="5" t="str">
        <f>IF(D2356="","",VLOOKUP(D2356,Master,3,FALSE))</f>
        <v/>
      </c>
      <c r="F2356" s="5" t="str">
        <f>IF(D2356="","",VLOOKUP(D2356,Master,4,FALSE))</f>
        <v/>
      </c>
      <c r="G2356" s="5" t="str">
        <f>IF(D2356="","",VLOOKUP(D2356,Master,5,FALSE))</f>
        <v/>
      </c>
      <c r="H2356" s="5" t="str">
        <f>IF(D2356="","",VLOOKUP(D2356,Master,2,FALSE))</f>
        <v/>
      </c>
      <c r="I2356" s="233"/>
      <c r="J2356" s="233"/>
      <c r="K2356" s="233"/>
      <c r="L2356" s="234" t="str">
        <f>IF(K2356="","",IF(I2356="",ROUND(HLOOKUP(J2356,kgList,K2356,FALSE),1),ROUND(HLOOKUP(I2356,kgList,K2356,FALSE),1)))</f>
        <v/>
      </c>
      <c r="M2356" s="234" t="str">
        <f>IF(L2356="","",IF(COUNTA(I2356:J2356)&gt;1,"Edible or Inedible",IF(COUNTA(I2356)=1,L2356*1,IF(COUNTA(J2356)=1,L2356*1,"ERROR"))))</f>
        <v/>
      </c>
    </row>
    <row r="2357" spans="1:13" x14ac:dyDescent="0.25">
      <c r="A2357" s="232" t="str">
        <f>IF(D2357="","",A2356)</f>
        <v/>
      </c>
      <c r="B2357" s="231" t="str">
        <f>IF(D2357="","",B2356)</f>
        <v/>
      </c>
      <c r="C2357" s="232" t="str">
        <f>IF(D2357="","",C2356)</f>
        <v/>
      </c>
      <c r="D2357" s="6"/>
      <c r="E2357" s="5" t="str">
        <f>IF(D2357="","",VLOOKUP(D2357,Master,3,FALSE))</f>
        <v/>
      </c>
      <c r="F2357" s="5" t="str">
        <f>IF(D2357="","",VLOOKUP(D2357,Master,4,FALSE))</f>
        <v/>
      </c>
      <c r="G2357" s="5" t="str">
        <f>IF(D2357="","",VLOOKUP(D2357,Master,5,FALSE))</f>
        <v/>
      </c>
      <c r="H2357" s="5" t="str">
        <f>IF(D2357="","",VLOOKUP(D2357,Master,2,FALSE))</f>
        <v/>
      </c>
      <c r="I2357" s="233"/>
      <c r="J2357" s="233"/>
      <c r="K2357" s="233"/>
      <c r="L2357" s="234" t="str">
        <f>IF(K2357="","",IF(I2357="",ROUND(HLOOKUP(J2357,kgList,K2357,FALSE),1),ROUND(HLOOKUP(I2357,kgList,K2357,FALSE),1)))</f>
        <v/>
      </c>
      <c r="M2357" s="234" t="str">
        <f>IF(L2357="","",IF(COUNTA(I2357:J2357)&gt;1,"Edible or Inedible",IF(COUNTA(I2357)=1,L2357*1,IF(COUNTA(J2357)=1,L2357*1,"ERROR"))))</f>
        <v/>
      </c>
    </row>
    <row r="2358" spans="1:13" x14ac:dyDescent="0.25">
      <c r="A2358" s="232" t="str">
        <f>IF(D2358="","",A2357)</f>
        <v/>
      </c>
      <c r="B2358" s="231" t="str">
        <f>IF(D2358="","",B2357)</f>
        <v/>
      </c>
      <c r="C2358" s="232" t="str">
        <f>IF(D2358="","",C2357)</f>
        <v/>
      </c>
      <c r="D2358" s="6"/>
      <c r="E2358" s="5" t="str">
        <f>IF(D2358="","",VLOOKUP(D2358,Master,3,FALSE))</f>
        <v/>
      </c>
      <c r="F2358" s="5" t="str">
        <f>IF(D2358="","",VLOOKUP(D2358,Master,4,FALSE))</f>
        <v/>
      </c>
      <c r="G2358" s="5" t="str">
        <f>IF(D2358="","",VLOOKUP(D2358,Master,5,FALSE))</f>
        <v/>
      </c>
      <c r="H2358" s="5" t="str">
        <f>IF(D2358="","",VLOOKUP(D2358,Master,2,FALSE))</f>
        <v/>
      </c>
      <c r="I2358" s="233"/>
      <c r="J2358" s="233"/>
      <c r="K2358" s="233"/>
      <c r="L2358" s="234" t="str">
        <f>IF(K2358="","",IF(I2358="",ROUND(HLOOKUP(J2358,kgList,K2358,FALSE),1),ROUND(HLOOKUP(I2358,kgList,K2358,FALSE),1)))</f>
        <v/>
      </c>
      <c r="M2358" s="234" t="str">
        <f>IF(L2358="","",IF(COUNTA(I2358:J2358)&gt;1,"Edible or Inedible",IF(COUNTA(I2358)=1,L2358*1,IF(COUNTA(J2358)=1,L2358*1,"ERROR"))))</f>
        <v/>
      </c>
    </row>
    <row r="2359" spans="1:13" x14ac:dyDescent="0.25">
      <c r="A2359" s="232" t="str">
        <f>IF(D2359="","",A2358)</f>
        <v/>
      </c>
      <c r="B2359" s="231" t="str">
        <f>IF(D2359="","",B2358)</f>
        <v/>
      </c>
      <c r="C2359" s="232" t="str">
        <f>IF(D2359="","",C2358)</f>
        <v/>
      </c>
      <c r="D2359" s="6"/>
      <c r="E2359" s="5" t="str">
        <f>IF(D2359="","",VLOOKUP(D2359,Master,3,FALSE))</f>
        <v/>
      </c>
      <c r="F2359" s="5" t="str">
        <f>IF(D2359="","",VLOOKUP(D2359,Master,4,FALSE))</f>
        <v/>
      </c>
      <c r="G2359" s="5" t="str">
        <f>IF(D2359="","",VLOOKUP(D2359,Master,5,FALSE))</f>
        <v/>
      </c>
      <c r="H2359" s="5" t="str">
        <f>IF(D2359="","",VLOOKUP(D2359,Master,2,FALSE))</f>
        <v/>
      </c>
      <c r="I2359" s="233"/>
      <c r="J2359" s="233"/>
      <c r="K2359" s="233"/>
      <c r="L2359" s="234" t="str">
        <f>IF(K2359="","",IF(I2359="",ROUND(HLOOKUP(J2359,kgList,K2359,FALSE),1),ROUND(HLOOKUP(I2359,kgList,K2359,FALSE),1)))</f>
        <v/>
      </c>
      <c r="M2359" s="234" t="str">
        <f>IF(L2359="","",IF(COUNTA(I2359:J2359)&gt;1,"Edible or Inedible",IF(COUNTA(I2359)=1,L2359*1,IF(COUNTA(J2359)=1,L2359*1,"ERROR"))))</f>
        <v/>
      </c>
    </row>
    <row r="2360" spans="1:13" x14ac:dyDescent="0.25">
      <c r="A2360" s="232" t="str">
        <f>IF(D2360="","",A2359)</f>
        <v/>
      </c>
      <c r="B2360" s="231" t="str">
        <f>IF(D2360="","",B2359)</f>
        <v/>
      </c>
      <c r="C2360" s="232" t="str">
        <f>IF(D2360="","",C2359)</f>
        <v/>
      </c>
      <c r="D2360" s="6"/>
      <c r="E2360" s="5" t="str">
        <f>IF(D2360="","",VLOOKUP(D2360,Master,3,FALSE))</f>
        <v/>
      </c>
      <c r="F2360" s="5" t="str">
        <f>IF(D2360="","",VLOOKUP(D2360,Master,4,FALSE))</f>
        <v/>
      </c>
      <c r="G2360" s="5" t="str">
        <f>IF(D2360="","",VLOOKUP(D2360,Master,5,FALSE))</f>
        <v/>
      </c>
      <c r="H2360" s="5" t="str">
        <f>IF(D2360="","",VLOOKUP(D2360,Master,2,FALSE))</f>
        <v/>
      </c>
      <c r="I2360" s="233"/>
      <c r="J2360" s="233"/>
      <c r="K2360" s="233"/>
      <c r="L2360" s="234" t="str">
        <f>IF(K2360="","",IF(I2360="",ROUND(HLOOKUP(J2360,kgList,K2360,FALSE),1),ROUND(HLOOKUP(I2360,kgList,K2360,FALSE),1)))</f>
        <v/>
      </c>
      <c r="M2360" s="234" t="str">
        <f>IF(L2360="","",IF(COUNTA(I2360:J2360)&gt;1,"Edible or Inedible",IF(COUNTA(I2360)=1,L2360*1,IF(COUNTA(J2360)=1,L2360*1,"ERROR"))))</f>
        <v/>
      </c>
    </row>
    <row r="2361" spans="1:13" x14ac:dyDescent="0.25">
      <c r="A2361" s="232" t="str">
        <f>IF(D2361="","",A2360)</f>
        <v/>
      </c>
      <c r="B2361" s="231" t="str">
        <f>IF(D2361="","",B2360)</f>
        <v/>
      </c>
      <c r="C2361" s="232" t="str">
        <f>IF(D2361="","",C2360)</f>
        <v/>
      </c>
      <c r="D2361" s="6"/>
      <c r="E2361" s="5" t="str">
        <f>IF(D2361="","",VLOOKUP(D2361,Master,3,FALSE))</f>
        <v/>
      </c>
      <c r="F2361" s="5" t="str">
        <f>IF(D2361="","",VLOOKUP(D2361,Master,4,FALSE))</f>
        <v/>
      </c>
      <c r="G2361" s="5" t="str">
        <f>IF(D2361="","",VLOOKUP(D2361,Master,5,FALSE))</f>
        <v/>
      </c>
      <c r="H2361" s="5" t="str">
        <f>IF(D2361="","",VLOOKUP(D2361,Master,2,FALSE))</f>
        <v/>
      </c>
      <c r="I2361" s="233"/>
      <c r="J2361" s="233"/>
      <c r="K2361" s="233"/>
      <c r="L2361" s="234" t="str">
        <f>IF(K2361="","",IF(I2361="",ROUND(HLOOKUP(J2361,kgList,K2361,FALSE),1),ROUND(HLOOKUP(I2361,kgList,K2361,FALSE),1)))</f>
        <v/>
      </c>
      <c r="M2361" s="234" t="str">
        <f>IF(L2361="","",IF(COUNTA(I2361:J2361)&gt;1,"Edible or Inedible",IF(COUNTA(I2361)=1,L2361*1,IF(COUNTA(J2361)=1,L2361*1,"ERROR"))))</f>
        <v/>
      </c>
    </row>
    <row r="2362" spans="1:13" x14ac:dyDescent="0.25">
      <c r="A2362" s="232" t="str">
        <f>IF(D2362="","",A2361)</f>
        <v/>
      </c>
      <c r="B2362" s="231" t="str">
        <f>IF(D2362="","",B2361)</f>
        <v/>
      </c>
      <c r="C2362" s="232" t="str">
        <f>IF(D2362="","",C2361)</f>
        <v/>
      </c>
      <c r="D2362" s="6"/>
      <c r="E2362" s="5" t="str">
        <f>IF(D2362="","",VLOOKUP(D2362,Master,3,FALSE))</f>
        <v/>
      </c>
      <c r="F2362" s="5" t="str">
        <f>IF(D2362="","",VLOOKUP(D2362,Master,4,FALSE))</f>
        <v/>
      </c>
      <c r="G2362" s="5" t="str">
        <f>IF(D2362="","",VLOOKUP(D2362,Master,5,FALSE))</f>
        <v/>
      </c>
      <c r="H2362" s="5" t="str">
        <f>IF(D2362="","",VLOOKUP(D2362,Master,2,FALSE))</f>
        <v/>
      </c>
      <c r="I2362" s="233"/>
      <c r="J2362" s="233"/>
      <c r="K2362" s="233"/>
      <c r="L2362" s="234" t="str">
        <f>IF(K2362="","",IF(I2362="",ROUND(HLOOKUP(J2362,kgList,K2362,FALSE),1),ROUND(HLOOKUP(I2362,kgList,K2362,FALSE),1)))</f>
        <v/>
      </c>
      <c r="M2362" s="234" t="str">
        <f>IF(L2362="","",IF(COUNTA(I2362:J2362)&gt;1,"Edible or Inedible",IF(COUNTA(I2362)=1,L2362*1,IF(COUNTA(J2362)=1,L2362*1,"ERROR"))))</f>
        <v/>
      </c>
    </row>
    <row r="2363" spans="1:13" x14ac:dyDescent="0.25">
      <c r="A2363" s="232" t="str">
        <f>IF(D2363="","",A2362)</f>
        <v/>
      </c>
      <c r="B2363" s="231" t="str">
        <f>IF(D2363="","",B2362)</f>
        <v/>
      </c>
      <c r="C2363" s="232" t="str">
        <f>IF(D2363="","",C2362)</f>
        <v/>
      </c>
      <c r="D2363" s="6"/>
      <c r="E2363" s="5" t="str">
        <f>IF(D2363="","",VLOOKUP(D2363,Master,3,FALSE))</f>
        <v/>
      </c>
      <c r="F2363" s="5" t="str">
        <f>IF(D2363="","",VLOOKUP(D2363,Master,4,FALSE))</f>
        <v/>
      </c>
      <c r="G2363" s="5" t="str">
        <f>IF(D2363="","",VLOOKUP(D2363,Master,5,FALSE))</f>
        <v/>
      </c>
      <c r="H2363" s="5" t="str">
        <f>IF(D2363="","",VLOOKUP(D2363,Master,2,FALSE))</f>
        <v/>
      </c>
      <c r="I2363" s="233"/>
      <c r="J2363" s="233"/>
      <c r="K2363" s="233"/>
      <c r="L2363" s="234" t="str">
        <f>IF(K2363="","",IF(I2363="",ROUND(HLOOKUP(J2363,kgList,K2363,FALSE),1),ROUND(HLOOKUP(I2363,kgList,K2363,FALSE),1)))</f>
        <v/>
      </c>
      <c r="M2363" s="234" t="str">
        <f>IF(L2363="","",IF(COUNTA(I2363:J2363)&gt;1,"Edible or Inedible",IF(COUNTA(I2363)=1,L2363*1,IF(COUNTA(J2363)=1,L2363*1,"ERROR"))))</f>
        <v/>
      </c>
    </row>
    <row r="2364" spans="1:13" x14ac:dyDescent="0.25">
      <c r="A2364" s="232" t="str">
        <f>IF(D2364="","",A2363)</f>
        <v/>
      </c>
      <c r="B2364" s="231" t="str">
        <f>IF(D2364="","",B2363)</f>
        <v/>
      </c>
      <c r="C2364" s="232" t="str">
        <f>IF(D2364="","",C2363)</f>
        <v/>
      </c>
      <c r="D2364" s="6"/>
      <c r="E2364" s="5" t="str">
        <f>IF(D2364="","",VLOOKUP(D2364,Master,3,FALSE))</f>
        <v/>
      </c>
      <c r="F2364" s="5" t="str">
        <f>IF(D2364="","",VLOOKUP(D2364,Master,4,FALSE))</f>
        <v/>
      </c>
      <c r="G2364" s="5" t="str">
        <f>IF(D2364="","",VLOOKUP(D2364,Master,5,FALSE))</f>
        <v/>
      </c>
      <c r="H2364" s="5" t="str">
        <f>IF(D2364="","",VLOOKUP(D2364,Master,2,FALSE))</f>
        <v/>
      </c>
      <c r="I2364" s="233"/>
      <c r="J2364" s="233"/>
      <c r="K2364" s="233"/>
      <c r="L2364" s="234" t="str">
        <f>IF(K2364="","",IF(I2364="",ROUND(HLOOKUP(J2364,kgList,K2364,FALSE),1),ROUND(HLOOKUP(I2364,kgList,K2364,FALSE),1)))</f>
        <v/>
      </c>
      <c r="M2364" s="234" t="str">
        <f>IF(L2364="","",IF(COUNTA(I2364:J2364)&gt;1,"Edible or Inedible",IF(COUNTA(I2364)=1,L2364*1,IF(COUNTA(J2364)=1,L2364*1,"ERROR"))))</f>
        <v/>
      </c>
    </row>
    <row r="2365" spans="1:13" x14ac:dyDescent="0.25">
      <c r="A2365" s="232" t="str">
        <f>IF(D2365="","",A2364)</f>
        <v/>
      </c>
      <c r="B2365" s="231" t="str">
        <f>IF(D2365="","",B2364)</f>
        <v/>
      </c>
      <c r="C2365" s="232" t="str">
        <f>IF(D2365="","",C2364)</f>
        <v/>
      </c>
      <c r="D2365" s="6"/>
      <c r="E2365" s="5" t="str">
        <f>IF(D2365="","",VLOOKUP(D2365,Master,3,FALSE))</f>
        <v/>
      </c>
      <c r="F2365" s="5" t="str">
        <f>IF(D2365="","",VLOOKUP(D2365,Master,4,FALSE))</f>
        <v/>
      </c>
      <c r="G2365" s="5" t="str">
        <f>IF(D2365="","",VLOOKUP(D2365,Master,5,FALSE))</f>
        <v/>
      </c>
      <c r="H2365" s="5" t="str">
        <f>IF(D2365="","",VLOOKUP(D2365,Master,2,FALSE))</f>
        <v/>
      </c>
      <c r="I2365" s="233"/>
      <c r="J2365" s="233"/>
      <c r="K2365" s="233"/>
      <c r="L2365" s="234" t="str">
        <f>IF(K2365="","",IF(I2365="",ROUND(HLOOKUP(J2365,kgList,K2365,FALSE),1),ROUND(HLOOKUP(I2365,kgList,K2365,FALSE),1)))</f>
        <v/>
      </c>
      <c r="M2365" s="234" t="str">
        <f>IF(L2365="","",IF(COUNTA(I2365:J2365)&gt;1,"Edible or Inedible",IF(COUNTA(I2365)=1,L2365*1,IF(COUNTA(J2365)=1,L2365*1,"ERROR"))))</f>
        <v/>
      </c>
    </row>
    <row r="2366" spans="1:13" x14ac:dyDescent="0.25">
      <c r="A2366" s="232" t="str">
        <f>IF(D2366="","",A2365)</f>
        <v/>
      </c>
      <c r="B2366" s="231" t="str">
        <f>IF(D2366="","",B2365)</f>
        <v/>
      </c>
      <c r="C2366" s="232" t="str">
        <f>IF(D2366="","",C2365)</f>
        <v/>
      </c>
      <c r="D2366" s="6"/>
      <c r="E2366" s="5" t="str">
        <f>IF(D2366="","",VLOOKUP(D2366,Master,3,FALSE))</f>
        <v/>
      </c>
      <c r="F2366" s="5" t="str">
        <f>IF(D2366="","",VLOOKUP(D2366,Master,4,FALSE))</f>
        <v/>
      </c>
      <c r="G2366" s="5" t="str">
        <f>IF(D2366="","",VLOOKUP(D2366,Master,5,FALSE))</f>
        <v/>
      </c>
      <c r="H2366" s="5" t="str">
        <f>IF(D2366="","",VLOOKUP(D2366,Master,2,FALSE))</f>
        <v/>
      </c>
      <c r="I2366" s="233"/>
      <c r="J2366" s="233"/>
      <c r="K2366" s="233"/>
      <c r="L2366" s="234" t="str">
        <f>IF(K2366="","",IF(I2366="",ROUND(HLOOKUP(J2366,kgList,K2366,FALSE),1),ROUND(HLOOKUP(I2366,kgList,K2366,FALSE),1)))</f>
        <v/>
      </c>
      <c r="M2366" s="234" t="str">
        <f>IF(L2366="","",IF(COUNTA(I2366:J2366)&gt;1,"Edible or Inedible",IF(COUNTA(I2366)=1,L2366*1,IF(COUNTA(J2366)=1,L2366*1,"ERROR"))))</f>
        <v/>
      </c>
    </row>
    <row r="2367" spans="1:13" x14ac:dyDescent="0.25">
      <c r="A2367" s="232" t="str">
        <f>IF(D2367="","",A2366)</f>
        <v/>
      </c>
      <c r="B2367" s="231" t="str">
        <f>IF(D2367="","",B2366)</f>
        <v/>
      </c>
      <c r="C2367" s="232" t="str">
        <f>IF(D2367="","",C2366)</f>
        <v/>
      </c>
      <c r="D2367" s="6"/>
      <c r="E2367" s="5" t="str">
        <f>IF(D2367="","",VLOOKUP(D2367,Master,3,FALSE))</f>
        <v/>
      </c>
      <c r="F2367" s="5" t="str">
        <f>IF(D2367="","",VLOOKUP(D2367,Master,4,FALSE))</f>
        <v/>
      </c>
      <c r="G2367" s="5" t="str">
        <f>IF(D2367="","",VLOOKUP(D2367,Master,5,FALSE))</f>
        <v/>
      </c>
      <c r="H2367" s="5" t="str">
        <f>IF(D2367="","",VLOOKUP(D2367,Master,2,FALSE))</f>
        <v/>
      </c>
      <c r="I2367" s="233"/>
      <c r="J2367" s="233"/>
      <c r="K2367" s="233"/>
      <c r="L2367" s="234" t="str">
        <f>IF(K2367="","",IF(I2367="",ROUND(HLOOKUP(J2367,kgList,K2367,FALSE),1),ROUND(HLOOKUP(I2367,kgList,K2367,FALSE),1)))</f>
        <v/>
      </c>
      <c r="M2367" s="234" t="str">
        <f>IF(L2367="","",IF(COUNTA(I2367:J2367)&gt;1,"Edible or Inedible",IF(COUNTA(I2367)=1,L2367*1,IF(COUNTA(J2367)=1,L2367*1,"ERROR"))))</f>
        <v/>
      </c>
    </row>
    <row r="2368" spans="1:13" x14ac:dyDescent="0.25">
      <c r="A2368" s="232" t="str">
        <f>IF(D2368="","",A2367)</f>
        <v/>
      </c>
      <c r="B2368" s="231" t="str">
        <f>IF(D2368="","",B2367)</f>
        <v/>
      </c>
      <c r="C2368" s="232" t="str">
        <f>IF(D2368="","",C2367)</f>
        <v/>
      </c>
      <c r="D2368" s="6"/>
      <c r="E2368" s="5" t="str">
        <f>IF(D2368="","",VLOOKUP(D2368,Master,3,FALSE))</f>
        <v/>
      </c>
      <c r="F2368" s="5" t="str">
        <f>IF(D2368="","",VLOOKUP(D2368,Master,4,FALSE))</f>
        <v/>
      </c>
      <c r="G2368" s="5" t="str">
        <f>IF(D2368="","",VLOOKUP(D2368,Master,5,FALSE))</f>
        <v/>
      </c>
      <c r="H2368" s="5" t="str">
        <f>IF(D2368="","",VLOOKUP(D2368,Master,2,FALSE))</f>
        <v/>
      </c>
      <c r="I2368" s="233"/>
      <c r="J2368" s="233"/>
      <c r="K2368" s="233"/>
      <c r="L2368" s="234" t="str">
        <f>IF(K2368="","",IF(I2368="",ROUND(HLOOKUP(J2368,kgList,K2368,FALSE),1),ROUND(HLOOKUP(I2368,kgList,K2368,FALSE),1)))</f>
        <v/>
      </c>
      <c r="M2368" s="234" t="str">
        <f>IF(L2368="","",IF(COUNTA(I2368:J2368)&gt;1,"Edible or Inedible",IF(COUNTA(I2368)=1,L2368*1,IF(COUNTA(J2368)=1,L2368*1,"ERROR"))))</f>
        <v/>
      </c>
    </row>
    <row r="2369" spans="1:13" x14ac:dyDescent="0.25">
      <c r="A2369" s="232" t="str">
        <f>IF(D2369="","",A2368)</f>
        <v/>
      </c>
      <c r="B2369" s="231" t="str">
        <f>IF(D2369="","",B2368)</f>
        <v/>
      </c>
      <c r="C2369" s="232" t="str">
        <f>IF(D2369="","",C2368)</f>
        <v/>
      </c>
      <c r="D2369" s="6"/>
      <c r="E2369" s="5" t="str">
        <f>IF(D2369="","",VLOOKUP(D2369,Master,3,FALSE))</f>
        <v/>
      </c>
      <c r="F2369" s="5" t="str">
        <f>IF(D2369="","",VLOOKUP(D2369,Master,4,FALSE))</f>
        <v/>
      </c>
      <c r="G2369" s="5" t="str">
        <f>IF(D2369="","",VLOOKUP(D2369,Master,5,FALSE))</f>
        <v/>
      </c>
      <c r="H2369" s="5" t="str">
        <f>IF(D2369="","",VLOOKUP(D2369,Master,2,FALSE))</f>
        <v/>
      </c>
      <c r="I2369" s="233"/>
      <c r="J2369" s="233"/>
      <c r="K2369" s="233"/>
      <c r="L2369" s="234" t="str">
        <f>IF(K2369="","",IF(I2369="",ROUND(HLOOKUP(J2369,kgList,K2369,FALSE),1),ROUND(HLOOKUP(I2369,kgList,K2369,FALSE),1)))</f>
        <v/>
      </c>
      <c r="M2369" s="234" t="str">
        <f>IF(L2369="","",IF(COUNTA(I2369:J2369)&gt;1,"Edible or Inedible",IF(COUNTA(I2369)=1,L2369*1,IF(COUNTA(J2369)=1,L2369*1,"ERROR"))))</f>
        <v/>
      </c>
    </row>
    <row r="2370" spans="1:13" x14ac:dyDescent="0.25">
      <c r="A2370" s="232" t="str">
        <f>IF(D2370="","",A2369)</f>
        <v/>
      </c>
      <c r="B2370" s="231" t="str">
        <f>IF(D2370="","",B2369)</f>
        <v/>
      </c>
      <c r="C2370" s="232" t="str">
        <f>IF(D2370="","",C2369)</f>
        <v/>
      </c>
      <c r="D2370" s="6"/>
      <c r="E2370" s="5" t="str">
        <f>IF(D2370="","",VLOOKUP(D2370,Master,3,FALSE))</f>
        <v/>
      </c>
      <c r="F2370" s="5" t="str">
        <f>IF(D2370="","",VLOOKUP(D2370,Master,4,FALSE))</f>
        <v/>
      </c>
      <c r="G2370" s="5" t="str">
        <f>IF(D2370="","",VLOOKUP(D2370,Master,5,FALSE))</f>
        <v/>
      </c>
      <c r="H2370" s="5" t="str">
        <f>IF(D2370="","",VLOOKUP(D2370,Master,2,FALSE))</f>
        <v/>
      </c>
      <c r="I2370" s="233"/>
      <c r="J2370" s="233"/>
      <c r="K2370" s="233"/>
      <c r="L2370" s="234" t="str">
        <f>IF(K2370="","",IF(I2370="",ROUND(HLOOKUP(J2370,kgList,K2370,FALSE),1),ROUND(HLOOKUP(I2370,kgList,K2370,FALSE),1)))</f>
        <v/>
      </c>
      <c r="M2370" s="234" t="str">
        <f>IF(L2370="","",IF(COUNTA(I2370:J2370)&gt;1,"Edible or Inedible",IF(COUNTA(I2370)=1,L2370*1,IF(COUNTA(J2370)=1,L2370*1,"ERROR"))))</f>
        <v/>
      </c>
    </row>
    <row r="2371" spans="1:13" x14ac:dyDescent="0.25">
      <c r="A2371" s="232" t="str">
        <f>IF(D2371="","",A2370)</f>
        <v/>
      </c>
      <c r="B2371" s="231" t="str">
        <f>IF(D2371="","",B2370)</f>
        <v/>
      </c>
      <c r="C2371" s="232" t="str">
        <f>IF(D2371="","",C2370)</f>
        <v/>
      </c>
      <c r="D2371" s="6"/>
      <c r="E2371" s="5" t="str">
        <f>IF(D2371="","",VLOOKUP(D2371,Master,3,FALSE))</f>
        <v/>
      </c>
      <c r="F2371" s="5" t="str">
        <f>IF(D2371="","",VLOOKUP(D2371,Master,4,FALSE))</f>
        <v/>
      </c>
      <c r="G2371" s="5" t="str">
        <f>IF(D2371="","",VLOOKUP(D2371,Master,5,FALSE))</f>
        <v/>
      </c>
      <c r="H2371" s="5" t="str">
        <f>IF(D2371="","",VLOOKUP(D2371,Master,2,FALSE))</f>
        <v/>
      </c>
      <c r="I2371" s="233"/>
      <c r="J2371" s="233"/>
      <c r="K2371" s="233"/>
      <c r="L2371" s="234" t="str">
        <f>IF(K2371="","",IF(I2371="",ROUND(HLOOKUP(J2371,kgList,K2371,FALSE),1),ROUND(HLOOKUP(I2371,kgList,K2371,FALSE),1)))</f>
        <v/>
      </c>
      <c r="M2371" s="234" t="str">
        <f>IF(L2371="","",IF(COUNTA(I2371:J2371)&gt;1,"Edible or Inedible",IF(COUNTA(I2371)=1,L2371*1,IF(COUNTA(J2371)=1,L2371*1,"ERROR"))))</f>
        <v/>
      </c>
    </row>
    <row r="2372" spans="1:13" x14ac:dyDescent="0.25">
      <c r="A2372" s="232" t="str">
        <f>IF(D2372="","",A2371)</f>
        <v/>
      </c>
      <c r="B2372" s="231" t="str">
        <f>IF(D2372="","",B2371)</f>
        <v/>
      </c>
      <c r="C2372" s="232" t="str">
        <f>IF(D2372="","",C2371)</f>
        <v/>
      </c>
      <c r="D2372" s="6"/>
      <c r="E2372" s="5" t="str">
        <f>IF(D2372="","",VLOOKUP(D2372,Master,3,FALSE))</f>
        <v/>
      </c>
      <c r="F2372" s="5" t="str">
        <f>IF(D2372="","",VLOOKUP(D2372,Master,4,FALSE))</f>
        <v/>
      </c>
      <c r="G2372" s="5" t="str">
        <f>IF(D2372="","",VLOOKUP(D2372,Master,5,FALSE))</f>
        <v/>
      </c>
      <c r="H2372" s="5" t="str">
        <f>IF(D2372="","",VLOOKUP(D2372,Master,2,FALSE))</f>
        <v/>
      </c>
      <c r="I2372" s="233"/>
      <c r="J2372" s="233"/>
      <c r="K2372" s="233"/>
      <c r="L2372" s="234" t="str">
        <f>IF(K2372="","",IF(I2372="",ROUND(HLOOKUP(J2372,kgList,K2372,FALSE),1),ROUND(HLOOKUP(I2372,kgList,K2372,FALSE),1)))</f>
        <v/>
      </c>
      <c r="M2372" s="234" t="str">
        <f>IF(L2372="","",IF(COUNTA(I2372:J2372)&gt;1,"Edible or Inedible",IF(COUNTA(I2372)=1,L2372*1,IF(COUNTA(J2372)=1,L2372*1,"ERROR"))))</f>
        <v/>
      </c>
    </row>
    <row r="2373" spans="1:13" x14ac:dyDescent="0.25">
      <c r="A2373" s="232" t="str">
        <f>IF(D2373="","",A2372)</f>
        <v/>
      </c>
      <c r="B2373" s="231" t="str">
        <f>IF(D2373="","",B2372)</f>
        <v/>
      </c>
      <c r="C2373" s="232" t="str">
        <f>IF(D2373="","",C2372)</f>
        <v/>
      </c>
      <c r="D2373" s="6"/>
      <c r="E2373" s="5" t="str">
        <f>IF(D2373="","",VLOOKUP(D2373,Master,3,FALSE))</f>
        <v/>
      </c>
      <c r="F2373" s="5" t="str">
        <f>IF(D2373="","",VLOOKUP(D2373,Master,4,FALSE))</f>
        <v/>
      </c>
      <c r="G2373" s="5" t="str">
        <f>IF(D2373="","",VLOOKUP(D2373,Master,5,FALSE))</f>
        <v/>
      </c>
      <c r="H2373" s="5" t="str">
        <f>IF(D2373="","",VLOOKUP(D2373,Master,2,FALSE))</f>
        <v/>
      </c>
      <c r="I2373" s="233"/>
      <c r="J2373" s="233"/>
      <c r="K2373" s="233"/>
      <c r="L2373" s="234" t="str">
        <f>IF(K2373="","",IF(I2373="",ROUND(HLOOKUP(J2373,kgList,K2373,FALSE),1),ROUND(HLOOKUP(I2373,kgList,K2373,FALSE),1)))</f>
        <v/>
      </c>
      <c r="M2373" s="234" t="str">
        <f>IF(L2373="","",IF(COUNTA(I2373:J2373)&gt;1,"Edible or Inedible",IF(COUNTA(I2373)=1,L2373*1,IF(COUNTA(J2373)=1,L2373*1,"ERROR"))))</f>
        <v/>
      </c>
    </row>
    <row r="2374" spans="1:13" x14ac:dyDescent="0.25">
      <c r="A2374" s="232" t="str">
        <f>IF(D2374="","",A2373)</f>
        <v/>
      </c>
      <c r="B2374" s="231" t="str">
        <f>IF(D2374="","",B2373)</f>
        <v/>
      </c>
      <c r="C2374" s="232" t="str">
        <f>IF(D2374="","",C2373)</f>
        <v/>
      </c>
      <c r="D2374" s="6"/>
      <c r="E2374" s="5" t="str">
        <f>IF(D2374="","",VLOOKUP(D2374,Master,3,FALSE))</f>
        <v/>
      </c>
      <c r="F2374" s="5" t="str">
        <f>IF(D2374="","",VLOOKUP(D2374,Master,4,FALSE))</f>
        <v/>
      </c>
      <c r="G2374" s="5" t="str">
        <f>IF(D2374="","",VLOOKUP(D2374,Master,5,FALSE))</f>
        <v/>
      </c>
      <c r="H2374" s="5" t="str">
        <f>IF(D2374="","",VLOOKUP(D2374,Master,2,FALSE))</f>
        <v/>
      </c>
      <c r="I2374" s="233"/>
      <c r="J2374" s="233"/>
      <c r="K2374" s="233"/>
      <c r="L2374" s="234" t="str">
        <f>IF(K2374="","",IF(I2374="",ROUND(HLOOKUP(J2374,kgList,K2374,FALSE),1),ROUND(HLOOKUP(I2374,kgList,K2374,FALSE),1)))</f>
        <v/>
      </c>
      <c r="M2374" s="234" t="str">
        <f>IF(L2374="","",IF(COUNTA(I2374:J2374)&gt;1,"Edible or Inedible",IF(COUNTA(I2374)=1,L2374*1,IF(COUNTA(J2374)=1,L2374*1,"ERROR"))))</f>
        <v/>
      </c>
    </row>
    <row r="2375" spans="1:13" x14ac:dyDescent="0.25">
      <c r="A2375" s="232" t="str">
        <f>IF(D2375="","",A2374)</f>
        <v/>
      </c>
      <c r="B2375" s="231" t="str">
        <f>IF(D2375="","",B2374)</f>
        <v/>
      </c>
      <c r="C2375" s="232" t="str">
        <f>IF(D2375="","",C2374)</f>
        <v/>
      </c>
      <c r="D2375" s="6"/>
      <c r="E2375" s="5" t="str">
        <f>IF(D2375="","",VLOOKUP(D2375,Master,3,FALSE))</f>
        <v/>
      </c>
      <c r="F2375" s="5" t="str">
        <f>IF(D2375="","",VLOOKUP(D2375,Master,4,FALSE))</f>
        <v/>
      </c>
      <c r="G2375" s="5" t="str">
        <f>IF(D2375="","",VLOOKUP(D2375,Master,5,FALSE))</f>
        <v/>
      </c>
      <c r="H2375" s="5" t="str">
        <f>IF(D2375="","",VLOOKUP(D2375,Master,2,FALSE))</f>
        <v/>
      </c>
      <c r="I2375" s="233"/>
      <c r="J2375" s="233"/>
      <c r="K2375" s="233"/>
      <c r="L2375" s="234" t="str">
        <f>IF(K2375="","",IF(I2375="",ROUND(HLOOKUP(J2375,kgList,K2375,FALSE),1),ROUND(HLOOKUP(I2375,kgList,K2375,FALSE),1)))</f>
        <v/>
      </c>
      <c r="M2375" s="234" t="str">
        <f>IF(L2375="","",IF(COUNTA(I2375:J2375)&gt;1,"Edible or Inedible",IF(COUNTA(I2375)=1,L2375*1,IF(COUNTA(J2375)=1,L2375*1,"ERROR"))))</f>
        <v/>
      </c>
    </row>
    <row r="2376" spans="1:13" x14ac:dyDescent="0.25">
      <c r="A2376" s="232" t="str">
        <f>IF(D2376="","",A2375)</f>
        <v/>
      </c>
      <c r="B2376" s="231" t="str">
        <f>IF(D2376="","",B2375)</f>
        <v/>
      </c>
      <c r="C2376" s="232" t="str">
        <f>IF(D2376="","",C2375)</f>
        <v/>
      </c>
      <c r="D2376" s="6"/>
      <c r="E2376" s="5" t="str">
        <f>IF(D2376="","",VLOOKUP(D2376,Master,3,FALSE))</f>
        <v/>
      </c>
      <c r="F2376" s="5" t="str">
        <f>IF(D2376="","",VLOOKUP(D2376,Master,4,FALSE))</f>
        <v/>
      </c>
      <c r="G2376" s="5" t="str">
        <f>IF(D2376="","",VLOOKUP(D2376,Master,5,FALSE))</f>
        <v/>
      </c>
      <c r="H2376" s="5" t="str">
        <f>IF(D2376="","",VLOOKUP(D2376,Master,2,FALSE))</f>
        <v/>
      </c>
      <c r="I2376" s="233"/>
      <c r="J2376" s="233"/>
      <c r="K2376" s="233"/>
      <c r="L2376" s="234" t="str">
        <f>IF(K2376="","",IF(I2376="",ROUND(HLOOKUP(J2376,kgList,K2376,FALSE),1),ROUND(HLOOKUP(I2376,kgList,K2376,FALSE),1)))</f>
        <v/>
      </c>
      <c r="M2376" s="234" t="str">
        <f>IF(L2376="","",IF(COUNTA(I2376:J2376)&gt;1,"Edible or Inedible",IF(COUNTA(I2376)=1,L2376*1,IF(COUNTA(J2376)=1,L2376*1,"ERROR"))))</f>
        <v/>
      </c>
    </row>
    <row r="2377" spans="1:13" x14ac:dyDescent="0.25">
      <c r="A2377" s="232" t="str">
        <f>IF(D2377="","",A2376)</f>
        <v/>
      </c>
      <c r="B2377" s="231" t="str">
        <f>IF(D2377="","",B2376)</f>
        <v/>
      </c>
      <c r="C2377" s="232" t="str">
        <f>IF(D2377="","",C2376)</f>
        <v/>
      </c>
      <c r="D2377" s="6"/>
      <c r="E2377" s="5" t="str">
        <f>IF(D2377="","",VLOOKUP(D2377,Master,3,FALSE))</f>
        <v/>
      </c>
      <c r="F2377" s="5" t="str">
        <f>IF(D2377="","",VLOOKUP(D2377,Master,4,FALSE))</f>
        <v/>
      </c>
      <c r="G2377" s="5" t="str">
        <f>IF(D2377="","",VLOOKUP(D2377,Master,5,FALSE))</f>
        <v/>
      </c>
      <c r="H2377" s="5" t="str">
        <f>IF(D2377="","",VLOOKUP(D2377,Master,2,FALSE))</f>
        <v/>
      </c>
      <c r="I2377" s="233"/>
      <c r="J2377" s="233"/>
      <c r="K2377" s="233"/>
      <c r="L2377" s="234" t="str">
        <f>IF(K2377="","",IF(I2377="",ROUND(HLOOKUP(J2377,kgList,K2377,FALSE),1),ROUND(HLOOKUP(I2377,kgList,K2377,FALSE),1)))</f>
        <v/>
      </c>
      <c r="M2377" s="234" t="str">
        <f>IF(L2377="","",IF(COUNTA(I2377:J2377)&gt;1,"Edible or Inedible",IF(COUNTA(I2377)=1,L2377*1,IF(COUNTA(J2377)=1,L2377*1,"ERROR"))))</f>
        <v/>
      </c>
    </row>
    <row r="2378" spans="1:13" x14ac:dyDescent="0.25">
      <c r="A2378" s="232" t="str">
        <f>IF(D2378="","",A2377)</f>
        <v/>
      </c>
      <c r="B2378" s="231" t="str">
        <f>IF(D2378="","",B2377)</f>
        <v/>
      </c>
      <c r="C2378" s="232" t="str">
        <f>IF(D2378="","",C2377)</f>
        <v/>
      </c>
      <c r="D2378" s="6"/>
      <c r="E2378" s="5" t="str">
        <f>IF(D2378="","",VLOOKUP(D2378,Master,3,FALSE))</f>
        <v/>
      </c>
      <c r="F2378" s="5" t="str">
        <f>IF(D2378="","",VLOOKUP(D2378,Master,4,FALSE))</f>
        <v/>
      </c>
      <c r="G2378" s="5" t="str">
        <f>IF(D2378="","",VLOOKUP(D2378,Master,5,FALSE))</f>
        <v/>
      </c>
      <c r="H2378" s="5" t="str">
        <f>IF(D2378="","",VLOOKUP(D2378,Master,2,FALSE))</f>
        <v/>
      </c>
      <c r="I2378" s="233"/>
      <c r="J2378" s="233"/>
      <c r="K2378" s="233"/>
      <c r="L2378" s="234" t="str">
        <f>IF(K2378="","",IF(I2378="",ROUND(HLOOKUP(J2378,kgList,K2378,FALSE),1),ROUND(HLOOKUP(I2378,kgList,K2378,FALSE),1)))</f>
        <v/>
      </c>
      <c r="M2378" s="234" t="str">
        <f>IF(L2378="","",IF(COUNTA(I2378:J2378)&gt;1,"Edible or Inedible",IF(COUNTA(I2378)=1,L2378*1,IF(COUNTA(J2378)=1,L2378*1,"ERROR"))))</f>
        <v/>
      </c>
    </row>
    <row r="2379" spans="1:13" x14ac:dyDescent="0.25">
      <c r="A2379" s="232" t="str">
        <f>IF(D2379="","",A2378)</f>
        <v/>
      </c>
      <c r="B2379" s="231" t="str">
        <f>IF(D2379="","",B2378)</f>
        <v/>
      </c>
      <c r="C2379" s="232" t="str">
        <f>IF(D2379="","",C2378)</f>
        <v/>
      </c>
      <c r="D2379" s="6"/>
      <c r="E2379" s="5" t="str">
        <f>IF(D2379="","",VLOOKUP(D2379,Master,3,FALSE))</f>
        <v/>
      </c>
      <c r="F2379" s="5" t="str">
        <f>IF(D2379="","",VLOOKUP(D2379,Master,4,FALSE))</f>
        <v/>
      </c>
      <c r="G2379" s="5" t="str">
        <f>IF(D2379="","",VLOOKUP(D2379,Master,5,FALSE))</f>
        <v/>
      </c>
      <c r="H2379" s="5" t="str">
        <f>IF(D2379="","",VLOOKUP(D2379,Master,2,FALSE))</f>
        <v/>
      </c>
      <c r="I2379" s="233"/>
      <c r="J2379" s="233"/>
      <c r="K2379" s="233"/>
      <c r="L2379" s="234" t="str">
        <f>IF(K2379="","",IF(I2379="",ROUND(HLOOKUP(J2379,kgList,K2379,FALSE),1),ROUND(HLOOKUP(I2379,kgList,K2379,FALSE),1)))</f>
        <v/>
      </c>
      <c r="M2379" s="234" t="str">
        <f>IF(L2379="","",IF(COUNTA(I2379:J2379)&gt;1,"Edible or Inedible",IF(COUNTA(I2379)=1,L2379*1,IF(COUNTA(J2379)=1,L2379*1,"ERROR"))))</f>
        <v/>
      </c>
    </row>
    <row r="2380" spans="1:13" x14ac:dyDescent="0.25">
      <c r="A2380" s="232" t="str">
        <f>IF(D2380="","",A2379)</f>
        <v/>
      </c>
      <c r="B2380" s="231" t="str">
        <f>IF(D2380="","",B2379)</f>
        <v/>
      </c>
      <c r="C2380" s="232" t="str">
        <f>IF(D2380="","",C2379)</f>
        <v/>
      </c>
      <c r="D2380" s="6"/>
      <c r="E2380" s="5" t="str">
        <f>IF(D2380="","",VLOOKUP(D2380,Master,3,FALSE))</f>
        <v/>
      </c>
      <c r="F2380" s="5" t="str">
        <f>IF(D2380="","",VLOOKUP(D2380,Master,4,FALSE))</f>
        <v/>
      </c>
      <c r="G2380" s="5" t="str">
        <f>IF(D2380="","",VLOOKUP(D2380,Master,5,FALSE))</f>
        <v/>
      </c>
      <c r="H2380" s="5" t="str">
        <f>IF(D2380="","",VLOOKUP(D2380,Master,2,FALSE))</f>
        <v/>
      </c>
      <c r="I2380" s="233"/>
      <c r="J2380" s="233"/>
      <c r="K2380" s="233"/>
      <c r="L2380" s="234" t="str">
        <f>IF(K2380="","",IF(I2380="",ROUND(HLOOKUP(J2380,kgList,K2380,FALSE),1),ROUND(HLOOKUP(I2380,kgList,K2380,FALSE),1)))</f>
        <v/>
      </c>
      <c r="M2380" s="234" t="str">
        <f>IF(L2380="","",IF(COUNTA(I2380:J2380)&gt;1,"Edible or Inedible",IF(COUNTA(I2380)=1,L2380*1,IF(COUNTA(J2380)=1,L2380*1,"ERROR"))))</f>
        <v/>
      </c>
    </row>
    <row r="2381" spans="1:13" x14ac:dyDescent="0.25">
      <c r="A2381" s="232" t="str">
        <f>IF(D2381="","",A2380)</f>
        <v/>
      </c>
      <c r="B2381" s="231" t="str">
        <f>IF(D2381="","",B2380)</f>
        <v/>
      </c>
      <c r="C2381" s="232" t="str">
        <f>IF(D2381="","",C2380)</f>
        <v/>
      </c>
      <c r="D2381" s="6"/>
      <c r="E2381" s="5" t="str">
        <f>IF(D2381="","",VLOOKUP(D2381,Master,3,FALSE))</f>
        <v/>
      </c>
      <c r="F2381" s="5" t="str">
        <f>IF(D2381="","",VLOOKUP(D2381,Master,4,FALSE))</f>
        <v/>
      </c>
      <c r="G2381" s="5" t="str">
        <f>IF(D2381="","",VLOOKUP(D2381,Master,5,FALSE))</f>
        <v/>
      </c>
      <c r="H2381" s="5" t="str">
        <f>IF(D2381="","",VLOOKUP(D2381,Master,2,FALSE))</f>
        <v/>
      </c>
      <c r="I2381" s="233"/>
      <c r="J2381" s="233"/>
      <c r="K2381" s="233"/>
      <c r="L2381" s="234" t="str">
        <f>IF(K2381="","",IF(I2381="",ROUND(HLOOKUP(J2381,kgList,K2381,FALSE),1),ROUND(HLOOKUP(I2381,kgList,K2381,FALSE),1)))</f>
        <v/>
      </c>
      <c r="M2381" s="234" t="str">
        <f>IF(L2381="","",IF(COUNTA(I2381:J2381)&gt;1,"Edible or Inedible",IF(COUNTA(I2381)=1,L2381*1,IF(COUNTA(J2381)=1,L2381*1,"ERROR"))))</f>
        <v/>
      </c>
    </row>
    <row r="2382" spans="1:13" x14ac:dyDescent="0.25">
      <c r="A2382" s="232" t="str">
        <f>IF(D2382="","",A2381)</f>
        <v/>
      </c>
      <c r="B2382" s="231" t="str">
        <f>IF(D2382="","",B2381)</f>
        <v/>
      </c>
      <c r="C2382" s="232" t="str">
        <f>IF(D2382="","",C2381)</f>
        <v/>
      </c>
      <c r="D2382" s="6"/>
      <c r="E2382" s="5" t="str">
        <f>IF(D2382="","",VLOOKUP(D2382,Master,3,FALSE))</f>
        <v/>
      </c>
      <c r="F2382" s="5" t="str">
        <f>IF(D2382="","",VLOOKUP(D2382,Master,4,FALSE))</f>
        <v/>
      </c>
      <c r="G2382" s="5" t="str">
        <f>IF(D2382="","",VLOOKUP(D2382,Master,5,FALSE))</f>
        <v/>
      </c>
      <c r="H2382" s="5" t="str">
        <f>IF(D2382="","",VLOOKUP(D2382,Master,2,FALSE))</f>
        <v/>
      </c>
      <c r="I2382" s="233"/>
      <c r="J2382" s="233"/>
      <c r="K2382" s="233"/>
      <c r="L2382" s="234" t="str">
        <f>IF(K2382="","",IF(I2382="",ROUND(HLOOKUP(J2382,kgList,K2382,FALSE),1),ROUND(HLOOKUP(I2382,kgList,K2382,FALSE),1)))</f>
        <v/>
      </c>
      <c r="M2382" s="234" t="str">
        <f>IF(L2382="","",IF(COUNTA(I2382:J2382)&gt;1,"Edible or Inedible",IF(COUNTA(I2382)=1,L2382*1,IF(COUNTA(J2382)=1,L2382*1,"ERROR"))))</f>
        <v/>
      </c>
    </row>
    <row r="2383" spans="1:13" x14ac:dyDescent="0.25">
      <c r="A2383" s="232" t="str">
        <f>IF(D2383="","",A2382)</f>
        <v/>
      </c>
      <c r="B2383" s="231" t="str">
        <f>IF(D2383="","",B2382)</f>
        <v/>
      </c>
      <c r="C2383" s="232" t="str">
        <f>IF(D2383="","",C2382)</f>
        <v/>
      </c>
      <c r="D2383" s="6"/>
      <c r="E2383" s="5" t="str">
        <f>IF(D2383="","",VLOOKUP(D2383,Master,3,FALSE))</f>
        <v/>
      </c>
      <c r="F2383" s="5" t="str">
        <f>IF(D2383="","",VLOOKUP(D2383,Master,4,FALSE))</f>
        <v/>
      </c>
      <c r="G2383" s="5" t="str">
        <f>IF(D2383="","",VLOOKUP(D2383,Master,5,FALSE))</f>
        <v/>
      </c>
      <c r="H2383" s="5" t="str">
        <f>IF(D2383="","",VLOOKUP(D2383,Master,2,FALSE))</f>
        <v/>
      </c>
      <c r="I2383" s="233"/>
      <c r="J2383" s="233"/>
      <c r="K2383" s="233"/>
      <c r="L2383" s="234" t="str">
        <f>IF(K2383="","",IF(I2383="",ROUND(HLOOKUP(J2383,kgList,K2383,FALSE),1),ROUND(HLOOKUP(I2383,kgList,K2383,FALSE),1)))</f>
        <v/>
      </c>
      <c r="M2383" s="234" t="str">
        <f>IF(L2383="","",IF(COUNTA(I2383:J2383)&gt;1,"Edible or Inedible",IF(COUNTA(I2383)=1,L2383*1,IF(COUNTA(J2383)=1,L2383*1,"ERROR"))))</f>
        <v/>
      </c>
    </row>
    <row r="2384" spans="1:13" x14ac:dyDescent="0.25">
      <c r="A2384" s="232" t="str">
        <f>IF(D2384="","",A2383)</f>
        <v/>
      </c>
      <c r="B2384" s="231" t="str">
        <f>IF(D2384="","",B2383)</f>
        <v/>
      </c>
      <c r="C2384" s="232" t="str">
        <f>IF(D2384="","",C2383)</f>
        <v/>
      </c>
      <c r="D2384" s="6"/>
      <c r="E2384" s="5" t="str">
        <f>IF(D2384="","",VLOOKUP(D2384,Master,3,FALSE))</f>
        <v/>
      </c>
      <c r="F2384" s="5" t="str">
        <f>IF(D2384="","",VLOOKUP(D2384,Master,4,FALSE))</f>
        <v/>
      </c>
      <c r="G2384" s="5" t="str">
        <f>IF(D2384="","",VLOOKUP(D2384,Master,5,FALSE))</f>
        <v/>
      </c>
      <c r="H2384" s="5" t="str">
        <f>IF(D2384="","",VLOOKUP(D2384,Master,2,FALSE))</f>
        <v/>
      </c>
      <c r="I2384" s="233"/>
      <c r="J2384" s="233"/>
      <c r="K2384" s="233"/>
      <c r="L2384" s="234" t="str">
        <f>IF(K2384="","",IF(I2384="",ROUND(HLOOKUP(J2384,kgList,K2384,FALSE),1),ROUND(HLOOKUP(I2384,kgList,K2384,FALSE),1)))</f>
        <v/>
      </c>
      <c r="M2384" s="234" t="str">
        <f>IF(L2384="","",IF(COUNTA(I2384:J2384)&gt;1,"Edible or Inedible",IF(COUNTA(I2384)=1,L2384*1,IF(COUNTA(J2384)=1,L2384*1,"ERROR"))))</f>
        <v/>
      </c>
    </row>
    <row r="2385" spans="1:13" x14ac:dyDescent="0.25">
      <c r="A2385" s="232" t="str">
        <f>IF(D2385="","",A2384)</f>
        <v/>
      </c>
      <c r="B2385" s="231" t="str">
        <f>IF(D2385="","",B2384)</f>
        <v/>
      </c>
      <c r="C2385" s="232" t="str">
        <f>IF(D2385="","",C2384)</f>
        <v/>
      </c>
      <c r="D2385" s="6"/>
      <c r="E2385" s="5" t="str">
        <f>IF(D2385="","",VLOOKUP(D2385,Master,3,FALSE))</f>
        <v/>
      </c>
      <c r="F2385" s="5" t="str">
        <f>IF(D2385="","",VLOOKUP(D2385,Master,4,FALSE))</f>
        <v/>
      </c>
      <c r="G2385" s="5" t="str">
        <f>IF(D2385="","",VLOOKUP(D2385,Master,5,FALSE))</f>
        <v/>
      </c>
      <c r="H2385" s="5" t="str">
        <f>IF(D2385="","",VLOOKUP(D2385,Master,2,FALSE))</f>
        <v/>
      </c>
      <c r="I2385" s="233"/>
      <c r="J2385" s="233"/>
      <c r="K2385" s="233"/>
      <c r="L2385" s="234" t="str">
        <f>IF(K2385="","",IF(I2385="",ROUND(HLOOKUP(J2385,kgList,K2385,FALSE),1),ROUND(HLOOKUP(I2385,kgList,K2385,FALSE),1)))</f>
        <v/>
      </c>
      <c r="M2385" s="234" t="str">
        <f>IF(L2385="","",IF(COUNTA(I2385:J2385)&gt;1,"Edible or Inedible",IF(COUNTA(I2385)=1,L2385*1,IF(COUNTA(J2385)=1,L2385*1,"ERROR"))))</f>
        <v/>
      </c>
    </row>
    <row r="2386" spans="1:13" x14ac:dyDescent="0.25">
      <c r="A2386" s="232" t="str">
        <f>IF(D2386="","",A2385)</f>
        <v/>
      </c>
      <c r="B2386" s="231" t="str">
        <f>IF(D2386="","",B2385)</f>
        <v/>
      </c>
      <c r="C2386" s="232" t="str">
        <f>IF(D2386="","",C2385)</f>
        <v/>
      </c>
      <c r="D2386" s="6"/>
      <c r="E2386" s="5" t="str">
        <f>IF(D2386="","",VLOOKUP(D2386,Master,3,FALSE))</f>
        <v/>
      </c>
      <c r="F2386" s="5" t="str">
        <f>IF(D2386="","",VLOOKUP(D2386,Master,4,FALSE))</f>
        <v/>
      </c>
      <c r="G2386" s="5" t="str">
        <f>IF(D2386="","",VLOOKUP(D2386,Master,5,FALSE))</f>
        <v/>
      </c>
      <c r="H2386" s="5" t="str">
        <f>IF(D2386="","",VLOOKUP(D2386,Master,2,FALSE))</f>
        <v/>
      </c>
      <c r="I2386" s="233"/>
      <c r="J2386" s="233"/>
      <c r="K2386" s="233"/>
      <c r="L2386" s="234" t="str">
        <f>IF(K2386="","",IF(I2386="",ROUND(HLOOKUP(J2386,kgList,K2386,FALSE),1),ROUND(HLOOKUP(I2386,kgList,K2386,FALSE),1)))</f>
        <v/>
      </c>
      <c r="M2386" s="234" t="str">
        <f>IF(L2386="","",IF(COUNTA(I2386:J2386)&gt;1,"Edible or Inedible",IF(COUNTA(I2386)=1,L2386*1,IF(COUNTA(J2386)=1,L2386*1,"ERROR"))))</f>
        <v/>
      </c>
    </row>
    <row r="2387" spans="1:13" x14ac:dyDescent="0.25">
      <c r="A2387" s="232" t="str">
        <f>IF(D2387="","",A2386)</f>
        <v/>
      </c>
      <c r="B2387" s="231" t="str">
        <f>IF(D2387="","",B2386)</f>
        <v/>
      </c>
      <c r="C2387" s="232" t="str">
        <f>IF(D2387="","",C2386)</f>
        <v/>
      </c>
      <c r="D2387" s="6"/>
      <c r="E2387" s="5" t="str">
        <f>IF(D2387="","",VLOOKUP(D2387,Master,3,FALSE))</f>
        <v/>
      </c>
      <c r="F2387" s="5" t="str">
        <f>IF(D2387="","",VLOOKUP(D2387,Master,4,FALSE))</f>
        <v/>
      </c>
      <c r="G2387" s="5" t="str">
        <f>IF(D2387="","",VLOOKUP(D2387,Master,5,FALSE))</f>
        <v/>
      </c>
      <c r="H2387" s="5" t="str">
        <f>IF(D2387="","",VLOOKUP(D2387,Master,2,FALSE))</f>
        <v/>
      </c>
      <c r="I2387" s="233"/>
      <c r="J2387" s="233"/>
      <c r="K2387" s="233"/>
      <c r="L2387" s="234" t="str">
        <f>IF(K2387="","",IF(I2387="",ROUND(HLOOKUP(J2387,kgList,K2387,FALSE),1),ROUND(HLOOKUP(I2387,kgList,K2387,FALSE),1)))</f>
        <v/>
      </c>
      <c r="M2387" s="234" t="str">
        <f>IF(L2387="","",IF(COUNTA(I2387:J2387)&gt;1,"Edible or Inedible",IF(COUNTA(I2387)=1,L2387*1,IF(COUNTA(J2387)=1,L2387*1,"ERROR"))))</f>
        <v/>
      </c>
    </row>
    <row r="2388" spans="1:13" x14ac:dyDescent="0.25">
      <c r="A2388" s="232" t="str">
        <f>IF(D2388="","",A2387)</f>
        <v/>
      </c>
      <c r="B2388" s="231" t="str">
        <f>IF(D2388="","",B2387)</f>
        <v/>
      </c>
      <c r="C2388" s="232" t="str">
        <f>IF(D2388="","",C2387)</f>
        <v/>
      </c>
      <c r="D2388" s="6"/>
      <c r="E2388" s="5" t="str">
        <f>IF(D2388="","",VLOOKUP(D2388,Master,3,FALSE))</f>
        <v/>
      </c>
      <c r="F2388" s="5" t="str">
        <f>IF(D2388="","",VLOOKUP(D2388,Master,4,FALSE))</f>
        <v/>
      </c>
      <c r="G2388" s="5" t="str">
        <f>IF(D2388="","",VLOOKUP(D2388,Master,5,FALSE))</f>
        <v/>
      </c>
      <c r="H2388" s="5" t="str">
        <f>IF(D2388="","",VLOOKUP(D2388,Master,2,FALSE))</f>
        <v/>
      </c>
      <c r="I2388" s="233"/>
      <c r="J2388" s="233"/>
      <c r="K2388" s="233"/>
      <c r="L2388" s="234" t="str">
        <f>IF(K2388="","",IF(I2388="",ROUND(HLOOKUP(J2388,kgList,K2388,FALSE),1),ROUND(HLOOKUP(I2388,kgList,K2388,FALSE),1)))</f>
        <v/>
      </c>
      <c r="M2388" s="234" t="str">
        <f>IF(L2388="","",IF(COUNTA(I2388:J2388)&gt;1,"Edible or Inedible",IF(COUNTA(I2388)=1,L2388*1,IF(COUNTA(J2388)=1,L2388*1,"ERROR"))))</f>
        <v/>
      </c>
    </row>
    <row r="2389" spans="1:13" x14ac:dyDescent="0.25">
      <c r="A2389" s="232" t="str">
        <f>IF(D2389="","",A2388)</f>
        <v/>
      </c>
      <c r="B2389" s="231" t="str">
        <f>IF(D2389="","",B2388)</f>
        <v/>
      </c>
      <c r="C2389" s="232" t="str">
        <f>IF(D2389="","",C2388)</f>
        <v/>
      </c>
      <c r="D2389" s="6"/>
      <c r="E2389" s="5" t="str">
        <f>IF(D2389="","",VLOOKUP(D2389,Master,3,FALSE))</f>
        <v/>
      </c>
      <c r="F2389" s="5" t="str">
        <f>IF(D2389="","",VLOOKUP(D2389,Master,4,FALSE))</f>
        <v/>
      </c>
      <c r="G2389" s="5" t="str">
        <f>IF(D2389="","",VLOOKUP(D2389,Master,5,FALSE))</f>
        <v/>
      </c>
      <c r="H2389" s="5" t="str">
        <f>IF(D2389="","",VLOOKUP(D2389,Master,2,FALSE))</f>
        <v/>
      </c>
      <c r="I2389" s="233"/>
      <c r="J2389" s="233"/>
      <c r="K2389" s="233"/>
      <c r="L2389" s="234" t="str">
        <f>IF(K2389="","",IF(I2389="",ROUND(HLOOKUP(J2389,kgList,K2389,FALSE),1),ROUND(HLOOKUP(I2389,kgList,K2389,FALSE),1)))</f>
        <v/>
      </c>
      <c r="M2389" s="234" t="str">
        <f>IF(L2389="","",IF(COUNTA(I2389:J2389)&gt;1,"Edible or Inedible",IF(COUNTA(I2389)=1,L2389*1,IF(COUNTA(J2389)=1,L2389*1,"ERROR"))))</f>
        <v/>
      </c>
    </row>
    <row r="2390" spans="1:13" x14ac:dyDescent="0.25">
      <c r="A2390" s="232" t="str">
        <f>IF(D2390="","",A2389)</f>
        <v/>
      </c>
      <c r="B2390" s="231" t="str">
        <f>IF(D2390="","",B2389)</f>
        <v/>
      </c>
      <c r="C2390" s="232" t="str">
        <f>IF(D2390="","",C2389)</f>
        <v/>
      </c>
      <c r="D2390" s="6"/>
      <c r="E2390" s="5" t="str">
        <f>IF(D2390="","",VLOOKUP(D2390,Master,3,FALSE))</f>
        <v/>
      </c>
      <c r="F2390" s="5" t="str">
        <f>IF(D2390="","",VLOOKUP(D2390,Master,4,FALSE))</f>
        <v/>
      </c>
      <c r="G2390" s="5" t="str">
        <f>IF(D2390="","",VLOOKUP(D2390,Master,5,FALSE))</f>
        <v/>
      </c>
      <c r="H2390" s="5" t="str">
        <f>IF(D2390="","",VLOOKUP(D2390,Master,2,FALSE))</f>
        <v/>
      </c>
      <c r="I2390" s="233"/>
      <c r="J2390" s="233"/>
      <c r="K2390" s="233"/>
      <c r="L2390" s="234" t="str">
        <f>IF(K2390="","",IF(I2390="",ROUND(HLOOKUP(J2390,kgList,K2390,FALSE),1),ROUND(HLOOKUP(I2390,kgList,K2390,FALSE),1)))</f>
        <v/>
      </c>
      <c r="M2390" s="234" t="str">
        <f>IF(L2390="","",IF(COUNTA(I2390:J2390)&gt;1,"Edible or Inedible",IF(COUNTA(I2390)=1,L2390*1,IF(COUNTA(J2390)=1,L2390*1,"ERROR"))))</f>
        <v/>
      </c>
    </row>
    <row r="2391" spans="1:13" x14ac:dyDescent="0.25">
      <c r="A2391" s="232" t="str">
        <f>IF(D2391="","",A2390)</f>
        <v/>
      </c>
      <c r="B2391" s="231" t="str">
        <f>IF(D2391="","",B2390)</f>
        <v/>
      </c>
      <c r="C2391" s="232" t="str">
        <f>IF(D2391="","",C2390)</f>
        <v/>
      </c>
      <c r="D2391" s="6"/>
      <c r="E2391" s="5" t="str">
        <f>IF(D2391="","",VLOOKUP(D2391,Master,3,FALSE))</f>
        <v/>
      </c>
      <c r="F2391" s="5" t="str">
        <f>IF(D2391="","",VLOOKUP(D2391,Master,4,FALSE))</f>
        <v/>
      </c>
      <c r="G2391" s="5" t="str">
        <f>IF(D2391="","",VLOOKUP(D2391,Master,5,FALSE))</f>
        <v/>
      </c>
      <c r="H2391" s="5" t="str">
        <f>IF(D2391="","",VLOOKUP(D2391,Master,2,FALSE))</f>
        <v/>
      </c>
      <c r="I2391" s="233"/>
      <c r="J2391" s="233"/>
      <c r="K2391" s="233"/>
      <c r="L2391" s="234" t="str">
        <f>IF(K2391="","",IF(I2391="",ROUND(HLOOKUP(J2391,kgList,K2391,FALSE),1),ROUND(HLOOKUP(I2391,kgList,K2391,FALSE),1)))</f>
        <v/>
      </c>
      <c r="M2391" s="234" t="str">
        <f>IF(L2391="","",IF(COUNTA(I2391:J2391)&gt;1,"Edible or Inedible",IF(COUNTA(I2391)=1,L2391*1,IF(COUNTA(J2391)=1,L2391*1,"ERROR"))))</f>
        <v/>
      </c>
    </row>
    <row r="2392" spans="1:13" x14ac:dyDescent="0.25">
      <c r="A2392" s="232" t="str">
        <f>IF(D2392="","",A2391)</f>
        <v/>
      </c>
      <c r="B2392" s="231" t="str">
        <f>IF(D2392="","",B2391)</f>
        <v/>
      </c>
      <c r="C2392" s="232" t="str">
        <f>IF(D2392="","",C2391)</f>
        <v/>
      </c>
      <c r="D2392" s="6"/>
      <c r="E2392" s="5" t="str">
        <f>IF(D2392="","",VLOOKUP(D2392,Master,3,FALSE))</f>
        <v/>
      </c>
      <c r="F2392" s="5" t="str">
        <f>IF(D2392="","",VLOOKUP(D2392,Master,4,FALSE))</f>
        <v/>
      </c>
      <c r="G2392" s="5" t="str">
        <f>IF(D2392="","",VLOOKUP(D2392,Master,5,FALSE))</f>
        <v/>
      </c>
      <c r="H2392" s="5" t="str">
        <f>IF(D2392="","",VLOOKUP(D2392,Master,2,FALSE))</f>
        <v/>
      </c>
      <c r="I2392" s="233"/>
      <c r="J2392" s="233"/>
      <c r="K2392" s="233"/>
      <c r="L2392" s="234" t="str">
        <f>IF(K2392="","",IF(I2392="",ROUND(HLOOKUP(J2392,kgList,K2392,FALSE),1),ROUND(HLOOKUP(I2392,kgList,K2392,FALSE),1)))</f>
        <v/>
      </c>
      <c r="M2392" s="234" t="str">
        <f>IF(L2392="","",IF(COUNTA(I2392:J2392)&gt;1,"Edible or Inedible",IF(COUNTA(I2392)=1,L2392*1,IF(COUNTA(J2392)=1,L2392*1,"ERROR"))))</f>
        <v/>
      </c>
    </row>
    <row r="2393" spans="1:13" x14ac:dyDescent="0.25">
      <c r="A2393" s="232" t="str">
        <f>IF(D2393="","",A2392)</f>
        <v/>
      </c>
      <c r="B2393" s="231" t="str">
        <f>IF(D2393="","",B2392)</f>
        <v/>
      </c>
      <c r="C2393" s="232" t="str">
        <f>IF(D2393="","",C2392)</f>
        <v/>
      </c>
      <c r="D2393" s="6"/>
      <c r="E2393" s="5" t="str">
        <f>IF(D2393="","",VLOOKUP(D2393,Master,3,FALSE))</f>
        <v/>
      </c>
      <c r="F2393" s="5" t="str">
        <f>IF(D2393="","",VLOOKUP(D2393,Master,4,FALSE))</f>
        <v/>
      </c>
      <c r="G2393" s="5" t="str">
        <f>IF(D2393="","",VLOOKUP(D2393,Master,5,FALSE))</f>
        <v/>
      </c>
      <c r="H2393" s="5" t="str">
        <f>IF(D2393="","",VLOOKUP(D2393,Master,2,FALSE))</f>
        <v/>
      </c>
      <c r="I2393" s="233"/>
      <c r="J2393" s="233"/>
      <c r="K2393" s="233"/>
      <c r="L2393" s="234" t="str">
        <f>IF(K2393="","",IF(I2393="",ROUND(HLOOKUP(J2393,kgList,K2393,FALSE),1),ROUND(HLOOKUP(I2393,kgList,K2393,FALSE),1)))</f>
        <v/>
      </c>
      <c r="M2393" s="234" t="str">
        <f>IF(L2393="","",IF(COUNTA(I2393:J2393)&gt;1,"Edible or Inedible",IF(COUNTA(I2393)=1,L2393*1,IF(COUNTA(J2393)=1,L2393*1,"ERROR"))))</f>
        <v/>
      </c>
    </row>
    <row r="2394" spans="1:13" x14ac:dyDescent="0.25">
      <c r="A2394" s="232" t="str">
        <f>IF(D2394="","",A2393)</f>
        <v/>
      </c>
      <c r="B2394" s="231" t="str">
        <f>IF(D2394="","",B2393)</f>
        <v/>
      </c>
      <c r="C2394" s="232" t="str">
        <f>IF(D2394="","",C2393)</f>
        <v/>
      </c>
      <c r="D2394" s="6"/>
      <c r="E2394" s="5" t="str">
        <f>IF(D2394="","",VLOOKUP(D2394,Master,3,FALSE))</f>
        <v/>
      </c>
      <c r="F2394" s="5" t="str">
        <f>IF(D2394="","",VLOOKUP(D2394,Master,4,FALSE))</f>
        <v/>
      </c>
      <c r="G2394" s="5" t="str">
        <f>IF(D2394="","",VLOOKUP(D2394,Master,5,FALSE))</f>
        <v/>
      </c>
      <c r="H2394" s="5" t="str">
        <f>IF(D2394="","",VLOOKUP(D2394,Master,2,FALSE))</f>
        <v/>
      </c>
      <c r="I2394" s="233"/>
      <c r="J2394" s="233"/>
      <c r="K2394" s="233"/>
      <c r="L2394" s="234" t="str">
        <f>IF(K2394="","",IF(I2394="",ROUND(HLOOKUP(J2394,kgList,K2394,FALSE),1),ROUND(HLOOKUP(I2394,kgList,K2394,FALSE),1)))</f>
        <v/>
      </c>
      <c r="M2394" s="234" t="str">
        <f>IF(L2394="","",IF(COUNTA(I2394:J2394)&gt;1,"Edible or Inedible",IF(COUNTA(I2394)=1,L2394*1,IF(COUNTA(J2394)=1,L2394*1,"ERROR"))))</f>
        <v/>
      </c>
    </row>
    <row r="2395" spans="1:13" x14ac:dyDescent="0.25">
      <c r="A2395" s="232" t="str">
        <f>IF(D2395="","",A2394)</f>
        <v/>
      </c>
      <c r="B2395" s="231" t="str">
        <f>IF(D2395="","",B2394)</f>
        <v/>
      </c>
      <c r="C2395" s="232" t="str">
        <f>IF(D2395="","",C2394)</f>
        <v/>
      </c>
      <c r="D2395" s="6"/>
      <c r="E2395" s="5" t="str">
        <f>IF(D2395="","",VLOOKUP(D2395,Master,3,FALSE))</f>
        <v/>
      </c>
      <c r="F2395" s="5" t="str">
        <f>IF(D2395="","",VLOOKUP(D2395,Master,4,FALSE))</f>
        <v/>
      </c>
      <c r="G2395" s="5" t="str">
        <f>IF(D2395="","",VLOOKUP(D2395,Master,5,FALSE))</f>
        <v/>
      </c>
      <c r="H2395" s="5" t="str">
        <f>IF(D2395="","",VLOOKUP(D2395,Master,2,FALSE))</f>
        <v/>
      </c>
      <c r="I2395" s="233"/>
      <c r="J2395" s="233"/>
      <c r="K2395" s="233"/>
      <c r="L2395" s="234" t="str">
        <f>IF(K2395="","",IF(I2395="",ROUND(HLOOKUP(J2395,kgList,K2395,FALSE),1),ROUND(HLOOKUP(I2395,kgList,K2395,FALSE),1)))</f>
        <v/>
      </c>
      <c r="M2395" s="234" t="str">
        <f>IF(L2395="","",IF(COUNTA(I2395:J2395)&gt;1,"Edible or Inedible",IF(COUNTA(I2395)=1,L2395*1,IF(COUNTA(J2395)=1,L2395*1,"ERROR"))))</f>
        <v/>
      </c>
    </row>
    <row r="2396" spans="1:13" x14ac:dyDescent="0.25">
      <c r="A2396" s="232" t="str">
        <f>IF(D2396="","",A2395)</f>
        <v/>
      </c>
      <c r="B2396" s="231" t="str">
        <f>IF(D2396="","",B2395)</f>
        <v/>
      </c>
      <c r="C2396" s="232" t="str">
        <f>IF(D2396="","",C2395)</f>
        <v/>
      </c>
      <c r="D2396" s="6"/>
      <c r="E2396" s="5" t="str">
        <f>IF(D2396="","",VLOOKUP(D2396,Master,3,FALSE))</f>
        <v/>
      </c>
      <c r="F2396" s="5" t="str">
        <f>IF(D2396="","",VLOOKUP(D2396,Master,4,FALSE))</f>
        <v/>
      </c>
      <c r="G2396" s="5" t="str">
        <f>IF(D2396="","",VLOOKUP(D2396,Master,5,FALSE))</f>
        <v/>
      </c>
      <c r="H2396" s="5" t="str">
        <f>IF(D2396="","",VLOOKUP(D2396,Master,2,FALSE))</f>
        <v/>
      </c>
      <c r="I2396" s="233"/>
      <c r="J2396" s="233"/>
      <c r="K2396" s="233"/>
      <c r="L2396" s="234" t="str">
        <f>IF(K2396="","",IF(I2396="",ROUND(HLOOKUP(J2396,kgList,K2396,FALSE),1),ROUND(HLOOKUP(I2396,kgList,K2396,FALSE),1)))</f>
        <v/>
      </c>
      <c r="M2396" s="234" t="str">
        <f>IF(L2396="","",IF(COUNTA(I2396:J2396)&gt;1,"Edible or Inedible",IF(COUNTA(I2396)=1,L2396*1,IF(COUNTA(J2396)=1,L2396*1,"ERROR"))))</f>
        <v/>
      </c>
    </row>
    <row r="2397" spans="1:13" x14ac:dyDescent="0.25">
      <c r="A2397" s="232" t="str">
        <f>IF(D2397="","",A2396)</f>
        <v/>
      </c>
      <c r="B2397" s="231" t="str">
        <f>IF(D2397="","",B2396)</f>
        <v/>
      </c>
      <c r="C2397" s="232" t="str">
        <f>IF(D2397="","",C2396)</f>
        <v/>
      </c>
      <c r="D2397" s="6"/>
      <c r="E2397" s="5" t="str">
        <f>IF(D2397="","",VLOOKUP(D2397,Master,3,FALSE))</f>
        <v/>
      </c>
      <c r="F2397" s="5" t="str">
        <f>IF(D2397="","",VLOOKUP(D2397,Master,4,FALSE))</f>
        <v/>
      </c>
      <c r="G2397" s="5" t="str">
        <f>IF(D2397="","",VLOOKUP(D2397,Master,5,FALSE))</f>
        <v/>
      </c>
      <c r="H2397" s="5" t="str">
        <f>IF(D2397="","",VLOOKUP(D2397,Master,2,FALSE))</f>
        <v/>
      </c>
      <c r="I2397" s="233"/>
      <c r="J2397" s="233"/>
      <c r="K2397" s="233"/>
      <c r="L2397" s="234" t="str">
        <f>IF(K2397="","",IF(I2397="",ROUND(HLOOKUP(J2397,kgList,K2397,FALSE),1),ROUND(HLOOKUP(I2397,kgList,K2397,FALSE),1)))</f>
        <v/>
      </c>
      <c r="M2397" s="234" t="str">
        <f>IF(L2397="","",IF(COUNTA(I2397:J2397)&gt;1,"Edible or Inedible",IF(COUNTA(I2397)=1,L2397*1,IF(COUNTA(J2397)=1,L2397*1,"ERROR"))))</f>
        <v/>
      </c>
    </row>
    <row r="2398" spans="1:13" x14ac:dyDescent="0.25">
      <c r="A2398" s="232" t="str">
        <f>IF(D2398="","",A2397)</f>
        <v/>
      </c>
      <c r="B2398" s="231" t="str">
        <f>IF(D2398="","",B2397)</f>
        <v/>
      </c>
      <c r="C2398" s="232" t="str">
        <f>IF(D2398="","",C2397)</f>
        <v/>
      </c>
      <c r="D2398" s="6"/>
      <c r="E2398" s="5" t="str">
        <f>IF(D2398="","",VLOOKUP(D2398,Master,3,FALSE))</f>
        <v/>
      </c>
      <c r="F2398" s="5" t="str">
        <f>IF(D2398="","",VLOOKUP(D2398,Master,4,FALSE))</f>
        <v/>
      </c>
      <c r="G2398" s="5" t="str">
        <f>IF(D2398="","",VLOOKUP(D2398,Master,5,FALSE))</f>
        <v/>
      </c>
      <c r="H2398" s="5" t="str">
        <f>IF(D2398="","",VLOOKUP(D2398,Master,2,FALSE))</f>
        <v/>
      </c>
      <c r="I2398" s="233"/>
      <c r="J2398" s="233"/>
      <c r="K2398" s="233"/>
      <c r="L2398" s="234" t="str">
        <f>IF(K2398="","",IF(I2398="",ROUND(HLOOKUP(J2398,kgList,K2398,FALSE),1),ROUND(HLOOKUP(I2398,kgList,K2398,FALSE),1)))</f>
        <v/>
      </c>
      <c r="M2398" s="234" t="str">
        <f>IF(L2398="","",IF(COUNTA(I2398:J2398)&gt;1,"Edible or Inedible",IF(COUNTA(I2398)=1,L2398*1,IF(COUNTA(J2398)=1,L2398*1,"ERROR"))))</f>
        <v/>
      </c>
    </row>
    <row r="2399" spans="1:13" x14ac:dyDescent="0.25">
      <c r="A2399" s="232" t="str">
        <f>IF(D2399="","",A2398)</f>
        <v/>
      </c>
      <c r="B2399" s="231" t="str">
        <f>IF(D2399="","",B2398)</f>
        <v/>
      </c>
      <c r="C2399" s="232" t="str">
        <f>IF(D2399="","",C2398)</f>
        <v/>
      </c>
      <c r="D2399" s="6"/>
      <c r="E2399" s="5" t="str">
        <f>IF(D2399="","",VLOOKUP(D2399,Master,3,FALSE))</f>
        <v/>
      </c>
      <c r="F2399" s="5" t="str">
        <f>IF(D2399="","",VLOOKUP(D2399,Master,4,FALSE))</f>
        <v/>
      </c>
      <c r="G2399" s="5" t="str">
        <f>IF(D2399="","",VLOOKUP(D2399,Master,5,FALSE))</f>
        <v/>
      </c>
      <c r="H2399" s="5" t="str">
        <f>IF(D2399="","",VLOOKUP(D2399,Master,2,FALSE))</f>
        <v/>
      </c>
      <c r="I2399" s="233"/>
      <c r="J2399" s="233"/>
      <c r="K2399" s="233"/>
      <c r="L2399" s="234" t="str">
        <f>IF(K2399="","",IF(I2399="",ROUND(HLOOKUP(J2399,kgList,K2399,FALSE),1),ROUND(HLOOKUP(I2399,kgList,K2399,FALSE),1)))</f>
        <v/>
      </c>
      <c r="M2399" s="234" t="str">
        <f>IF(L2399="","",IF(COUNTA(I2399:J2399)&gt;1,"Edible or Inedible",IF(COUNTA(I2399)=1,L2399*1,IF(COUNTA(J2399)=1,L2399*1,"ERROR"))))</f>
        <v/>
      </c>
    </row>
    <row r="2400" spans="1:13" x14ac:dyDescent="0.25">
      <c r="A2400" s="232" t="str">
        <f>IF(D2400="","",A2399)</f>
        <v/>
      </c>
      <c r="B2400" s="231" t="str">
        <f>IF(D2400="","",B2399)</f>
        <v/>
      </c>
      <c r="C2400" s="232" t="str">
        <f>IF(D2400="","",C2399)</f>
        <v/>
      </c>
      <c r="D2400" s="6"/>
      <c r="E2400" s="5" t="str">
        <f>IF(D2400="","",VLOOKUP(D2400,Master,3,FALSE))</f>
        <v/>
      </c>
      <c r="F2400" s="5" t="str">
        <f>IF(D2400="","",VLOOKUP(D2400,Master,4,FALSE))</f>
        <v/>
      </c>
      <c r="G2400" s="5" t="str">
        <f>IF(D2400="","",VLOOKUP(D2400,Master,5,FALSE))</f>
        <v/>
      </c>
      <c r="H2400" s="5" t="str">
        <f>IF(D2400="","",VLOOKUP(D2400,Master,2,FALSE))</f>
        <v/>
      </c>
      <c r="I2400" s="233"/>
      <c r="J2400" s="233"/>
      <c r="K2400" s="233"/>
      <c r="L2400" s="234" t="str">
        <f>IF(K2400="","",IF(I2400="",ROUND(HLOOKUP(J2400,kgList,K2400,FALSE),1),ROUND(HLOOKUP(I2400,kgList,K2400,FALSE),1)))</f>
        <v/>
      </c>
      <c r="M2400" s="234" t="str">
        <f>IF(L2400="","",IF(COUNTA(I2400:J2400)&gt;1,"Edible or Inedible",IF(COUNTA(I2400)=1,L2400*1,IF(COUNTA(J2400)=1,L2400*1,"ERROR"))))</f>
        <v/>
      </c>
    </row>
    <row r="2401" spans="1:13" x14ac:dyDescent="0.25">
      <c r="A2401" s="232" t="str">
        <f>IF(D2401="","",A2400)</f>
        <v/>
      </c>
      <c r="B2401" s="231" t="str">
        <f>IF(D2401="","",B2400)</f>
        <v/>
      </c>
      <c r="C2401" s="232" t="str">
        <f>IF(D2401="","",C2400)</f>
        <v/>
      </c>
      <c r="D2401" s="6"/>
      <c r="E2401" s="5" t="str">
        <f>IF(D2401="","",VLOOKUP(D2401,Master,3,FALSE))</f>
        <v/>
      </c>
      <c r="F2401" s="5" t="str">
        <f>IF(D2401="","",VLOOKUP(D2401,Master,4,FALSE))</f>
        <v/>
      </c>
      <c r="G2401" s="5" t="str">
        <f>IF(D2401="","",VLOOKUP(D2401,Master,5,FALSE))</f>
        <v/>
      </c>
      <c r="H2401" s="5" t="str">
        <f>IF(D2401="","",VLOOKUP(D2401,Master,2,FALSE))</f>
        <v/>
      </c>
      <c r="I2401" s="233"/>
      <c r="J2401" s="233"/>
      <c r="K2401" s="233"/>
      <c r="L2401" s="234" t="str">
        <f>IF(K2401="","",IF(I2401="",ROUND(HLOOKUP(J2401,kgList,K2401,FALSE),1),ROUND(HLOOKUP(I2401,kgList,K2401,FALSE),1)))</f>
        <v/>
      </c>
      <c r="M2401" s="234" t="str">
        <f>IF(L2401="","",IF(COUNTA(I2401:J2401)&gt;1,"Edible or Inedible",IF(COUNTA(I2401)=1,L2401*1,IF(COUNTA(J2401)=1,L2401*1,"ERROR"))))</f>
        <v/>
      </c>
    </row>
    <row r="2402" spans="1:13" x14ac:dyDescent="0.25">
      <c r="A2402" s="232" t="str">
        <f>IF(D2402="","",A2401)</f>
        <v/>
      </c>
      <c r="B2402" s="231" t="str">
        <f>IF(D2402="","",B2401)</f>
        <v/>
      </c>
      <c r="C2402" s="232" t="str">
        <f>IF(D2402="","",C2401)</f>
        <v/>
      </c>
      <c r="D2402" s="6"/>
      <c r="E2402" s="5" t="str">
        <f>IF(D2402="","",VLOOKUP(D2402,Master,3,FALSE))</f>
        <v/>
      </c>
      <c r="F2402" s="5" t="str">
        <f>IF(D2402="","",VLOOKUP(D2402,Master,4,FALSE))</f>
        <v/>
      </c>
      <c r="G2402" s="5" t="str">
        <f>IF(D2402="","",VLOOKUP(D2402,Master,5,FALSE))</f>
        <v/>
      </c>
      <c r="H2402" s="5" t="str">
        <f>IF(D2402="","",VLOOKUP(D2402,Master,2,FALSE))</f>
        <v/>
      </c>
      <c r="I2402" s="233"/>
      <c r="J2402" s="233"/>
      <c r="K2402" s="233"/>
      <c r="L2402" s="234" t="str">
        <f>IF(K2402="","",IF(I2402="",ROUND(HLOOKUP(J2402,kgList,K2402,FALSE),1),ROUND(HLOOKUP(I2402,kgList,K2402,FALSE),1)))</f>
        <v/>
      </c>
      <c r="M2402" s="234" t="str">
        <f>IF(L2402="","",IF(COUNTA(I2402:J2402)&gt;1,"Edible or Inedible",IF(COUNTA(I2402)=1,L2402*1,IF(COUNTA(J2402)=1,L2402*1,"ERROR"))))</f>
        <v/>
      </c>
    </row>
    <row r="2403" spans="1:13" x14ac:dyDescent="0.25">
      <c r="A2403" s="232" t="str">
        <f>IF(D2403="","",A2402)</f>
        <v/>
      </c>
      <c r="B2403" s="231" t="str">
        <f>IF(D2403="","",B2402)</f>
        <v/>
      </c>
      <c r="C2403" s="232" t="str">
        <f>IF(D2403="","",C2402)</f>
        <v/>
      </c>
      <c r="D2403" s="6"/>
      <c r="E2403" s="5" t="str">
        <f>IF(D2403="","",VLOOKUP(D2403,Master,3,FALSE))</f>
        <v/>
      </c>
      <c r="F2403" s="5" t="str">
        <f>IF(D2403="","",VLOOKUP(D2403,Master,4,FALSE))</f>
        <v/>
      </c>
      <c r="G2403" s="5" t="str">
        <f>IF(D2403="","",VLOOKUP(D2403,Master,5,FALSE))</f>
        <v/>
      </c>
      <c r="H2403" s="5" t="str">
        <f>IF(D2403="","",VLOOKUP(D2403,Master,2,FALSE))</f>
        <v/>
      </c>
      <c r="I2403" s="233"/>
      <c r="J2403" s="233"/>
      <c r="K2403" s="233"/>
      <c r="L2403" s="234" t="str">
        <f>IF(K2403="","",IF(I2403="",ROUND(HLOOKUP(J2403,kgList,K2403,FALSE),1),ROUND(HLOOKUP(I2403,kgList,K2403,FALSE),1)))</f>
        <v/>
      </c>
      <c r="M2403" s="234" t="str">
        <f>IF(L2403="","",IF(COUNTA(I2403:J2403)&gt;1,"Edible or Inedible",IF(COUNTA(I2403)=1,L2403*1,IF(COUNTA(J2403)=1,L2403*1,"ERROR"))))</f>
        <v/>
      </c>
    </row>
    <row r="2404" spans="1:13" x14ac:dyDescent="0.25">
      <c r="A2404" s="232" t="str">
        <f>IF(D2404="","",A2403)</f>
        <v/>
      </c>
      <c r="B2404" s="231" t="str">
        <f>IF(D2404="","",B2403)</f>
        <v/>
      </c>
      <c r="C2404" s="232" t="str">
        <f>IF(D2404="","",C2403)</f>
        <v/>
      </c>
      <c r="D2404" s="6"/>
      <c r="E2404" s="5" t="str">
        <f>IF(D2404="","",VLOOKUP(D2404,Master,3,FALSE))</f>
        <v/>
      </c>
      <c r="F2404" s="5" t="str">
        <f>IF(D2404="","",VLOOKUP(D2404,Master,4,FALSE))</f>
        <v/>
      </c>
      <c r="G2404" s="5" t="str">
        <f>IF(D2404="","",VLOOKUP(D2404,Master,5,FALSE))</f>
        <v/>
      </c>
      <c r="H2404" s="5" t="str">
        <f>IF(D2404="","",VLOOKUP(D2404,Master,2,FALSE))</f>
        <v/>
      </c>
      <c r="I2404" s="233"/>
      <c r="J2404" s="233"/>
      <c r="K2404" s="233"/>
      <c r="L2404" s="234" t="str">
        <f>IF(K2404="","",IF(I2404="",ROUND(HLOOKUP(J2404,kgList,K2404,FALSE),1),ROUND(HLOOKUP(I2404,kgList,K2404,FALSE),1)))</f>
        <v/>
      </c>
      <c r="M2404" s="234" t="str">
        <f>IF(L2404="","",IF(COUNTA(I2404:J2404)&gt;1,"Edible or Inedible",IF(COUNTA(I2404)=1,L2404*1,IF(COUNTA(J2404)=1,L2404*1,"ERROR"))))</f>
        <v/>
      </c>
    </row>
    <row r="2405" spans="1:13" x14ac:dyDescent="0.25">
      <c r="A2405" s="232" t="str">
        <f>IF(D2405="","",A2404)</f>
        <v/>
      </c>
      <c r="B2405" s="231" t="str">
        <f>IF(D2405="","",B2404)</f>
        <v/>
      </c>
      <c r="C2405" s="232" t="str">
        <f>IF(D2405="","",C2404)</f>
        <v/>
      </c>
      <c r="D2405" s="6"/>
      <c r="E2405" s="5" t="str">
        <f>IF(D2405="","",VLOOKUP(D2405,Master,3,FALSE))</f>
        <v/>
      </c>
      <c r="F2405" s="5" t="str">
        <f>IF(D2405="","",VLOOKUP(D2405,Master,4,FALSE))</f>
        <v/>
      </c>
      <c r="G2405" s="5" t="str">
        <f>IF(D2405="","",VLOOKUP(D2405,Master,5,FALSE))</f>
        <v/>
      </c>
      <c r="H2405" s="5" t="str">
        <f>IF(D2405="","",VLOOKUP(D2405,Master,2,FALSE))</f>
        <v/>
      </c>
      <c r="I2405" s="233"/>
      <c r="J2405" s="233"/>
      <c r="K2405" s="233"/>
      <c r="L2405" s="234" t="str">
        <f>IF(K2405="","",IF(I2405="",ROUND(HLOOKUP(J2405,kgList,K2405,FALSE),1),ROUND(HLOOKUP(I2405,kgList,K2405,FALSE),1)))</f>
        <v/>
      </c>
      <c r="M2405" s="234" t="str">
        <f>IF(L2405="","",IF(COUNTA(I2405:J2405)&gt;1,"Edible or Inedible",IF(COUNTA(I2405)=1,L2405*1,IF(COUNTA(J2405)=1,L2405*1,"ERROR"))))</f>
        <v/>
      </c>
    </row>
    <row r="2406" spans="1:13" x14ac:dyDescent="0.25">
      <c r="A2406" s="232" t="str">
        <f>IF(D2406="","",A2405)</f>
        <v/>
      </c>
      <c r="B2406" s="231" t="str">
        <f>IF(D2406="","",B2405)</f>
        <v/>
      </c>
      <c r="C2406" s="232" t="str">
        <f>IF(D2406="","",C2405)</f>
        <v/>
      </c>
      <c r="D2406" s="6"/>
      <c r="E2406" s="5" t="str">
        <f>IF(D2406="","",VLOOKUP(D2406,Master,3,FALSE))</f>
        <v/>
      </c>
      <c r="F2406" s="5" t="str">
        <f>IF(D2406="","",VLOOKUP(D2406,Master,4,FALSE))</f>
        <v/>
      </c>
      <c r="G2406" s="5" t="str">
        <f>IF(D2406="","",VLOOKUP(D2406,Master,5,FALSE))</f>
        <v/>
      </c>
      <c r="H2406" s="5" t="str">
        <f>IF(D2406="","",VLOOKUP(D2406,Master,2,FALSE))</f>
        <v/>
      </c>
      <c r="I2406" s="233"/>
      <c r="J2406" s="233"/>
      <c r="K2406" s="233"/>
      <c r="L2406" s="234" t="str">
        <f>IF(K2406="","",IF(I2406="",ROUND(HLOOKUP(J2406,kgList,K2406,FALSE),1),ROUND(HLOOKUP(I2406,kgList,K2406,FALSE),1)))</f>
        <v/>
      </c>
      <c r="M2406" s="234" t="str">
        <f>IF(L2406="","",IF(COUNTA(I2406:J2406)&gt;1,"Edible or Inedible",IF(COUNTA(I2406)=1,L2406*1,IF(COUNTA(J2406)=1,L2406*1,"ERROR"))))</f>
        <v/>
      </c>
    </row>
    <row r="2407" spans="1:13" x14ac:dyDescent="0.25">
      <c r="A2407" s="232" t="str">
        <f>IF(D2407="","",A2406)</f>
        <v/>
      </c>
      <c r="B2407" s="231" t="str">
        <f>IF(D2407="","",B2406)</f>
        <v/>
      </c>
      <c r="C2407" s="232" t="str">
        <f>IF(D2407="","",C2406)</f>
        <v/>
      </c>
      <c r="D2407" s="6"/>
      <c r="E2407" s="5" t="str">
        <f>IF(D2407="","",VLOOKUP(D2407,Master,3,FALSE))</f>
        <v/>
      </c>
      <c r="F2407" s="5" t="str">
        <f>IF(D2407="","",VLOOKUP(D2407,Master,4,FALSE))</f>
        <v/>
      </c>
      <c r="G2407" s="5" t="str">
        <f>IF(D2407="","",VLOOKUP(D2407,Master,5,FALSE))</f>
        <v/>
      </c>
      <c r="H2407" s="5" t="str">
        <f>IF(D2407="","",VLOOKUP(D2407,Master,2,FALSE))</f>
        <v/>
      </c>
      <c r="I2407" s="233"/>
      <c r="J2407" s="233"/>
      <c r="K2407" s="233"/>
      <c r="L2407" s="234" t="str">
        <f>IF(K2407="","",IF(I2407="",ROUND(HLOOKUP(J2407,kgList,K2407,FALSE),1),ROUND(HLOOKUP(I2407,kgList,K2407,FALSE),1)))</f>
        <v/>
      </c>
      <c r="M2407" s="234" t="str">
        <f>IF(L2407="","",IF(COUNTA(I2407:J2407)&gt;1,"Edible or Inedible",IF(COUNTA(I2407)=1,L2407*1,IF(COUNTA(J2407)=1,L2407*1,"ERROR"))))</f>
        <v/>
      </c>
    </row>
    <row r="2408" spans="1:13" x14ac:dyDescent="0.25">
      <c r="A2408" s="232" t="str">
        <f>IF(D2408="","",A2407)</f>
        <v/>
      </c>
      <c r="B2408" s="231" t="str">
        <f>IF(D2408="","",B2407)</f>
        <v/>
      </c>
      <c r="C2408" s="232" t="str">
        <f>IF(D2408="","",C2407)</f>
        <v/>
      </c>
      <c r="D2408" s="6"/>
      <c r="E2408" s="5" t="str">
        <f>IF(D2408="","",VLOOKUP(D2408,Master,3,FALSE))</f>
        <v/>
      </c>
      <c r="F2408" s="5" t="str">
        <f>IF(D2408="","",VLOOKUP(D2408,Master,4,FALSE))</f>
        <v/>
      </c>
      <c r="G2408" s="5" t="str">
        <f>IF(D2408="","",VLOOKUP(D2408,Master,5,FALSE))</f>
        <v/>
      </c>
      <c r="H2408" s="5" t="str">
        <f>IF(D2408="","",VLOOKUP(D2408,Master,2,FALSE))</f>
        <v/>
      </c>
      <c r="I2408" s="233"/>
      <c r="J2408" s="233"/>
      <c r="K2408" s="233"/>
      <c r="L2408" s="234" t="str">
        <f>IF(K2408="","",IF(I2408="",ROUND(HLOOKUP(J2408,kgList,K2408,FALSE),1),ROUND(HLOOKUP(I2408,kgList,K2408,FALSE),1)))</f>
        <v/>
      </c>
      <c r="M2408" s="234" t="str">
        <f>IF(L2408="","",IF(COUNTA(I2408:J2408)&gt;1,"Edible or Inedible",IF(COUNTA(I2408)=1,L2408*1,IF(COUNTA(J2408)=1,L2408*1,"ERROR"))))</f>
        <v/>
      </c>
    </row>
    <row r="2409" spans="1:13" x14ac:dyDescent="0.25">
      <c r="A2409" s="232" t="str">
        <f>IF(D2409="","",A2408)</f>
        <v/>
      </c>
      <c r="B2409" s="231" t="str">
        <f>IF(D2409="","",B2408)</f>
        <v/>
      </c>
      <c r="C2409" s="232" t="str">
        <f>IF(D2409="","",C2408)</f>
        <v/>
      </c>
      <c r="D2409" s="6"/>
      <c r="E2409" s="5" t="str">
        <f>IF(D2409="","",VLOOKUP(D2409,Master,3,FALSE))</f>
        <v/>
      </c>
      <c r="F2409" s="5" t="str">
        <f>IF(D2409="","",VLOOKUP(D2409,Master,4,FALSE))</f>
        <v/>
      </c>
      <c r="G2409" s="5" t="str">
        <f>IF(D2409="","",VLOOKUP(D2409,Master,5,FALSE))</f>
        <v/>
      </c>
      <c r="H2409" s="5" t="str">
        <f>IF(D2409="","",VLOOKUP(D2409,Master,2,FALSE))</f>
        <v/>
      </c>
      <c r="I2409" s="233"/>
      <c r="J2409" s="233"/>
      <c r="K2409" s="233"/>
      <c r="L2409" s="234" t="str">
        <f>IF(K2409="","",IF(I2409="",ROUND(HLOOKUP(J2409,kgList,K2409,FALSE),1),ROUND(HLOOKUP(I2409,kgList,K2409,FALSE),1)))</f>
        <v/>
      </c>
      <c r="M2409" s="234" t="str">
        <f>IF(L2409="","",IF(COUNTA(I2409:J2409)&gt;1,"Edible or Inedible",IF(COUNTA(I2409)=1,L2409*1,IF(COUNTA(J2409)=1,L2409*1,"ERROR"))))</f>
        <v/>
      </c>
    </row>
    <row r="2410" spans="1:13" x14ac:dyDescent="0.25">
      <c r="A2410" s="232" t="str">
        <f>IF(D2410="","",A2409)</f>
        <v/>
      </c>
      <c r="B2410" s="231" t="str">
        <f>IF(D2410="","",B2409)</f>
        <v/>
      </c>
      <c r="C2410" s="232" t="str">
        <f>IF(D2410="","",C2409)</f>
        <v/>
      </c>
      <c r="D2410" s="6"/>
      <c r="E2410" s="5" t="str">
        <f>IF(D2410="","",VLOOKUP(D2410,Master,3,FALSE))</f>
        <v/>
      </c>
      <c r="F2410" s="5" t="str">
        <f>IF(D2410="","",VLOOKUP(D2410,Master,4,FALSE))</f>
        <v/>
      </c>
      <c r="G2410" s="5" t="str">
        <f>IF(D2410="","",VLOOKUP(D2410,Master,5,FALSE))</f>
        <v/>
      </c>
      <c r="H2410" s="5" t="str">
        <f>IF(D2410="","",VLOOKUP(D2410,Master,2,FALSE))</f>
        <v/>
      </c>
      <c r="I2410" s="233"/>
      <c r="J2410" s="233"/>
      <c r="K2410" s="233"/>
      <c r="L2410" s="234" t="str">
        <f>IF(K2410="","",IF(I2410="",ROUND(HLOOKUP(J2410,kgList,K2410,FALSE),1),ROUND(HLOOKUP(I2410,kgList,K2410,FALSE),1)))</f>
        <v/>
      </c>
      <c r="M2410" s="234" t="str">
        <f>IF(L2410="","",IF(COUNTA(I2410:J2410)&gt;1,"Edible or Inedible",IF(COUNTA(I2410)=1,L2410*1,IF(COUNTA(J2410)=1,L2410*1,"ERROR"))))</f>
        <v/>
      </c>
    </row>
    <row r="2411" spans="1:13" x14ac:dyDescent="0.25">
      <c r="A2411" s="232" t="str">
        <f>IF(D2411="","",A2410)</f>
        <v/>
      </c>
      <c r="B2411" s="231" t="str">
        <f>IF(D2411="","",B2410)</f>
        <v/>
      </c>
      <c r="C2411" s="232" t="str">
        <f>IF(D2411="","",C2410)</f>
        <v/>
      </c>
      <c r="D2411" s="6"/>
      <c r="E2411" s="5" t="str">
        <f>IF(D2411="","",VLOOKUP(D2411,Master,3,FALSE))</f>
        <v/>
      </c>
      <c r="F2411" s="5" t="str">
        <f>IF(D2411="","",VLOOKUP(D2411,Master,4,FALSE))</f>
        <v/>
      </c>
      <c r="G2411" s="5" t="str">
        <f>IF(D2411="","",VLOOKUP(D2411,Master,5,FALSE))</f>
        <v/>
      </c>
      <c r="H2411" s="5" t="str">
        <f>IF(D2411="","",VLOOKUP(D2411,Master,2,FALSE))</f>
        <v/>
      </c>
      <c r="I2411" s="233"/>
      <c r="J2411" s="233"/>
      <c r="K2411" s="233"/>
      <c r="L2411" s="234" t="str">
        <f>IF(K2411="","",IF(I2411="",ROUND(HLOOKUP(J2411,kgList,K2411,FALSE),1),ROUND(HLOOKUP(I2411,kgList,K2411,FALSE),1)))</f>
        <v/>
      </c>
      <c r="M2411" s="234" t="str">
        <f>IF(L2411="","",IF(COUNTA(I2411:J2411)&gt;1,"Edible or Inedible",IF(COUNTA(I2411)=1,L2411*1,IF(COUNTA(J2411)=1,L2411*1,"ERROR"))))</f>
        <v/>
      </c>
    </row>
    <row r="2412" spans="1:13" x14ac:dyDescent="0.25">
      <c r="A2412" s="232" t="str">
        <f>IF(D2412="","",A2411)</f>
        <v/>
      </c>
      <c r="B2412" s="231" t="str">
        <f>IF(D2412="","",B2411)</f>
        <v/>
      </c>
      <c r="C2412" s="232" t="str">
        <f>IF(D2412="","",C2411)</f>
        <v/>
      </c>
      <c r="D2412" s="6"/>
      <c r="E2412" s="5" t="str">
        <f>IF(D2412="","",VLOOKUP(D2412,Master,3,FALSE))</f>
        <v/>
      </c>
      <c r="F2412" s="5" t="str">
        <f>IF(D2412="","",VLOOKUP(D2412,Master,4,FALSE))</f>
        <v/>
      </c>
      <c r="G2412" s="5" t="str">
        <f>IF(D2412="","",VLOOKUP(D2412,Master,5,FALSE))</f>
        <v/>
      </c>
      <c r="H2412" s="5" t="str">
        <f>IF(D2412="","",VLOOKUP(D2412,Master,2,FALSE))</f>
        <v/>
      </c>
      <c r="I2412" s="233"/>
      <c r="J2412" s="233"/>
      <c r="K2412" s="233"/>
      <c r="L2412" s="234" t="str">
        <f>IF(K2412="","",IF(I2412="",ROUND(HLOOKUP(J2412,kgList,K2412,FALSE),1),ROUND(HLOOKUP(I2412,kgList,K2412,FALSE),1)))</f>
        <v/>
      </c>
      <c r="M2412" s="234" t="str">
        <f>IF(L2412="","",IF(COUNTA(I2412:J2412)&gt;1,"Edible or Inedible",IF(COUNTA(I2412)=1,L2412*1,IF(COUNTA(J2412)=1,L2412*1,"ERROR"))))</f>
        <v/>
      </c>
    </row>
    <row r="2413" spans="1:13" x14ac:dyDescent="0.25">
      <c r="A2413" s="232" t="str">
        <f>IF(D2413="","",A2412)</f>
        <v/>
      </c>
      <c r="B2413" s="231" t="str">
        <f>IF(D2413="","",B2412)</f>
        <v/>
      </c>
      <c r="C2413" s="232" t="str">
        <f>IF(D2413="","",C2412)</f>
        <v/>
      </c>
      <c r="D2413" s="6"/>
      <c r="E2413" s="5" t="str">
        <f>IF(D2413="","",VLOOKUP(D2413,Master,3,FALSE))</f>
        <v/>
      </c>
      <c r="F2413" s="5" t="str">
        <f>IF(D2413="","",VLOOKUP(D2413,Master,4,FALSE))</f>
        <v/>
      </c>
      <c r="G2413" s="5" t="str">
        <f>IF(D2413="","",VLOOKUP(D2413,Master,5,FALSE))</f>
        <v/>
      </c>
      <c r="H2413" s="5" t="str">
        <f>IF(D2413="","",VLOOKUP(D2413,Master,2,FALSE))</f>
        <v/>
      </c>
      <c r="I2413" s="233"/>
      <c r="J2413" s="233"/>
      <c r="K2413" s="233"/>
      <c r="L2413" s="234" t="str">
        <f>IF(K2413="","",IF(I2413="",ROUND(HLOOKUP(J2413,kgList,K2413,FALSE),1),ROUND(HLOOKUP(I2413,kgList,K2413,FALSE),1)))</f>
        <v/>
      </c>
      <c r="M2413" s="234" t="str">
        <f>IF(L2413="","",IF(COUNTA(I2413:J2413)&gt;1,"Edible or Inedible",IF(COUNTA(I2413)=1,L2413*1,IF(COUNTA(J2413)=1,L2413*1,"ERROR"))))</f>
        <v/>
      </c>
    </row>
    <row r="2414" spans="1:13" x14ac:dyDescent="0.25">
      <c r="A2414" s="232" t="str">
        <f>IF(D2414="","",A2413)</f>
        <v/>
      </c>
      <c r="B2414" s="231" t="str">
        <f>IF(D2414="","",B2413)</f>
        <v/>
      </c>
      <c r="C2414" s="232" t="str">
        <f>IF(D2414="","",C2413)</f>
        <v/>
      </c>
      <c r="D2414" s="6"/>
      <c r="E2414" s="5" t="str">
        <f>IF(D2414="","",VLOOKUP(D2414,Master,3,FALSE))</f>
        <v/>
      </c>
      <c r="F2414" s="5" t="str">
        <f>IF(D2414="","",VLOOKUP(D2414,Master,4,FALSE))</f>
        <v/>
      </c>
      <c r="G2414" s="5" t="str">
        <f>IF(D2414="","",VLOOKUP(D2414,Master,5,FALSE))</f>
        <v/>
      </c>
      <c r="H2414" s="5" t="str">
        <f>IF(D2414="","",VLOOKUP(D2414,Master,2,FALSE))</f>
        <v/>
      </c>
      <c r="I2414" s="233"/>
      <c r="J2414" s="233"/>
      <c r="K2414" s="233"/>
      <c r="L2414" s="234" t="str">
        <f>IF(K2414="","",IF(I2414="",ROUND(HLOOKUP(J2414,kgList,K2414,FALSE),1),ROUND(HLOOKUP(I2414,kgList,K2414,FALSE),1)))</f>
        <v/>
      </c>
      <c r="M2414" s="234" t="str">
        <f>IF(L2414="","",IF(COUNTA(I2414:J2414)&gt;1,"Edible or Inedible",IF(COUNTA(I2414)=1,L2414*1,IF(COUNTA(J2414)=1,L2414*1,"ERROR"))))</f>
        <v/>
      </c>
    </row>
    <row r="2415" spans="1:13" x14ac:dyDescent="0.25">
      <c r="A2415" s="232" t="str">
        <f>IF(D2415="","",A2414)</f>
        <v/>
      </c>
      <c r="B2415" s="231" t="str">
        <f>IF(D2415="","",B2414)</f>
        <v/>
      </c>
      <c r="C2415" s="232" t="str">
        <f>IF(D2415="","",C2414)</f>
        <v/>
      </c>
      <c r="D2415" s="6"/>
      <c r="E2415" s="5" t="str">
        <f>IF(D2415="","",VLOOKUP(D2415,Master,3,FALSE))</f>
        <v/>
      </c>
      <c r="F2415" s="5" t="str">
        <f>IF(D2415="","",VLOOKUP(D2415,Master,4,FALSE))</f>
        <v/>
      </c>
      <c r="G2415" s="5" t="str">
        <f>IF(D2415="","",VLOOKUP(D2415,Master,5,FALSE))</f>
        <v/>
      </c>
      <c r="H2415" s="5" t="str">
        <f>IF(D2415="","",VLOOKUP(D2415,Master,2,FALSE))</f>
        <v/>
      </c>
      <c r="I2415" s="233"/>
      <c r="J2415" s="233"/>
      <c r="K2415" s="233"/>
      <c r="L2415" s="234" t="str">
        <f>IF(K2415="","",IF(I2415="",ROUND(HLOOKUP(J2415,kgList,K2415,FALSE),1),ROUND(HLOOKUP(I2415,kgList,K2415,FALSE),1)))</f>
        <v/>
      </c>
      <c r="M2415" s="234" t="str">
        <f>IF(L2415="","",IF(COUNTA(I2415:J2415)&gt;1,"Edible or Inedible",IF(COUNTA(I2415)=1,L2415*1,IF(COUNTA(J2415)=1,L2415*1,"ERROR"))))</f>
        <v/>
      </c>
    </row>
    <row r="2416" spans="1:13" x14ac:dyDescent="0.25">
      <c r="A2416" s="232" t="str">
        <f>IF(D2416="","",A2415)</f>
        <v/>
      </c>
      <c r="B2416" s="231" t="str">
        <f>IF(D2416="","",B2415)</f>
        <v/>
      </c>
      <c r="C2416" s="232" t="str">
        <f>IF(D2416="","",C2415)</f>
        <v/>
      </c>
      <c r="D2416" s="6"/>
      <c r="E2416" s="5" t="str">
        <f>IF(D2416="","",VLOOKUP(D2416,Master,3,FALSE))</f>
        <v/>
      </c>
      <c r="F2416" s="5" t="str">
        <f>IF(D2416="","",VLOOKUP(D2416,Master,4,FALSE))</f>
        <v/>
      </c>
      <c r="G2416" s="5" t="str">
        <f>IF(D2416="","",VLOOKUP(D2416,Master,5,FALSE))</f>
        <v/>
      </c>
      <c r="H2416" s="5" t="str">
        <f>IF(D2416="","",VLOOKUP(D2416,Master,2,FALSE))</f>
        <v/>
      </c>
      <c r="I2416" s="233"/>
      <c r="J2416" s="233"/>
      <c r="K2416" s="233"/>
      <c r="L2416" s="234" t="str">
        <f>IF(K2416="","",IF(I2416="",ROUND(HLOOKUP(J2416,kgList,K2416,FALSE),1),ROUND(HLOOKUP(I2416,kgList,K2416,FALSE),1)))</f>
        <v/>
      </c>
      <c r="M2416" s="234" t="str">
        <f>IF(L2416="","",IF(COUNTA(I2416:J2416)&gt;1,"Edible or Inedible",IF(COUNTA(I2416)=1,L2416*1,IF(COUNTA(J2416)=1,L2416*1,"ERROR"))))</f>
        <v/>
      </c>
    </row>
    <row r="2417" spans="1:13" x14ac:dyDescent="0.25">
      <c r="A2417" s="232" t="str">
        <f>IF(D2417="","",A2416)</f>
        <v/>
      </c>
      <c r="B2417" s="231" t="str">
        <f>IF(D2417="","",B2416)</f>
        <v/>
      </c>
      <c r="C2417" s="232" t="str">
        <f>IF(D2417="","",C2416)</f>
        <v/>
      </c>
      <c r="D2417" s="6"/>
      <c r="E2417" s="5" t="str">
        <f>IF(D2417="","",VLOOKUP(D2417,Master,3,FALSE))</f>
        <v/>
      </c>
      <c r="F2417" s="5" t="str">
        <f>IF(D2417="","",VLOOKUP(D2417,Master,4,FALSE))</f>
        <v/>
      </c>
      <c r="G2417" s="5" t="str">
        <f>IF(D2417="","",VLOOKUP(D2417,Master,5,FALSE))</f>
        <v/>
      </c>
      <c r="H2417" s="5" t="str">
        <f>IF(D2417="","",VLOOKUP(D2417,Master,2,FALSE))</f>
        <v/>
      </c>
      <c r="I2417" s="233"/>
      <c r="J2417" s="233"/>
      <c r="K2417" s="233"/>
      <c r="L2417" s="234" t="str">
        <f>IF(K2417="","",IF(I2417="",ROUND(HLOOKUP(J2417,kgList,K2417,FALSE),1),ROUND(HLOOKUP(I2417,kgList,K2417,FALSE),1)))</f>
        <v/>
      </c>
      <c r="M2417" s="234" t="str">
        <f>IF(L2417="","",IF(COUNTA(I2417:J2417)&gt;1,"Edible or Inedible",IF(COUNTA(I2417)=1,L2417*1,IF(COUNTA(J2417)=1,L2417*1,"ERROR"))))</f>
        <v/>
      </c>
    </row>
    <row r="2418" spans="1:13" x14ac:dyDescent="0.25">
      <c r="A2418" s="232" t="str">
        <f>IF(D2418="","",A2417)</f>
        <v/>
      </c>
      <c r="B2418" s="231" t="str">
        <f>IF(D2418="","",B2417)</f>
        <v/>
      </c>
      <c r="C2418" s="232" t="str">
        <f>IF(D2418="","",C2417)</f>
        <v/>
      </c>
      <c r="D2418" s="6"/>
      <c r="E2418" s="5" t="str">
        <f>IF(D2418="","",VLOOKUP(D2418,Master,3,FALSE))</f>
        <v/>
      </c>
      <c r="F2418" s="5" t="str">
        <f>IF(D2418="","",VLOOKUP(D2418,Master,4,FALSE))</f>
        <v/>
      </c>
      <c r="G2418" s="5" t="str">
        <f>IF(D2418="","",VLOOKUP(D2418,Master,5,FALSE))</f>
        <v/>
      </c>
      <c r="H2418" s="5" t="str">
        <f>IF(D2418="","",VLOOKUP(D2418,Master,2,FALSE))</f>
        <v/>
      </c>
      <c r="I2418" s="233"/>
      <c r="J2418" s="233"/>
      <c r="K2418" s="233"/>
      <c r="L2418" s="234" t="str">
        <f>IF(K2418="","",IF(I2418="",ROUND(HLOOKUP(J2418,kgList,K2418,FALSE),1),ROUND(HLOOKUP(I2418,kgList,K2418,FALSE),1)))</f>
        <v/>
      </c>
      <c r="M2418" s="234" t="str">
        <f>IF(L2418="","",IF(COUNTA(I2418:J2418)&gt;1,"Edible or Inedible",IF(COUNTA(I2418)=1,L2418*1,IF(COUNTA(J2418)=1,L2418*1,"ERROR"))))</f>
        <v/>
      </c>
    </row>
    <row r="2419" spans="1:13" x14ac:dyDescent="0.25">
      <c r="A2419" s="232" t="str">
        <f>IF(D2419="","",A2418)</f>
        <v/>
      </c>
      <c r="B2419" s="231" t="str">
        <f>IF(D2419="","",B2418)</f>
        <v/>
      </c>
      <c r="C2419" s="232" t="str">
        <f>IF(D2419="","",C2418)</f>
        <v/>
      </c>
      <c r="D2419" s="6"/>
      <c r="E2419" s="5" t="str">
        <f>IF(D2419="","",VLOOKUP(D2419,Master,3,FALSE))</f>
        <v/>
      </c>
      <c r="F2419" s="5" t="str">
        <f>IF(D2419="","",VLOOKUP(D2419,Master,4,FALSE))</f>
        <v/>
      </c>
      <c r="G2419" s="5" t="str">
        <f>IF(D2419="","",VLOOKUP(D2419,Master,5,FALSE))</f>
        <v/>
      </c>
      <c r="H2419" s="5" t="str">
        <f>IF(D2419="","",VLOOKUP(D2419,Master,2,FALSE))</f>
        <v/>
      </c>
      <c r="I2419" s="233"/>
      <c r="J2419" s="233"/>
      <c r="K2419" s="233"/>
      <c r="L2419" s="234" t="str">
        <f>IF(K2419="","",IF(I2419="",ROUND(HLOOKUP(J2419,kgList,K2419,FALSE),1),ROUND(HLOOKUP(I2419,kgList,K2419,FALSE),1)))</f>
        <v/>
      </c>
      <c r="M2419" s="234" t="str">
        <f>IF(L2419="","",IF(COUNTA(I2419:J2419)&gt;1,"Edible or Inedible",IF(COUNTA(I2419)=1,L2419*1,IF(COUNTA(J2419)=1,L2419*1,"ERROR"))))</f>
        <v/>
      </c>
    </row>
    <row r="2420" spans="1:13" x14ac:dyDescent="0.25">
      <c r="A2420" s="232" t="str">
        <f>IF(D2420="","",A2419)</f>
        <v/>
      </c>
      <c r="B2420" s="231" t="str">
        <f>IF(D2420="","",B2419)</f>
        <v/>
      </c>
      <c r="C2420" s="232" t="str">
        <f>IF(D2420="","",C2419)</f>
        <v/>
      </c>
      <c r="D2420" s="6"/>
      <c r="E2420" s="5" t="str">
        <f>IF(D2420="","",VLOOKUP(D2420,Master,3,FALSE))</f>
        <v/>
      </c>
      <c r="F2420" s="5" t="str">
        <f>IF(D2420="","",VLOOKUP(D2420,Master,4,FALSE))</f>
        <v/>
      </c>
      <c r="G2420" s="5" t="str">
        <f>IF(D2420="","",VLOOKUP(D2420,Master,5,FALSE))</f>
        <v/>
      </c>
      <c r="H2420" s="5" t="str">
        <f>IF(D2420="","",VLOOKUP(D2420,Master,2,FALSE))</f>
        <v/>
      </c>
      <c r="I2420" s="233"/>
      <c r="J2420" s="233"/>
      <c r="K2420" s="233"/>
      <c r="L2420" s="234" t="str">
        <f>IF(K2420="","",IF(I2420="",ROUND(HLOOKUP(J2420,kgList,K2420,FALSE),1),ROUND(HLOOKUP(I2420,kgList,K2420,FALSE),1)))</f>
        <v/>
      </c>
      <c r="M2420" s="234" t="str">
        <f>IF(L2420="","",IF(COUNTA(I2420:J2420)&gt;1,"Edible or Inedible",IF(COUNTA(I2420)=1,L2420*1,IF(COUNTA(J2420)=1,L2420*1,"ERROR"))))</f>
        <v/>
      </c>
    </row>
    <row r="2421" spans="1:13" x14ac:dyDescent="0.25">
      <c r="A2421" s="232" t="str">
        <f>IF(D2421="","",A2420)</f>
        <v/>
      </c>
      <c r="B2421" s="231" t="str">
        <f>IF(D2421="","",B2420)</f>
        <v/>
      </c>
      <c r="C2421" s="232" t="str">
        <f>IF(D2421="","",C2420)</f>
        <v/>
      </c>
      <c r="D2421" s="6"/>
      <c r="E2421" s="5" t="str">
        <f>IF(D2421="","",VLOOKUP(D2421,Master,3,FALSE))</f>
        <v/>
      </c>
      <c r="F2421" s="5" t="str">
        <f>IF(D2421="","",VLOOKUP(D2421,Master,4,FALSE))</f>
        <v/>
      </c>
      <c r="G2421" s="5" t="str">
        <f>IF(D2421="","",VLOOKUP(D2421,Master,5,FALSE))</f>
        <v/>
      </c>
      <c r="H2421" s="5" t="str">
        <f>IF(D2421="","",VLOOKUP(D2421,Master,2,FALSE))</f>
        <v/>
      </c>
      <c r="I2421" s="233"/>
      <c r="J2421" s="233"/>
      <c r="K2421" s="233"/>
      <c r="L2421" s="234" t="str">
        <f>IF(K2421="","",IF(I2421="",ROUND(HLOOKUP(J2421,kgList,K2421,FALSE),1),ROUND(HLOOKUP(I2421,kgList,K2421,FALSE),1)))</f>
        <v/>
      </c>
      <c r="M2421" s="234" t="str">
        <f>IF(L2421="","",IF(COUNTA(I2421:J2421)&gt;1,"Edible or Inedible",IF(COUNTA(I2421)=1,L2421*1,IF(COUNTA(J2421)=1,L2421*1,"ERROR"))))</f>
        <v/>
      </c>
    </row>
    <row r="2422" spans="1:13" x14ac:dyDescent="0.25">
      <c r="A2422" s="232" t="str">
        <f>IF(D2422="","",A2421)</f>
        <v/>
      </c>
      <c r="B2422" s="231" t="str">
        <f>IF(D2422="","",B2421)</f>
        <v/>
      </c>
      <c r="C2422" s="232" t="str">
        <f>IF(D2422="","",C2421)</f>
        <v/>
      </c>
      <c r="D2422" s="6"/>
      <c r="E2422" s="5" t="str">
        <f>IF(D2422="","",VLOOKUP(D2422,Master,3,FALSE))</f>
        <v/>
      </c>
      <c r="F2422" s="5" t="str">
        <f>IF(D2422="","",VLOOKUP(D2422,Master,4,FALSE))</f>
        <v/>
      </c>
      <c r="G2422" s="5" t="str">
        <f>IF(D2422="","",VLOOKUP(D2422,Master,5,FALSE))</f>
        <v/>
      </c>
      <c r="H2422" s="5" t="str">
        <f>IF(D2422="","",VLOOKUP(D2422,Master,2,FALSE))</f>
        <v/>
      </c>
      <c r="I2422" s="233"/>
      <c r="J2422" s="233"/>
      <c r="K2422" s="233"/>
      <c r="L2422" s="234" t="str">
        <f>IF(K2422="","",IF(I2422="",ROUND(HLOOKUP(J2422,kgList,K2422,FALSE),1),ROUND(HLOOKUP(I2422,kgList,K2422,FALSE),1)))</f>
        <v/>
      </c>
      <c r="M2422" s="234" t="str">
        <f>IF(L2422="","",IF(COUNTA(I2422:J2422)&gt;1,"Edible or Inedible",IF(COUNTA(I2422)=1,L2422*1,IF(COUNTA(J2422)=1,L2422*1,"ERROR"))))</f>
        <v/>
      </c>
    </row>
    <row r="2423" spans="1:13" x14ac:dyDescent="0.25">
      <c r="A2423" s="232" t="str">
        <f>IF(D2423="","",A2422)</f>
        <v/>
      </c>
      <c r="B2423" s="231" t="str">
        <f>IF(D2423="","",B2422)</f>
        <v/>
      </c>
      <c r="C2423" s="232" t="str">
        <f>IF(D2423="","",C2422)</f>
        <v/>
      </c>
      <c r="D2423" s="6"/>
      <c r="E2423" s="5" t="str">
        <f>IF(D2423="","",VLOOKUP(D2423,Master,3,FALSE))</f>
        <v/>
      </c>
      <c r="F2423" s="5" t="str">
        <f>IF(D2423="","",VLOOKUP(D2423,Master,4,FALSE))</f>
        <v/>
      </c>
      <c r="G2423" s="5" t="str">
        <f>IF(D2423="","",VLOOKUP(D2423,Master,5,FALSE))</f>
        <v/>
      </c>
      <c r="H2423" s="5" t="str">
        <f>IF(D2423="","",VLOOKUP(D2423,Master,2,FALSE))</f>
        <v/>
      </c>
      <c r="I2423" s="233"/>
      <c r="J2423" s="233"/>
      <c r="K2423" s="233"/>
      <c r="L2423" s="234" t="str">
        <f>IF(K2423="","",IF(I2423="",ROUND(HLOOKUP(J2423,kgList,K2423,FALSE),1),ROUND(HLOOKUP(I2423,kgList,K2423,FALSE),1)))</f>
        <v/>
      </c>
      <c r="M2423" s="234" t="str">
        <f>IF(L2423="","",IF(COUNTA(I2423:J2423)&gt;1,"Edible or Inedible",IF(COUNTA(I2423)=1,L2423*1,IF(COUNTA(J2423)=1,L2423*1,"ERROR"))))</f>
        <v/>
      </c>
    </row>
    <row r="2424" spans="1:13" x14ac:dyDescent="0.25">
      <c r="A2424" s="232" t="str">
        <f>IF(D2424="","",A2423)</f>
        <v/>
      </c>
      <c r="B2424" s="231" t="str">
        <f>IF(D2424="","",B2423)</f>
        <v/>
      </c>
      <c r="C2424" s="232" t="str">
        <f>IF(D2424="","",C2423)</f>
        <v/>
      </c>
      <c r="D2424" s="6"/>
      <c r="E2424" s="5" t="str">
        <f>IF(D2424="","",VLOOKUP(D2424,Master,3,FALSE))</f>
        <v/>
      </c>
      <c r="F2424" s="5" t="str">
        <f>IF(D2424="","",VLOOKUP(D2424,Master,4,FALSE))</f>
        <v/>
      </c>
      <c r="G2424" s="5" t="str">
        <f>IF(D2424="","",VLOOKUP(D2424,Master,5,FALSE))</f>
        <v/>
      </c>
      <c r="H2424" s="5" t="str">
        <f>IF(D2424="","",VLOOKUP(D2424,Master,2,FALSE))</f>
        <v/>
      </c>
      <c r="I2424" s="233"/>
      <c r="J2424" s="233"/>
      <c r="K2424" s="233"/>
      <c r="L2424" s="234" t="str">
        <f>IF(K2424="","",IF(I2424="",ROUND(HLOOKUP(J2424,kgList,K2424,FALSE),1),ROUND(HLOOKUP(I2424,kgList,K2424,FALSE),1)))</f>
        <v/>
      </c>
      <c r="M2424" s="234" t="str">
        <f>IF(L2424="","",IF(COUNTA(I2424:J2424)&gt;1,"Edible or Inedible",IF(COUNTA(I2424)=1,L2424*1,IF(COUNTA(J2424)=1,L2424*1,"ERROR"))))</f>
        <v/>
      </c>
    </row>
    <row r="2425" spans="1:13" x14ac:dyDescent="0.25">
      <c r="A2425" s="232" t="str">
        <f>IF(D2425="","",A2424)</f>
        <v/>
      </c>
      <c r="B2425" s="231" t="str">
        <f>IF(D2425="","",B2424)</f>
        <v/>
      </c>
      <c r="C2425" s="232" t="str">
        <f>IF(D2425="","",C2424)</f>
        <v/>
      </c>
      <c r="D2425" s="6"/>
      <c r="E2425" s="5" t="str">
        <f>IF(D2425="","",VLOOKUP(D2425,Master,3,FALSE))</f>
        <v/>
      </c>
      <c r="F2425" s="5" t="str">
        <f>IF(D2425="","",VLOOKUP(D2425,Master,4,FALSE))</f>
        <v/>
      </c>
      <c r="G2425" s="5" t="str">
        <f>IF(D2425="","",VLOOKUP(D2425,Master,5,FALSE))</f>
        <v/>
      </c>
      <c r="H2425" s="5" t="str">
        <f>IF(D2425="","",VLOOKUP(D2425,Master,2,FALSE))</f>
        <v/>
      </c>
      <c r="I2425" s="233"/>
      <c r="J2425" s="233"/>
      <c r="K2425" s="233"/>
      <c r="L2425" s="234" t="str">
        <f>IF(K2425="","",IF(I2425="",ROUND(HLOOKUP(J2425,kgList,K2425,FALSE),1),ROUND(HLOOKUP(I2425,kgList,K2425,FALSE),1)))</f>
        <v/>
      </c>
      <c r="M2425" s="234" t="str">
        <f>IF(L2425="","",IF(COUNTA(I2425:J2425)&gt;1,"Edible or Inedible",IF(COUNTA(I2425)=1,L2425*1,IF(COUNTA(J2425)=1,L2425*1,"ERROR"))))</f>
        <v/>
      </c>
    </row>
    <row r="2426" spans="1:13" x14ac:dyDescent="0.25">
      <c r="A2426" s="232" t="str">
        <f>IF(D2426="","",A2425)</f>
        <v/>
      </c>
      <c r="B2426" s="231" t="str">
        <f>IF(D2426="","",B2425)</f>
        <v/>
      </c>
      <c r="C2426" s="232" t="str">
        <f>IF(D2426="","",C2425)</f>
        <v/>
      </c>
      <c r="D2426" s="6"/>
      <c r="E2426" s="5" t="str">
        <f>IF(D2426="","",VLOOKUP(D2426,Master,3,FALSE))</f>
        <v/>
      </c>
      <c r="F2426" s="5" t="str">
        <f>IF(D2426="","",VLOOKUP(D2426,Master,4,FALSE))</f>
        <v/>
      </c>
      <c r="G2426" s="5" t="str">
        <f>IF(D2426="","",VLOOKUP(D2426,Master,5,FALSE))</f>
        <v/>
      </c>
      <c r="H2426" s="5" t="str">
        <f>IF(D2426="","",VLOOKUP(D2426,Master,2,FALSE))</f>
        <v/>
      </c>
      <c r="I2426" s="233"/>
      <c r="J2426" s="233"/>
      <c r="K2426" s="233"/>
      <c r="L2426" s="234" t="str">
        <f>IF(K2426="","",IF(I2426="",ROUND(HLOOKUP(J2426,kgList,K2426,FALSE),1),ROUND(HLOOKUP(I2426,kgList,K2426,FALSE),1)))</f>
        <v/>
      </c>
      <c r="M2426" s="234" t="str">
        <f>IF(L2426="","",IF(COUNTA(I2426:J2426)&gt;1,"Edible or Inedible",IF(COUNTA(I2426)=1,L2426*1,IF(COUNTA(J2426)=1,L2426*1,"ERROR"))))</f>
        <v/>
      </c>
    </row>
    <row r="2427" spans="1:13" x14ac:dyDescent="0.25">
      <c r="A2427" s="232" t="str">
        <f>IF(D2427="","",A2426)</f>
        <v/>
      </c>
      <c r="B2427" s="231" t="str">
        <f>IF(D2427="","",B2426)</f>
        <v/>
      </c>
      <c r="C2427" s="232" t="str">
        <f>IF(D2427="","",C2426)</f>
        <v/>
      </c>
      <c r="D2427" s="6"/>
      <c r="E2427" s="5" t="str">
        <f>IF(D2427="","",VLOOKUP(D2427,Master,3,FALSE))</f>
        <v/>
      </c>
      <c r="F2427" s="5" t="str">
        <f>IF(D2427="","",VLOOKUP(D2427,Master,4,FALSE))</f>
        <v/>
      </c>
      <c r="G2427" s="5" t="str">
        <f>IF(D2427="","",VLOOKUP(D2427,Master,5,FALSE))</f>
        <v/>
      </c>
      <c r="H2427" s="5" t="str">
        <f>IF(D2427="","",VLOOKUP(D2427,Master,2,FALSE))</f>
        <v/>
      </c>
      <c r="I2427" s="233"/>
      <c r="J2427" s="233"/>
      <c r="K2427" s="233"/>
      <c r="L2427" s="234" t="str">
        <f>IF(K2427="","",IF(I2427="",ROUND(HLOOKUP(J2427,kgList,K2427,FALSE),1),ROUND(HLOOKUP(I2427,kgList,K2427,FALSE),1)))</f>
        <v/>
      </c>
      <c r="M2427" s="234" t="str">
        <f>IF(L2427="","",IF(COUNTA(I2427:J2427)&gt;1,"Edible or Inedible",IF(COUNTA(I2427)=1,L2427*1,IF(COUNTA(J2427)=1,L2427*1,"ERROR"))))</f>
        <v/>
      </c>
    </row>
    <row r="2428" spans="1:13" x14ac:dyDescent="0.25">
      <c r="A2428" s="232" t="str">
        <f>IF(D2428="","",A2427)</f>
        <v/>
      </c>
      <c r="B2428" s="231" t="str">
        <f>IF(D2428="","",B2427)</f>
        <v/>
      </c>
      <c r="C2428" s="232" t="str">
        <f>IF(D2428="","",C2427)</f>
        <v/>
      </c>
      <c r="D2428" s="6"/>
      <c r="E2428" s="5" t="str">
        <f>IF(D2428="","",VLOOKUP(D2428,Master,3,FALSE))</f>
        <v/>
      </c>
      <c r="F2428" s="5" t="str">
        <f>IF(D2428="","",VLOOKUP(D2428,Master,4,FALSE))</f>
        <v/>
      </c>
      <c r="G2428" s="5" t="str">
        <f>IF(D2428="","",VLOOKUP(D2428,Master,5,FALSE))</f>
        <v/>
      </c>
      <c r="H2428" s="5" t="str">
        <f>IF(D2428="","",VLOOKUP(D2428,Master,2,FALSE))</f>
        <v/>
      </c>
      <c r="I2428" s="233"/>
      <c r="J2428" s="233"/>
      <c r="K2428" s="233"/>
      <c r="L2428" s="234" t="str">
        <f>IF(K2428="","",IF(I2428="",ROUND(HLOOKUP(J2428,kgList,K2428,FALSE),1),ROUND(HLOOKUP(I2428,kgList,K2428,FALSE),1)))</f>
        <v/>
      </c>
      <c r="M2428" s="234" t="str">
        <f>IF(L2428="","",IF(COUNTA(I2428:J2428)&gt;1,"Edible or Inedible",IF(COUNTA(I2428)=1,L2428*1,IF(COUNTA(J2428)=1,L2428*1,"ERROR"))))</f>
        <v/>
      </c>
    </row>
    <row r="2429" spans="1:13" x14ac:dyDescent="0.25">
      <c r="A2429" s="232" t="str">
        <f>IF(D2429="","",A2428)</f>
        <v/>
      </c>
      <c r="B2429" s="231" t="str">
        <f>IF(D2429="","",B2428)</f>
        <v/>
      </c>
      <c r="C2429" s="232" t="str">
        <f>IF(D2429="","",C2428)</f>
        <v/>
      </c>
      <c r="D2429" s="6"/>
      <c r="E2429" s="5" t="str">
        <f>IF(D2429="","",VLOOKUP(D2429,Master,3,FALSE))</f>
        <v/>
      </c>
      <c r="F2429" s="5" t="str">
        <f>IF(D2429="","",VLOOKUP(D2429,Master,4,FALSE))</f>
        <v/>
      </c>
      <c r="G2429" s="5" t="str">
        <f>IF(D2429="","",VLOOKUP(D2429,Master,5,FALSE))</f>
        <v/>
      </c>
      <c r="H2429" s="5" t="str">
        <f>IF(D2429="","",VLOOKUP(D2429,Master,2,FALSE))</f>
        <v/>
      </c>
      <c r="I2429" s="233"/>
      <c r="J2429" s="233"/>
      <c r="K2429" s="233"/>
      <c r="L2429" s="234" t="str">
        <f>IF(K2429="","",IF(I2429="",ROUND(HLOOKUP(J2429,kgList,K2429,FALSE),1),ROUND(HLOOKUP(I2429,kgList,K2429,FALSE),1)))</f>
        <v/>
      </c>
      <c r="M2429" s="234" t="str">
        <f>IF(L2429="","",IF(COUNTA(I2429:J2429)&gt;1,"Edible or Inedible",IF(COUNTA(I2429)=1,L2429*1,IF(COUNTA(J2429)=1,L2429*1,"ERROR"))))</f>
        <v/>
      </c>
    </row>
    <row r="2430" spans="1:13" x14ac:dyDescent="0.25">
      <c r="A2430" s="232" t="str">
        <f>IF(D2430="","",A2429)</f>
        <v/>
      </c>
      <c r="B2430" s="231" t="str">
        <f>IF(D2430="","",B2429)</f>
        <v/>
      </c>
      <c r="C2430" s="232" t="str">
        <f>IF(D2430="","",C2429)</f>
        <v/>
      </c>
      <c r="D2430" s="6"/>
      <c r="E2430" s="5" t="str">
        <f>IF(D2430="","",VLOOKUP(D2430,Master,3,FALSE))</f>
        <v/>
      </c>
      <c r="F2430" s="5" t="str">
        <f>IF(D2430="","",VLOOKUP(D2430,Master,4,FALSE))</f>
        <v/>
      </c>
      <c r="G2430" s="5" t="str">
        <f>IF(D2430="","",VLOOKUP(D2430,Master,5,FALSE))</f>
        <v/>
      </c>
      <c r="H2430" s="5" t="str">
        <f>IF(D2430="","",VLOOKUP(D2430,Master,2,FALSE))</f>
        <v/>
      </c>
      <c r="I2430" s="233"/>
      <c r="J2430" s="233"/>
      <c r="K2430" s="233"/>
      <c r="L2430" s="234" t="str">
        <f>IF(K2430="","",IF(I2430="",ROUND(HLOOKUP(J2430,kgList,K2430,FALSE),1),ROUND(HLOOKUP(I2430,kgList,K2430,FALSE),1)))</f>
        <v/>
      </c>
      <c r="M2430" s="234" t="str">
        <f>IF(L2430="","",IF(COUNTA(I2430:J2430)&gt;1,"Edible or Inedible",IF(COUNTA(I2430)=1,L2430*1,IF(COUNTA(J2430)=1,L2430*1,"ERROR"))))</f>
        <v/>
      </c>
    </row>
    <row r="2431" spans="1:13" x14ac:dyDescent="0.25">
      <c r="A2431" s="232" t="str">
        <f>IF(D2431="","",A2430)</f>
        <v/>
      </c>
      <c r="B2431" s="231" t="str">
        <f>IF(D2431="","",B2430)</f>
        <v/>
      </c>
      <c r="C2431" s="232" t="str">
        <f>IF(D2431="","",C2430)</f>
        <v/>
      </c>
      <c r="D2431" s="6"/>
      <c r="E2431" s="5" t="str">
        <f>IF(D2431="","",VLOOKUP(D2431,Master,3,FALSE))</f>
        <v/>
      </c>
      <c r="F2431" s="5" t="str">
        <f>IF(D2431="","",VLOOKUP(D2431,Master,4,FALSE))</f>
        <v/>
      </c>
      <c r="G2431" s="5" t="str">
        <f>IF(D2431="","",VLOOKUP(D2431,Master,5,FALSE))</f>
        <v/>
      </c>
      <c r="H2431" s="5" t="str">
        <f>IF(D2431="","",VLOOKUP(D2431,Master,2,FALSE))</f>
        <v/>
      </c>
      <c r="I2431" s="233"/>
      <c r="J2431" s="233"/>
      <c r="K2431" s="233"/>
      <c r="L2431" s="234" t="str">
        <f>IF(K2431="","",IF(I2431="",ROUND(HLOOKUP(J2431,kgList,K2431,FALSE),1),ROUND(HLOOKUP(I2431,kgList,K2431,FALSE),1)))</f>
        <v/>
      </c>
      <c r="M2431" s="234" t="str">
        <f>IF(L2431="","",IF(COUNTA(I2431:J2431)&gt;1,"Edible or Inedible",IF(COUNTA(I2431)=1,L2431*1,IF(COUNTA(J2431)=1,L2431*1,"ERROR"))))</f>
        <v/>
      </c>
    </row>
    <row r="2432" spans="1:13" x14ac:dyDescent="0.25">
      <c r="A2432" s="232" t="str">
        <f>IF(D2432="","",A2431)</f>
        <v/>
      </c>
      <c r="B2432" s="231" t="str">
        <f>IF(D2432="","",B2431)</f>
        <v/>
      </c>
      <c r="C2432" s="232" t="str">
        <f>IF(D2432="","",C2431)</f>
        <v/>
      </c>
      <c r="D2432" s="6"/>
      <c r="E2432" s="5" t="str">
        <f>IF(D2432="","",VLOOKUP(D2432,Master,3,FALSE))</f>
        <v/>
      </c>
      <c r="F2432" s="5" t="str">
        <f>IF(D2432="","",VLOOKUP(D2432,Master,4,FALSE))</f>
        <v/>
      </c>
      <c r="G2432" s="5" t="str">
        <f>IF(D2432="","",VLOOKUP(D2432,Master,5,FALSE))</f>
        <v/>
      </c>
      <c r="H2432" s="5" t="str">
        <f>IF(D2432="","",VLOOKUP(D2432,Master,2,FALSE))</f>
        <v/>
      </c>
      <c r="I2432" s="233"/>
      <c r="J2432" s="233"/>
      <c r="K2432" s="233"/>
      <c r="L2432" s="234" t="str">
        <f>IF(K2432="","",IF(I2432="",ROUND(HLOOKUP(J2432,kgList,K2432,FALSE),1),ROUND(HLOOKUP(I2432,kgList,K2432,FALSE),1)))</f>
        <v/>
      </c>
      <c r="M2432" s="234" t="str">
        <f>IF(L2432="","",IF(COUNTA(I2432:J2432)&gt;1,"Edible or Inedible",IF(COUNTA(I2432)=1,L2432*1,IF(COUNTA(J2432)=1,L2432*1,"ERROR"))))</f>
        <v/>
      </c>
    </row>
    <row r="2433" spans="1:13" x14ac:dyDescent="0.25">
      <c r="A2433" s="232" t="str">
        <f>IF(D2433="","",A2432)</f>
        <v/>
      </c>
      <c r="B2433" s="231" t="str">
        <f>IF(D2433="","",B2432)</f>
        <v/>
      </c>
      <c r="C2433" s="232" t="str">
        <f>IF(D2433="","",C2432)</f>
        <v/>
      </c>
      <c r="D2433" s="6"/>
      <c r="E2433" s="5" t="str">
        <f>IF(D2433="","",VLOOKUP(D2433,Master,3,FALSE))</f>
        <v/>
      </c>
      <c r="F2433" s="5" t="str">
        <f>IF(D2433="","",VLOOKUP(D2433,Master,4,FALSE))</f>
        <v/>
      </c>
      <c r="G2433" s="5" t="str">
        <f>IF(D2433="","",VLOOKUP(D2433,Master,5,FALSE))</f>
        <v/>
      </c>
      <c r="H2433" s="5" t="str">
        <f>IF(D2433="","",VLOOKUP(D2433,Master,2,FALSE))</f>
        <v/>
      </c>
      <c r="I2433" s="233"/>
      <c r="J2433" s="233"/>
      <c r="K2433" s="233"/>
      <c r="L2433" s="234" t="str">
        <f>IF(K2433="","",IF(I2433="",ROUND(HLOOKUP(J2433,kgList,K2433,FALSE),1),ROUND(HLOOKUP(I2433,kgList,K2433,FALSE),1)))</f>
        <v/>
      </c>
      <c r="M2433" s="234" t="str">
        <f>IF(L2433="","",IF(COUNTA(I2433:J2433)&gt;1,"Edible or Inedible",IF(COUNTA(I2433)=1,L2433*1,IF(COUNTA(J2433)=1,L2433*1,"ERROR"))))</f>
        <v/>
      </c>
    </row>
    <row r="2434" spans="1:13" x14ac:dyDescent="0.25">
      <c r="A2434" s="232" t="str">
        <f>IF(D2434="","",A2433)</f>
        <v/>
      </c>
      <c r="B2434" s="231" t="str">
        <f>IF(D2434="","",B2433)</f>
        <v/>
      </c>
      <c r="C2434" s="232" t="str">
        <f>IF(D2434="","",C2433)</f>
        <v/>
      </c>
      <c r="D2434" s="6"/>
      <c r="E2434" s="5" t="str">
        <f>IF(D2434="","",VLOOKUP(D2434,Master,3,FALSE))</f>
        <v/>
      </c>
      <c r="F2434" s="5" t="str">
        <f>IF(D2434="","",VLOOKUP(D2434,Master,4,FALSE))</f>
        <v/>
      </c>
      <c r="G2434" s="5" t="str">
        <f>IF(D2434="","",VLOOKUP(D2434,Master,5,FALSE))</f>
        <v/>
      </c>
      <c r="H2434" s="5" t="str">
        <f>IF(D2434="","",VLOOKUP(D2434,Master,2,FALSE))</f>
        <v/>
      </c>
      <c r="I2434" s="233"/>
      <c r="J2434" s="233"/>
      <c r="K2434" s="233"/>
      <c r="L2434" s="234" t="str">
        <f>IF(K2434="","",IF(I2434="",ROUND(HLOOKUP(J2434,kgList,K2434,FALSE),1),ROUND(HLOOKUP(I2434,kgList,K2434,FALSE),1)))</f>
        <v/>
      </c>
      <c r="M2434" s="234" t="str">
        <f>IF(L2434="","",IF(COUNTA(I2434:J2434)&gt;1,"Edible or Inedible",IF(COUNTA(I2434)=1,L2434*1,IF(COUNTA(J2434)=1,L2434*1,"ERROR"))))</f>
        <v/>
      </c>
    </row>
    <row r="2435" spans="1:13" x14ac:dyDescent="0.25">
      <c r="A2435" s="232" t="str">
        <f>IF(D2435="","",A2434)</f>
        <v/>
      </c>
      <c r="B2435" s="231" t="str">
        <f>IF(D2435="","",B2434)</f>
        <v/>
      </c>
      <c r="C2435" s="232" t="str">
        <f>IF(D2435="","",C2434)</f>
        <v/>
      </c>
      <c r="D2435" s="6"/>
      <c r="E2435" s="5" t="str">
        <f>IF(D2435="","",VLOOKUP(D2435,Master,3,FALSE))</f>
        <v/>
      </c>
      <c r="F2435" s="5" t="str">
        <f>IF(D2435="","",VLOOKUP(D2435,Master,4,FALSE))</f>
        <v/>
      </c>
      <c r="G2435" s="5" t="str">
        <f>IF(D2435="","",VLOOKUP(D2435,Master,5,FALSE))</f>
        <v/>
      </c>
      <c r="H2435" s="5" t="str">
        <f>IF(D2435="","",VLOOKUP(D2435,Master,2,FALSE))</f>
        <v/>
      </c>
      <c r="I2435" s="233"/>
      <c r="J2435" s="233"/>
      <c r="K2435" s="233"/>
      <c r="L2435" s="234" t="str">
        <f>IF(K2435="","",IF(I2435="",ROUND(HLOOKUP(J2435,kgList,K2435,FALSE),1),ROUND(HLOOKUP(I2435,kgList,K2435,FALSE),1)))</f>
        <v/>
      </c>
      <c r="M2435" s="234" t="str">
        <f>IF(L2435="","",IF(COUNTA(I2435:J2435)&gt;1,"Edible or Inedible",IF(COUNTA(I2435)=1,L2435*1,IF(COUNTA(J2435)=1,L2435*1,"ERROR"))))</f>
        <v/>
      </c>
    </row>
    <row r="2436" spans="1:13" x14ac:dyDescent="0.25">
      <c r="A2436" s="232" t="str">
        <f>IF(D2436="","",A2435)</f>
        <v/>
      </c>
      <c r="B2436" s="231" t="str">
        <f>IF(D2436="","",B2435)</f>
        <v/>
      </c>
      <c r="C2436" s="232" t="str">
        <f>IF(D2436="","",C2435)</f>
        <v/>
      </c>
      <c r="D2436" s="6"/>
      <c r="E2436" s="5" t="str">
        <f>IF(D2436="","",VLOOKUP(D2436,Master,3,FALSE))</f>
        <v/>
      </c>
      <c r="F2436" s="5" t="str">
        <f>IF(D2436="","",VLOOKUP(D2436,Master,4,FALSE))</f>
        <v/>
      </c>
      <c r="G2436" s="5" t="str">
        <f>IF(D2436="","",VLOOKUP(D2436,Master,5,FALSE))</f>
        <v/>
      </c>
      <c r="H2436" s="5" t="str">
        <f>IF(D2436="","",VLOOKUP(D2436,Master,2,FALSE))</f>
        <v/>
      </c>
      <c r="I2436" s="233"/>
      <c r="J2436" s="233"/>
      <c r="K2436" s="233"/>
      <c r="L2436" s="234" t="str">
        <f>IF(K2436="","",IF(I2436="",ROUND(HLOOKUP(J2436,kgList,K2436,FALSE),1),ROUND(HLOOKUP(I2436,kgList,K2436,FALSE),1)))</f>
        <v/>
      </c>
      <c r="M2436" s="234" t="str">
        <f>IF(L2436="","",IF(COUNTA(I2436:J2436)&gt;1,"Edible or Inedible",IF(COUNTA(I2436)=1,L2436*1,IF(COUNTA(J2436)=1,L2436*1,"ERROR"))))</f>
        <v/>
      </c>
    </row>
    <row r="2437" spans="1:13" x14ac:dyDescent="0.25">
      <c r="A2437" s="232" t="str">
        <f>IF(D2437="","",A2436)</f>
        <v/>
      </c>
      <c r="B2437" s="231" t="str">
        <f>IF(D2437="","",B2436)</f>
        <v/>
      </c>
      <c r="C2437" s="232" t="str">
        <f>IF(D2437="","",C2436)</f>
        <v/>
      </c>
      <c r="D2437" s="6"/>
      <c r="E2437" s="5" t="str">
        <f>IF(D2437="","",VLOOKUP(D2437,Master,3,FALSE))</f>
        <v/>
      </c>
      <c r="F2437" s="5" t="str">
        <f>IF(D2437="","",VLOOKUP(D2437,Master,4,FALSE))</f>
        <v/>
      </c>
      <c r="G2437" s="5" t="str">
        <f>IF(D2437="","",VLOOKUP(D2437,Master,5,FALSE))</f>
        <v/>
      </c>
      <c r="H2437" s="5" t="str">
        <f>IF(D2437="","",VLOOKUP(D2437,Master,2,FALSE))</f>
        <v/>
      </c>
      <c r="I2437" s="233"/>
      <c r="J2437" s="233"/>
      <c r="K2437" s="233"/>
      <c r="L2437" s="234" t="str">
        <f>IF(K2437="","",IF(I2437="",ROUND(HLOOKUP(J2437,kgList,K2437,FALSE),1),ROUND(HLOOKUP(I2437,kgList,K2437,FALSE),1)))</f>
        <v/>
      </c>
      <c r="M2437" s="234" t="str">
        <f>IF(L2437="","",IF(COUNTA(I2437:J2437)&gt;1,"Edible or Inedible",IF(COUNTA(I2437)=1,L2437*1,IF(COUNTA(J2437)=1,L2437*1,"ERROR"))))</f>
        <v/>
      </c>
    </row>
    <row r="2438" spans="1:13" x14ac:dyDescent="0.25">
      <c r="A2438" s="232" t="str">
        <f>IF(D2438="","",A2437)</f>
        <v/>
      </c>
      <c r="B2438" s="231" t="str">
        <f>IF(D2438="","",B2437)</f>
        <v/>
      </c>
      <c r="C2438" s="232" t="str">
        <f>IF(D2438="","",C2437)</f>
        <v/>
      </c>
      <c r="D2438" s="6"/>
      <c r="E2438" s="5" t="str">
        <f>IF(D2438="","",VLOOKUP(D2438,Master,3,FALSE))</f>
        <v/>
      </c>
      <c r="F2438" s="5" t="str">
        <f>IF(D2438="","",VLOOKUP(D2438,Master,4,FALSE))</f>
        <v/>
      </c>
      <c r="G2438" s="5" t="str">
        <f>IF(D2438="","",VLOOKUP(D2438,Master,5,FALSE))</f>
        <v/>
      </c>
      <c r="H2438" s="5" t="str">
        <f>IF(D2438="","",VLOOKUP(D2438,Master,2,FALSE))</f>
        <v/>
      </c>
      <c r="I2438" s="233"/>
      <c r="J2438" s="233"/>
      <c r="K2438" s="233"/>
      <c r="L2438" s="234" t="str">
        <f>IF(K2438="","",IF(I2438="",ROUND(HLOOKUP(J2438,kgList,K2438,FALSE),1),ROUND(HLOOKUP(I2438,kgList,K2438,FALSE),1)))</f>
        <v/>
      </c>
      <c r="M2438" s="234" t="str">
        <f>IF(L2438="","",IF(COUNTA(I2438:J2438)&gt;1,"Edible or Inedible",IF(COUNTA(I2438)=1,L2438*1,IF(COUNTA(J2438)=1,L2438*1,"ERROR"))))</f>
        <v/>
      </c>
    </row>
    <row r="2439" spans="1:13" x14ac:dyDescent="0.25">
      <c r="A2439" s="232" t="str">
        <f>IF(D2439="","",A2438)</f>
        <v/>
      </c>
      <c r="B2439" s="231" t="str">
        <f>IF(D2439="","",B2438)</f>
        <v/>
      </c>
      <c r="C2439" s="232" t="str">
        <f>IF(D2439="","",C2438)</f>
        <v/>
      </c>
      <c r="D2439" s="6"/>
      <c r="E2439" s="5" t="str">
        <f>IF(D2439="","",VLOOKUP(D2439,Master,3,FALSE))</f>
        <v/>
      </c>
      <c r="F2439" s="5" t="str">
        <f>IF(D2439="","",VLOOKUP(D2439,Master,4,FALSE))</f>
        <v/>
      </c>
      <c r="G2439" s="5" t="str">
        <f>IF(D2439="","",VLOOKUP(D2439,Master,5,FALSE))</f>
        <v/>
      </c>
      <c r="H2439" s="5" t="str">
        <f>IF(D2439="","",VLOOKUP(D2439,Master,2,FALSE))</f>
        <v/>
      </c>
      <c r="I2439" s="233"/>
      <c r="J2439" s="233"/>
      <c r="K2439" s="233"/>
      <c r="L2439" s="234" t="str">
        <f>IF(K2439="","",IF(I2439="",ROUND(HLOOKUP(J2439,kgList,K2439,FALSE),1),ROUND(HLOOKUP(I2439,kgList,K2439,FALSE),1)))</f>
        <v/>
      </c>
      <c r="M2439" s="234" t="str">
        <f>IF(L2439="","",IF(COUNTA(I2439:J2439)&gt;1,"Edible or Inedible",IF(COUNTA(I2439)=1,L2439*1,IF(COUNTA(J2439)=1,L2439*1,"ERROR"))))</f>
        <v/>
      </c>
    </row>
    <row r="2440" spans="1:13" x14ac:dyDescent="0.25">
      <c r="A2440" s="232" t="str">
        <f>IF(D2440="","",A2439)</f>
        <v/>
      </c>
      <c r="B2440" s="231" t="str">
        <f>IF(D2440="","",B2439)</f>
        <v/>
      </c>
      <c r="C2440" s="232" t="str">
        <f>IF(D2440="","",C2439)</f>
        <v/>
      </c>
      <c r="D2440" s="6"/>
      <c r="E2440" s="5" t="str">
        <f>IF(D2440="","",VLOOKUP(D2440,Master,3,FALSE))</f>
        <v/>
      </c>
      <c r="F2440" s="5" t="str">
        <f>IF(D2440="","",VLOOKUP(D2440,Master,4,FALSE))</f>
        <v/>
      </c>
      <c r="G2440" s="5" t="str">
        <f>IF(D2440="","",VLOOKUP(D2440,Master,5,FALSE))</f>
        <v/>
      </c>
      <c r="H2440" s="5" t="str">
        <f>IF(D2440="","",VLOOKUP(D2440,Master,2,FALSE))</f>
        <v/>
      </c>
      <c r="I2440" s="233"/>
      <c r="J2440" s="233"/>
      <c r="K2440" s="233"/>
      <c r="L2440" s="234" t="str">
        <f>IF(K2440="","",IF(I2440="",ROUND(HLOOKUP(J2440,kgList,K2440,FALSE),1),ROUND(HLOOKUP(I2440,kgList,K2440,FALSE),1)))</f>
        <v/>
      </c>
      <c r="M2440" s="234" t="str">
        <f>IF(L2440="","",IF(COUNTA(I2440:J2440)&gt;1,"Edible or Inedible",IF(COUNTA(I2440)=1,L2440*1,IF(COUNTA(J2440)=1,L2440*1,"ERROR"))))</f>
        <v/>
      </c>
    </row>
    <row r="2441" spans="1:13" x14ac:dyDescent="0.25">
      <c r="A2441" s="232" t="str">
        <f>IF(D2441="","",A2440)</f>
        <v/>
      </c>
      <c r="B2441" s="231" t="str">
        <f>IF(D2441="","",B2440)</f>
        <v/>
      </c>
      <c r="C2441" s="232" t="str">
        <f>IF(D2441="","",C2440)</f>
        <v/>
      </c>
      <c r="D2441" s="6"/>
      <c r="E2441" s="5" t="str">
        <f>IF(D2441="","",VLOOKUP(D2441,Master,3,FALSE))</f>
        <v/>
      </c>
      <c r="F2441" s="5" t="str">
        <f>IF(D2441="","",VLOOKUP(D2441,Master,4,FALSE))</f>
        <v/>
      </c>
      <c r="G2441" s="5" t="str">
        <f>IF(D2441="","",VLOOKUP(D2441,Master,5,FALSE))</f>
        <v/>
      </c>
      <c r="H2441" s="5" t="str">
        <f>IF(D2441="","",VLOOKUP(D2441,Master,2,FALSE))</f>
        <v/>
      </c>
      <c r="I2441" s="233"/>
      <c r="J2441" s="233"/>
      <c r="K2441" s="233"/>
      <c r="L2441" s="234" t="str">
        <f>IF(K2441="","",IF(I2441="",ROUND(HLOOKUP(J2441,kgList,K2441,FALSE),1),ROUND(HLOOKUP(I2441,kgList,K2441,FALSE),1)))</f>
        <v/>
      </c>
      <c r="M2441" s="234" t="str">
        <f>IF(L2441="","",IF(COUNTA(I2441:J2441)&gt;1,"Edible or Inedible",IF(COUNTA(I2441)=1,L2441*1,IF(COUNTA(J2441)=1,L2441*1,"ERROR"))))</f>
        <v/>
      </c>
    </row>
    <row r="2442" spans="1:13" x14ac:dyDescent="0.25">
      <c r="A2442" s="232" t="str">
        <f>IF(D2442="","",A2441)</f>
        <v/>
      </c>
      <c r="B2442" s="231" t="str">
        <f>IF(D2442="","",B2441)</f>
        <v/>
      </c>
      <c r="C2442" s="232" t="str">
        <f>IF(D2442="","",C2441)</f>
        <v/>
      </c>
      <c r="D2442" s="6"/>
      <c r="E2442" s="5" t="str">
        <f>IF(D2442="","",VLOOKUP(D2442,Master,3,FALSE))</f>
        <v/>
      </c>
      <c r="F2442" s="5" t="str">
        <f>IF(D2442="","",VLOOKUP(D2442,Master,4,FALSE))</f>
        <v/>
      </c>
      <c r="G2442" s="5" t="str">
        <f>IF(D2442="","",VLOOKUP(D2442,Master,5,FALSE))</f>
        <v/>
      </c>
      <c r="H2442" s="5" t="str">
        <f>IF(D2442="","",VLOOKUP(D2442,Master,2,FALSE))</f>
        <v/>
      </c>
      <c r="I2442" s="233"/>
      <c r="J2442" s="233"/>
      <c r="K2442" s="233"/>
      <c r="L2442" s="234" t="str">
        <f>IF(K2442="","",IF(I2442="",ROUND(HLOOKUP(J2442,kgList,K2442,FALSE),1),ROUND(HLOOKUP(I2442,kgList,K2442,FALSE),1)))</f>
        <v/>
      </c>
      <c r="M2442" s="234" t="str">
        <f>IF(L2442="","",IF(COUNTA(I2442:J2442)&gt;1,"Edible or Inedible",IF(COUNTA(I2442)=1,L2442*1,IF(COUNTA(J2442)=1,L2442*1,"ERROR"))))</f>
        <v/>
      </c>
    </row>
    <row r="2443" spans="1:13" x14ac:dyDescent="0.25">
      <c r="A2443" s="232" t="str">
        <f>IF(D2443="","",A2442)</f>
        <v/>
      </c>
      <c r="B2443" s="231" t="str">
        <f>IF(D2443="","",B2442)</f>
        <v/>
      </c>
      <c r="C2443" s="232" t="str">
        <f>IF(D2443="","",C2442)</f>
        <v/>
      </c>
      <c r="D2443" s="6"/>
      <c r="E2443" s="5" t="str">
        <f>IF(D2443="","",VLOOKUP(D2443,Master,3,FALSE))</f>
        <v/>
      </c>
      <c r="F2443" s="5" t="str">
        <f>IF(D2443="","",VLOOKUP(D2443,Master,4,FALSE))</f>
        <v/>
      </c>
      <c r="G2443" s="5" t="str">
        <f>IF(D2443="","",VLOOKUP(D2443,Master,5,FALSE))</f>
        <v/>
      </c>
      <c r="H2443" s="5" t="str">
        <f>IF(D2443="","",VLOOKUP(D2443,Master,2,FALSE))</f>
        <v/>
      </c>
      <c r="I2443" s="233"/>
      <c r="J2443" s="233"/>
      <c r="K2443" s="233"/>
      <c r="L2443" s="234" t="str">
        <f>IF(K2443="","",IF(I2443="",ROUND(HLOOKUP(J2443,kgList,K2443,FALSE),1),ROUND(HLOOKUP(I2443,kgList,K2443,FALSE),1)))</f>
        <v/>
      </c>
      <c r="M2443" s="234" t="str">
        <f>IF(L2443="","",IF(COUNTA(I2443:J2443)&gt;1,"Edible or Inedible",IF(COUNTA(I2443)=1,L2443*1,IF(COUNTA(J2443)=1,L2443*1,"ERROR"))))</f>
        <v/>
      </c>
    </row>
    <row r="2444" spans="1:13" x14ac:dyDescent="0.25">
      <c r="A2444" s="232" t="str">
        <f>IF(D2444="","",A2443)</f>
        <v/>
      </c>
      <c r="B2444" s="231" t="str">
        <f>IF(D2444="","",B2443)</f>
        <v/>
      </c>
      <c r="C2444" s="232" t="str">
        <f>IF(D2444="","",C2443)</f>
        <v/>
      </c>
      <c r="D2444" s="6"/>
      <c r="E2444" s="5" t="str">
        <f>IF(D2444="","",VLOOKUP(D2444,Master,3,FALSE))</f>
        <v/>
      </c>
      <c r="F2444" s="5" t="str">
        <f>IF(D2444="","",VLOOKUP(D2444,Master,4,FALSE))</f>
        <v/>
      </c>
      <c r="G2444" s="5" t="str">
        <f>IF(D2444="","",VLOOKUP(D2444,Master,5,FALSE))</f>
        <v/>
      </c>
      <c r="H2444" s="5" t="str">
        <f>IF(D2444="","",VLOOKUP(D2444,Master,2,FALSE))</f>
        <v/>
      </c>
      <c r="I2444" s="233"/>
      <c r="J2444" s="233"/>
      <c r="K2444" s="233"/>
      <c r="L2444" s="234" t="str">
        <f>IF(K2444="","",IF(I2444="",ROUND(HLOOKUP(J2444,kgList,K2444,FALSE),1),ROUND(HLOOKUP(I2444,kgList,K2444,FALSE),1)))</f>
        <v/>
      </c>
      <c r="M2444" s="234" t="str">
        <f>IF(L2444="","",IF(COUNTA(I2444:J2444)&gt;1,"Edible or Inedible",IF(COUNTA(I2444)=1,L2444*1,IF(COUNTA(J2444)=1,L2444*1,"ERROR"))))</f>
        <v/>
      </c>
    </row>
    <row r="2445" spans="1:13" x14ac:dyDescent="0.25">
      <c r="A2445" s="232" t="str">
        <f>IF(D2445="","",A2444)</f>
        <v/>
      </c>
      <c r="B2445" s="231" t="str">
        <f>IF(D2445="","",B2444)</f>
        <v/>
      </c>
      <c r="C2445" s="232" t="str">
        <f>IF(D2445="","",C2444)</f>
        <v/>
      </c>
      <c r="D2445" s="6"/>
      <c r="E2445" s="5" t="str">
        <f>IF(D2445="","",VLOOKUP(D2445,Master,3,FALSE))</f>
        <v/>
      </c>
      <c r="F2445" s="5" t="str">
        <f>IF(D2445="","",VLOOKUP(D2445,Master,4,FALSE))</f>
        <v/>
      </c>
      <c r="G2445" s="5" t="str">
        <f>IF(D2445="","",VLOOKUP(D2445,Master,5,FALSE))</f>
        <v/>
      </c>
      <c r="H2445" s="5" t="str">
        <f>IF(D2445="","",VLOOKUP(D2445,Master,2,FALSE))</f>
        <v/>
      </c>
      <c r="I2445" s="233"/>
      <c r="J2445" s="233"/>
      <c r="K2445" s="233"/>
      <c r="L2445" s="234" t="str">
        <f>IF(K2445="","",IF(I2445="",ROUND(HLOOKUP(J2445,kgList,K2445,FALSE),1),ROUND(HLOOKUP(I2445,kgList,K2445,FALSE),1)))</f>
        <v/>
      </c>
      <c r="M2445" s="234" t="str">
        <f>IF(L2445="","",IF(COUNTA(I2445:J2445)&gt;1,"Edible or Inedible",IF(COUNTA(I2445)=1,L2445*1,IF(COUNTA(J2445)=1,L2445*1,"ERROR"))))</f>
        <v/>
      </c>
    </row>
    <row r="2446" spans="1:13" x14ac:dyDescent="0.25">
      <c r="A2446" s="232" t="str">
        <f>IF(D2446="","",A2445)</f>
        <v/>
      </c>
      <c r="B2446" s="231" t="str">
        <f>IF(D2446="","",B2445)</f>
        <v/>
      </c>
      <c r="C2446" s="232" t="str">
        <f>IF(D2446="","",C2445)</f>
        <v/>
      </c>
      <c r="D2446" s="6"/>
      <c r="E2446" s="5" t="str">
        <f>IF(D2446="","",VLOOKUP(D2446,Master,3,FALSE))</f>
        <v/>
      </c>
      <c r="F2446" s="5" t="str">
        <f>IF(D2446="","",VLOOKUP(D2446,Master,4,FALSE))</f>
        <v/>
      </c>
      <c r="G2446" s="5" t="str">
        <f>IF(D2446="","",VLOOKUP(D2446,Master,5,FALSE))</f>
        <v/>
      </c>
      <c r="H2446" s="5" t="str">
        <f>IF(D2446="","",VLOOKUP(D2446,Master,2,FALSE))</f>
        <v/>
      </c>
      <c r="I2446" s="233"/>
      <c r="J2446" s="233"/>
      <c r="K2446" s="233"/>
      <c r="L2446" s="234" t="str">
        <f>IF(K2446="","",IF(I2446="",ROUND(HLOOKUP(J2446,kgList,K2446,FALSE),1),ROUND(HLOOKUP(I2446,kgList,K2446,FALSE),1)))</f>
        <v/>
      </c>
      <c r="M2446" s="234" t="str">
        <f>IF(L2446="","",IF(COUNTA(I2446:J2446)&gt;1,"Edible or Inedible",IF(COUNTA(I2446)=1,L2446*1,IF(COUNTA(J2446)=1,L2446*1,"ERROR"))))</f>
        <v/>
      </c>
    </row>
    <row r="2447" spans="1:13" x14ac:dyDescent="0.25">
      <c r="A2447" s="232" t="str">
        <f>IF(D2447="","",A2446)</f>
        <v/>
      </c>
      <c r="B2447" s="231" t="str">
        <f>IF(D2447="","",B2446)</f>
        <v/>
      </c>
      <c r="C2447" s="232" t="str">
        <f>IF(D2447="","",C2446)</f>
        <v/>
      </c>
      <c r="D2447" s="6"/>
      <c r="E2447" s="5" t="str">
        <f>IF(D2447="","",VLOOKUP(D2447,Master,3,FALSE))</f>
        <v/>
      </c>
      <c r="F2447" s="5" t="str">
        <f>IF(D2447="","",VLOOKUP(D2447,Master,4,FALSE))</f>
        <v/>
      </c>
      <c r="G2447" s="5" t="str">
        <f>IF(D2447="","",VLOOKUP(D2447,Master,5,FALSE))</f>
        <v/>
      </c>
      <c r="H2447" s="5" t="str">
        <f>IF(D2447="","",VLOOKUP(D2447,Master,2,FALSE))</f>
        <v/>
      </c>
      <c r="I2447" s="233"/>
      <c r="J2447" s="233"/>
      <c r="K2447" s="233"/>
      <c r="L2447" s="234" t="str">
        <f>IF(K2447="","",IF(I2447="",ROUND(HLOOKUP(J2447,kgList,K2447,FALSE),1),ROUND(HLOOKUP(I2447,kgList,K2447,FALSE),1)))</f>
        <v/>
      </c>
      <c r="M2447" s="234" t="str">
        <f>IF(L2447="","",IF(COUNTA(I2447:J2447)&gt;1,"Edible or Inedible",IF(COUNTA(I2447)=1,L2447*1,IF(COUNTA(J2447)=1,L2447*1,"ERROR"))))</f>
        <v/>
      </c>
    </row>
    <row r="2448" spans="1:13" x14ac:dyDescent="0.25">
      <c r="A2448" s="232" t="str">
        <f>IF(D2448="","",A2447)</f>
        <v/>
      </c>
      <c r="B2448" s="231" t="str">
        <f>IF(D2448="","",B2447)</f>
        <v/>
      </c>
      <c r="C2448" s="232" t="str">
        <f>IF(D2448="","",C2447)</f>
        <v/>
      </c>
      <c r="D2448" s="6"/>
      <c r="E2448" s="5" t="str">
        <f>IF(D2448="","",VLOOKUP(D2448,Master,3,FALSE))</f>
        <v/>
      </c>
      <c r="F2448" s="5" t="str">
        <f>IF(D2448="","",VLOOKUP(D2448,Master,4,FALSE))</f>
        <v/>
      </c>
      <c r="G2448" s="5" t="str">
        <f>IF(D2448="","",VLOOKUP(D2448,Master,5,FALSE))</f>
        <v/>
      </c>
      <c r="H2448" s="5" t="str">
        <f>IF(D2448="","",VLOOKUP(D2448,Master,2,FALSE))</f>
        <v/>
      </c>
      <c r="I2448" s="233"/>
      <c r="J2448" s="233"/>
      <c r="K2448" s="233"/>
      <c r="L2448" s="234" t="str">
        <f>IF(K2448="","",IF(I2448="",ROUND(HLOOKUP(J2448,kgList,K2448,FALSE),1),ROUND(HLOOKUP(I2448,kgList,K2448,FALSE),1)))</f>
        <v/>
      </c>
      <c r="M2448" s="234" t="str">
        <f>IF(L2448="","",IF(COUNTA(I2448:J2448)&gt;1,"Edible or Inedible",IF(COUNTA(I2448)=1,L2448*1,IF(COUNTA(J2448)=1,L2448*1,"ERROR"))))</f>
        <v/>
      </c>
    </row>
    <row r="2449" spans="1:13" x14ac:dyDescent="0.25">
      <c r="A2449" s="232" t="str">
        <f>IF(D2449="","",A2448)</f>
        <v/>
      </c>
      <c r="B2449" s="231" t="str">
        <f>IF(D2449="","",B2448)</f>
        <v/>
      </c>
      <c r="C2449" s="232" t="str">
        <f>IF(D2449="","",C2448)</f>
        <v/>
      </c>
      <c r="D2449" s="6"/>
      <c r="E2449" s="5" t="str">
        <f>IF(D2449="","",VLOOKUP(D2449,Master,3,FALSE))</f>
        <v/>
      </c>
      <c r="F2449" s="5" t="str">
        <f>IF(D2449="","",VLOOKUP(D2449,Master,4,FALSE))</f>
        <v/>
      </c>
      <c r="G2449" s="5" t="str">
        <f>IF(D2449="","",VLOOKUP(D2449,Master,5,FALSE))</f>
        <v/>
      </c>
      <c r="H2449" s="5" t="str">
        <f>IF(D2449="","",VLOOKUP(D2449,Master,2,FALSE))</f>
        <v/>
      </c>
      <c r="I2449" s="233"/>
      <c r="J2449" s="233"/>
      <c r="K2449" s="233"/>
      <c r="L2449" s="234" t="str">
        <f>IF(K2449="","",IF(I2449="",ROUND(HLOOKUP(J2449,kgList,K2449,FALSE),1),ROUND(HLOOKUP(I2449,kgList,K2449,FALSE),1)))</f>
        <v/>
      </c>
      <c r="M2449" s="234" t="str">
        <f>IF(L2449="","",IF(COUNTA(I2449:J2449)&gt;1,"Edible or Inedible",IF(COUNTA(I2449)=1,L2449*1,IF(COUNTA(J2449)=1,L2449*1,"ERROR"))))</f>
        <v/>
      </c>
    </row>
    <row r="2450" spans="1:13" x14ac:dyDescent="0.25">
      <c r="A2450" s="232" t="str">
        <f>IF(D2450="","",A2449)</f>
        <v/>
      </c>
      <c r="B2450" s="231" t="str">
        <f>IF(D2450="","",B2449)</f>
        <v/>
      </c>
      <c r="C2450" s="232" t="str">
        <f>IF(D2450="","",C2449)</f>
        <v/>
      </c>
      <c r="D2450" s="6"/>
      <c r="E2450" s="5" t="str">
        <f>IF(D2450="","",VLOOKUP(D2450,Master,3,FALSE))</f>
        <v/>
      </c>
      <c r="F2450" s="5" t="str">
        <f>IF(D2450="","",VLOOKUP(D2450,Master,4,FALSE))</f>
        <v/>
      </c>
      <c r="G2450" s="5" t="str">
        <f>IF(D2450="","",VLOOKUP(D2450,Master,5,FALSE))</f>
        <v/>
      </c>
      <c r="H2450" s="5" t="str">
        <f>IF(D2450="","",VLOOKUP(D2450,Master,2,FALSE))</f>
        <v/>
      </c>
      <c r="I2450" s="233"/>
      <c r="J2450" s="233"/>
      <c r="K2450" s="233"/>
      <c r="L2450" s="234" t="str">
        <f>IF(K2450="","",IF(I2450="",ROUND(HLOOKUP(J2450,kgList,K2450,FALSE),1),ROUND(HLOOKUP(I2450,kgList,K2450,FALSE),1)))</f>
        <v/>
      </c>
      <c r="M2450" s="234" t="str">
        <f>IF(L2450="","",IF(COUNTA(I2450:J2450)&gt;1,"Edible or Inedible",IF(COUNTA(I2450)=1,L2450*1,IF(COUNTA(J2450)=1,L2450*1,"ERROR"))))</f>
        <v/>
      </c>
    </row>
    <row r="2451" spans="1:13" x14ac:dyDescent="0.25">
      <c r="A2451" s="232" t="str">
        <f>IF(D2451="","",A2450)</f>
        <v/>
      </c>
      <c r="B2451" s="231" t="str">
        <f>IF(D2451="","",B2450)</f>
        <v/>
      </c>
      <c r="C2451" s="232" t="str">
        <f>IF(D2451="","",C2450)</f>
        <v/>
      </c>
      <c r="D2451" s="6"/>
      <c r="E2451" s="5" t="str">
        <f>IF(D2451="","",VLOOKUP(D2451,Master,3,FALSE))</f>
        <v/>
      </c>
      <c r="F2451" s="5" t="str">
        <f>IF(D2451="","",VLOOKUP(D2451,Master,4,FALSE))</f>
        <v/>
      </c>
      <c r="G2451" s="5" t="str">
        <f>IF(D2451="","",VLOOKUP(D2451,Master,5,FALSE))</f>
        <v/>
      </c>
      <c r="H2451" s="5" t="str">
        <f>IF(D2451="","",VLOOKUP(D2451,Master,2,FALSE))</f>
        <v/>
      </c>
      <c r="I2451" s="233"/>
      <c r="J2451" s="233"/>
      <c r="K2451" s="233"/>
      <c r="L2451" s="234" t="str">
        <f>IF(K2451="","",IF(I2451="",ROUND(HLOOKUP(J2451,kgList,K2451,FALSE),1),ROUND(HLOOKUP(I2451,kgList,K2451,FALSE),1)))</f>
        <v/>
      </c>
      <c r="M2451" s="234" t="str">
        <f>IF(L2451="","",IF(COUNTA(I2451:J2451)&gt;1,"Edible or Inedible",IF(COUNTA(I2451)=1,L2451*1,IF(COUNTA(J2451)=1,L2451*1,"ERROR"))))</f>
        <v/>
      </c>
    </row>
    <row r="2452" spans="1:13" x14ac:dyDescent="0.25">
      <c r="A2452" s="232" t="str">
        <f>IF(D2452="","",A2451)</f>
        <v/>
      </c>
      <c r="B2452" s="231" t="str">
        <f>IF(D2452="","",B2451)</f>
        <v/>
      </c>
      <c r="C2452" s="232" t="str">
        <f>IF(D2452="","",C2451)</f>
        <v/>
      </c>
      <c r="D2452" s="6"/>
      <c r="E2452" s="5" t="str">
        <f>IF(D2452="","",VLOOKUP(D2452,Master,3,FALSE))</f>
        <v/>
      </c>
      <c r="F2452" s="5" t="str">
        <f>IF(D2452="","",VLOOKUP(D2452,Master,4,FALSE))</f>
        <v/>
      </c>
      <c r="G2452" s="5" t="str">
        <f>IF(D2452="","",VLOOKUP(D2452,Master,5,FALSE))</f>
        <v/>
      </c>
      <c r="H2452" s="5" t="str">
        <f>IF(D2452="","",VLOOKUP(D2452,Master,2,FALSE))</f>
        <v/>
      </c>
      <c r="I2452" s="233"/>
      <c r="J2452" s="233"/>
      <c r="K2452" s="233"/>
      <c r="L2452" s="234" t="str">
        <f>IF(K2452="","",IF(I2452="",ROUND(HLOOKUP(J2452,kgList,K2452,FALSE),1),ROUND(HLOOKUP(I2452,kgList,K2452,FALSE),1)))</f>
        <v/>
      </c>
      <c r="M2452" s="234" t="str">
        <f>IF(L2452="","",IF(COUNTA(I2452:J2452)&gt;1,"Edible or Inedible",IF(COUNTA(I2452)=1,L2452*1,IF(COUNTA(J2452)=1,L2452*1,"ERROR"))))</f>
        <v/>
      </c>
    </row>
    <row r="2453" spans="1:13" x14ac:dyDescent="0.25">
      <c r="A2453" s="232" t="str">
        <f>IF(D2453="","",A2452)</f>
        <v/>
      </c>
      <c r="B2453" s="231" t="str">
        <f>IF(D2453="","",B2452)</f>
        <v/>
      </c>
      <c r="C2453" s="232" t="str">
        <f>IF(D2453="","",C2452)</f>
        <v/>
      </c>
      <c r="D2453" s="6"/>
      <c r="E2453" s="5" t="str">
        <f>IF(D2453="","",VLOOKUP(D2453,Master,3,FALSE))</f>
        <v/>
      </c>
      <c r="F2453" s="5" t="str">
        <f>IF(D2453="","",VLOOKUP(D2453,Master,4,FALSE))</f>
        <v/>
      </c>
      <c r="G2453" s="5" t="str">
        <f>IF(D2453="","",VLOOKUP(D2453,Master,5,FALSE))</f>
        <v/>
      </c>
      <c r="H2453" s="5" t="str">
        <f>IF(D2453="","",VLOOKUP(D2453,Master,2,FALSE))</f>
        <v/>
      </c>
      <c r="I2453" s="233"/>
      <c r="J2453" s="233"/>
      <c r="K2453" s="233"/>
      <c r="L2453" s="234" t="str">
        <f>IF(K2453="","",IF(I2453="",ROUND(HLOOKUP(J2453,kgList,K2453,FALSE),1),ROUND(HLOOKUP(I2453,kgList,K2453,FALSE),1)))</f>
        <v/>
      </c>
      <c r="M2453" s="234" t="str">
        <f>IF(L2453="","",IF(COUNTA(I2453:J2453)&gt;1,"Edible or Inedible",IF(COUNTA(I2453)=1,L2453*1,IF(COUNTA(J2453)=1,L2453*1,"ERROR"))))</f>
        <v/>
      </c>
    </row>
    <row r="2454" spans="1:13" x14ac:dyDescent="0.25">
      <c r="A2454" s="232" t="str">
        <f>IF(D2454="","",A2453)</f>
        <v/>
      </c>
      <c r="B2454" s="231" t="str">
        <f>IF(D2454="","",B2453)</f>
        <v/>
      </c>
      <c r="C2454" s="232" t="str">
        <f>IF(D2454="","",C2453)</f>
        <v/>
      </c>
      <c r="D2454" s="6"/>
      <c r="E2454" s="5" t="str">
        <f>IF(D2454="","",VLOOKUP(D2454,Master,3,FALSE))</f>
        <v/>
      </c>
      <c r="F2454" s="5" t="str">
        <f>IF(D2454="","",VLOOKUP(D2454,Master,4,FALSE))</f>
        <v/>
      </c>
      <c r="G2454" s="5" t="str">
        <f>IF(D2454="","",VLOOKUP(D2454,Master,5,FALSE))</f>
        <v/>
      </c>
      <c r="H2454" s="5" t="str">
        <f>IF(D2454="","",VLOOKUP(D2454,Master,2,FALSE))</f>
        <v/>
      </c>
      <c r="I2454" s="233"/>
      <c r="J2454" s="233"/>
      <c r="K2454" s="233"/>
      <c r="L2454" s="234" t="str">
        <f>IF(K2454="","",IF(I2454="",ROUND(HLOOKUP(J2454,kgList,K2454,FALSE),1),ROUND(HLOOKUP(I2454,kgList,K2454,FALSE),1)))</f>
        <v/>
      </c>
      <c r="M2454" s="234" t="str">
        <f>IF(L2454="","",IF(COUNTA(I2454:J2454)&gt;1,"Edible or Inedible",IF(COUNTA(I2454)=1,L2454*1,IF(COUNTA(J2454)=1,L2454*1,"ERROR"))))</f>
        <v/>
      </c>
    </row>
    <row r="2455" spans="1:13" x14ac:dyDescent="0.25">
      <c r="A2455" s="232" t="str">
        <f>IF(D2455="","",A2454)</f>
        <v/>
      </c>
      <c r="B2455" s="231" t="str">
        <f>IF(D2455="","",B2454)</f>
        <v/>
      </c>
      <c r="C2455" s="232" t="str">
        <f>IF(D2455="","",C2454)</f>
        <v/>
      </c>
      <c r="D2455" s="6"/>
      <c r="E2455" s="5" t="str">
        <f>IF(D2455="","",VLOOKUP(D2455,Master,3,FALSE))</f>
        <v/>
      </c>
      <c r="F2455" s="5" t="str">
        <f>IF(D2455="","",VLOOKUP(D2455,Master,4,FALSE))</f>
        <v/>
      </c>
      <c r="G2455" s="5" t="str">
        <f>IF(D2455="","",VLOOKUP(D2455,Master,5,FALSE))</f>
        <v/>
      </c>
      <c r="H2455" s="5" t="str">
        <f>IF(D2455="","",VLOOKUP(D2455,Master,2,FALSE))</f>
        <v/>
      </c>
      <c r="I2455" s="233"/>
      <c r="J2455" s="233"/>
      <c r="K2455" s="233"/>
      <c r="L2455" s="234" t="str">
        <f>IF(K2455="","",IF(I2455="",ROUND(HLOOKUP(J2455,kgList,K2455,FALSE),1),ROUND(HLOOKUP(I2455,kgList,K2455,FALSE),1)))</f>
        <v/>
      </c>
      <c r="M2455" s="234" t="str">
        <f>IF(L2455="","",IF(COUNTA(I2455:J2455)&gt;1,"Edible or Inedible",IF(COUNTA(I2455)=1,L2455*1,IF(COUNTA(J2455)=1,L2455*1,"ERROR"))))</f>
        <v/>
      </c>
    </row>
    <row r="2456" spans="1:13" x14ac:dyDescent="0.25">
      <c r="A2456" s="232" t="str">
        <f>IF(D2456="","",A2455)</f>
        <v/>
      </c>
      <c r="B2456" s="231" t="str">
        <f>IF(D2456="","",B2455)</f>
        <v/>
      </c>
      <c r="C2456" s="232" t="str">
        <f>IF(D2456="","",C2455)</f>
        <v/>
      </c>
      <c r="D2456" s="6"/>
      <c r="E2456" s="5" t="str">
        <f>IF(D2456="","",VLOOKUP(D2456,Master,3,FALSE))</f>
        <v/>
      </c>
      <c r="F2456" s="5" t="str">
        <f>IF(D2456="","",VLOOKUP(D2456,Master,4,FALSE))</f>
        <v/>
      </c>
      <c r="G2456" s="5" t="str">
        <f>IF(D2456="","",VLOOKUP(D2456,Master,5,FALSE))</f>
        <v/>
      </c>
      <c r="H2456" s="5" t="str">
        <f>IF(D2456="","",VLOOKUP(D2456,Master,2,FALSE))</f>
        <v/>
      </c>
      <c r="I2456" s="233"/>
      <c r="J2456" s="233"/>
      <c r="K2456" s="233"/>
      <c r="L2456" s="234" t="str">
        <f>IF(K2456="","",IF(I2456="",ROUND(HLOOKUP(J2456,kgList,K2456,FALSE),1),ROUND(HLOOKUP(I2456,kgList,K2456,FALSE),1)))</f>
        <v/>
      </c>
      <c r="M2456" s="234" t="str">
        <f>IF(L2456="","",IF(COUNTA(I2456:J2456)&gt;1,"Edible or Inedible",IF(COUNTA(I2456)=1,L2456*1,IF(COUNTA(J2456)=1,L2456*1,"ERROR"))))</f>
        <v/>
      </c>
    </row>
    <row r="2457" spans="1:13" x14ac:dyDescent="0.25">
      <c r="A2457" s="232" t="str">
        <f>IF(D2457="","",A2456)</f>
        <v/>
      </c>
      <c r="B2457" s="231" t="str">
        <f>IF(D2457="","",B2456)</f>
        <v/>
      </c>
      <c r="C2457" s="232" t="str">
        <f>IF(D2457="","",C2456)</f>
        <v/>
      </c>
      <c r="D2457" s="6"/>
      <c r="E2457" s="5" t="str">
        <f>IF(D2457="","",VLOOKUP(D2457,Master,3,FALSE))</f>
        <v/>
      </c>
      <c r="F2457" s="5" t="str">
        <f>IF(D2457="","",VLOOKUP(D2457,Master,4,FALSE))</f>
        <v/>
      </c>
      <c r="G2457" s="5" t="str">
        <f>IF(D2457="","",VLOOKUP(D2457,Master,5,FALSE))</f>
        <v/>
      </c>
      <c r="H2457" s="5" t="str">
        <f>IF(D2457="","",VLOOKUP(D2457,Master,2,FALSE))</f>
        <v/>
      </c>
      <c r="I2457" s="233"/>
      <c r="J2457" s="233"/>
      <c r="K2457" s="233"/>
      <c r="L2457" s="234" t="str">
        <f>IF(K2457="","",IF(I2457="",ROUND(HLOOKUP(J2457,kgList,K2457,FALSE),1),ROUND(HLOOKUP(I2457,kgList,K2457,FALSE),1)))</f>
        <v/>
      </c>
      <c r="M2457" s="234" t="str">
        <f>IF(L2457="","",IF(COUNTA(I2457:J2457)&gt;1,"Edible or Inedible",IF(COUNTA(I2457)=1,L2457*1,IF(COUNTA(J2457)=1,L2457*1,"ERROR"))))</f>
        <v/>
      </c>
    </row>
    <row r="2458" spans="1:13" x14ac:dyDescent="0.25">
      <c r="A2458" s="232" t="str">
        <f>IF(D2458="","",A2457)</f>
        <v/>
      </c>
      <c r="B2458" s="231" t="str">
        <f>IF(D2458="","",B2457)</f>
        <v/>
      </c>
      <c r="C2458" s="232" t="str">
        <f>IF(D2458="","",C2457)</f>
        <v/>
      </c>
      <c r="D2458" s="6"/>
      <c r="E2458" s="5" t="str">
        <f>IF(D2458="","",VLOOKUP(D2458,Master,3,FALSE))</f>
        <v/>
      </c>
      <c r="F2458" s="5" t="str">
        <f>IF(D2458="","",VLOOKUP(D2458,Master,4,FALSE))</f>
        <v/>
      </c>
      <c r="G2458" s="5" t="str">
        <f>IF(D2458="","",VLOOKUP(D2458,Master,5,FALSE))</f>
        <v/>
      </c>
      <c r="H2458" s="5" t="str">
        <f>IF(D2458="","",VLOOKUP(D2458,Master,2,FALSE))</f>
        <v/>
      </c>
      <c r="I2458" s="233"/>
      <c r="J2458" s="233"/>
      <c r="K2458" s="233"/>
      <c r="L2458" s="234" t="str">
        <f>IF(K2458="","",IF(I2458="",ROUND(HLOOKUP(J2458,kgList,K2458,FALSE),1),ROUND(HLOOKUP(I2458,kgList,K2458,FALSE),1)))</f>
        <v/>
      </c>
      <c r="M2458" s="234" t="str">
        <f>IF(L2458="","",IF(COUNTA(I2458:J2458)&gt;1,"Edible or Inedible",IF(COUNTA(I2458)=1,L2458*1,IF(COUNTA(J2458)=1,L2458*1,"ERROR"))))</f>
        <v/>
      </c>
    </row>
    <row r="2459" spans="1:13" x14ac:dyDescent="0.25">
      <c r="A2459" s="232" t="str">
        <f>IF(D2459="","",A2458)</f>
        <v/>
      </c>
      <c r="B2459" s="231" t="str">
        <f>IF(D2459="","",B2458)</f>
        <v/>
      </c>
      <c r="C2459" s="232" t="str">
        <f>IF(D2459="","",C2458)</f>
        <v/>
      </c>
      <c r="D2459" s="6"/>
      <c r="E2459" s="5" t="str">
        <f>IF(D2459="","",VLOOKUP(D2459,Master,3,FALSE))</f>
        <v/>
      </c>
      <c r="F2459" s="5" t="str">
        <f>IF(D2459="","",VLOOKUP(D2459,Master,4,FALSE))</f>
        <v/>
      </c>
      <c r="G2459" s="5" t="str">
        <f>IF(D2459="","",VLOOKUP(D2459,Master,5,FALSE))</f>
        <v/>
      </c>
      <c r="H2459" s="5" t="str">
        <f>IF(D2459="","",VLOOKUP(D2459,Master,2,FALSE))</f>
        <v/>
      </c>
      <c r="I2459" s="233"/>
      <c r="J2459" s="233"/>
      <c r="K2459" s="233"/>
      <c r="L2459" s="234" t="str">
        <f>IF(K2459="","",IF(I2459="",ROUND(HLOOKUP(J2459,kgList,K2459,FALSE),1),ROUND(HLOOKUP(I2459,kgList,K2459,FALSE),1)))</f>
        <v/>
      </c>
      <c r="M2459" s="234" t="str">
        <f>IF(L2459="","",IF(COUNTA(I2459:J2459)&gt;1,"Edible or Inedible",IF(COUNTA(I2459)=1,L2459*1,IF(COUNTA(J2459)=1,L2459*1,"ERROR"))))</f>
        <v/>
      </c>
    </row>
    <row r="2460" spans="1:13" x14ac:dyDescent="0.25">
      <c r="A2460" s="232" t="str">
        <f>IF(D2460="","",A2459)</f>
        <v/>
      </c>
      <c r="B2460" s="231" t="str">
        <f>IF(D2460="","",B2459)</f>
        <v/>
      </c>
      <c r="C2460" s="232" t="str">
        <f>IF(D2460="","",C2459)</f>
        <v/>
      </c>
      <c r="D2460" s="6"/>
      <c r="E2460" s="5" t="str">
        <f>IF(D2460="","",VLOOKUP(D2460,Master,3,FALSE))</f>
        <v/>
      </c>
      <c r="F2460" s="5" t="str">
        <f>IF(D2460="","",VLOOKUP(D2460,Master,4,FALSE))</f>
        <v/>
      </c>
      <c r="G2460" s="5" t="str">
        <f>IF(D2460="","",VLOOKUP(D2460,Master,5,FALSE))</f>
        <v/>
      </c>
      <c r="H2460" s="5" t="str">
        <f>IF(D2460="","",VLOOKUP(D2460,Master,2,FALSE))</f>
        <v/>
      </c>
      <c r="I2460" s="233"/>
      <c r="J2460" s="233"/>
      <c r="K2460" s="233"/>
      <c r="L2460" s="234" t="str">
        <f>IF(K2460="","",IF(I2460="",ROUND(HLOOKUP(J2460,kgList,K2460,FALSE),1),ROUND(HLOOKUP(I2460,kgList,K2460,FALSE),1)))</f>
        <v/>
      </c>
      <c r="M2460" s="234" t="str">
        <f>IF(L2460="","",IF(COUNTA(I2460:J2460)&gt;1,"Edible or Inedible",IF(COUNTA(I2460)=1,L2460*1,IF(COUNTA(J2460)=1,L2460*1,"ERROR"))))</f>
        <v/>
      </c>
    </row>
    <row r="2461" spans="1:13" x14ac:dyDescent="0.25">
      <c r="A2461" s="232" t="str">
        <f>IF(D2461="","",A2460)</f>
        <v/>
      </c>
      <c r="B2461" s="231" t="str">
        <f>IF(D2461="","",B2460)</f>
        <v/>
      </c>
      <c r="C2461" s="232" t="str">
        <f>IF(D2461="","",C2460)</f>
        <v/>
      </c>
      <c r="D2461" s="6"/>
      <c r="E2461" s="5" t="str">
        <f>IF(D2461="","",VLOOKUP(D2461,Master,3,FALSE))</f>
        <v/>
      </c>
      <c r="F2461" s="5" t="str">
        <f>IF(D2461="","",VLOOKUP(D2461,Master,4,FALSE))</f>
        <v/>
      </c>
      <c r="G2461" s="5" t="str">
        <f>IF(D2461="","",VLOOKUP(D2461,Master,5,FALSE))</f>
        <v/>
      </c>
      <c r="H2461" s="5" t="str">
        <f>IF(D2461="","",VLOOKUP(D2461,Master,2,FALSE))</f>
        <v/>
      </c>
      <c r="I2461" s="233"/>
      <c r="J2461" s="233"/>
      <c r="K2461" s="233"/>
      <c r="L2461" s="234" t="str">
        <f>IF(K2461="","",IF(I2461="",ROUND(HLOOKUP(J2461,kgList,K2461,FALSE),1),ROUND(HLOOKUP(I2461,kgList,K2461,FALSE),1)))</f>
        <v/>
      </c>
      <c r="M2461" s="234" t="str">
        <f>IF(L2461="","",IF(COUNTA(I2461:J2461)&gt;1,"Edible or Inedible",IF(COUNTA(I2461)=1,L2461*1,IF(COUNTA(J2461)=1,L2461*1,"ERROR"))))</f>
        <v/>
      </c>
    </row>
    <row r="2462" spans="1:13" x14ac:dyDescent="0.25">
      <c r="A2462" s="232" t="str">
        <f>IF(D2462="","",A2461)</f>
        <v/>
      </c>
      <c r="B2462" s="231" t="str">
        <f>IF(D2462="","",B2461)</f>
        <v/>
      </c>
      <c r="C2462" s="232" t="str">
        <f>IF(D2462="","",C2461)</f>
        <v/>
      </c>
      <c r="D2462" s="6"/>
      <c r="E2462" s="5" t="str">
        <f>IF(D2462="","",VLOOKUP(D2462,Master,3,FALSE))</f>
        <v/>
      </c>
      <c r="F2462" s="5" t="str">
        <f>IF(D2462="","",VLOOKUP(D2462,Master,4,FALSE))</f>
        <v/>
      </c>
      <c r="G2462" s="5" t="str">
        <f>IF(D2462="","",VLOOKUP(D2462,Master,5,FALSE))</f>
        <v/>
      </c>
      <c r="H2462" s="5" t="str">
        <f>IF(D2462="","",VLOOKUP(D2462,Master,2,FALSE))</f>
        <v/>
      </c>
      <c r="I2462" s="233"/>
      <c r="J2462" s="233"/>
      <c r="K2462" s="233"/>
      <c r="L2462" s="234" t="str">
        <f>IF(K2462="","",IF(I2462="",ROUND(HLOOKUP(J2462,kgList,K2462,FALSE),1),ROUND(HLOOKUP(I2462,kgList,K2462,FALSE),1)))</f>
        <v/>
      </c>
      <c r="M2462" s="234" t="str">
        <f>IF(L2462="","",IF(COUNTA(I2462:J2462)&gt;1,"Edible or Inedible",IF(COUNTA(I2462)=1,L2462*1,IF(COUNTA(J2462)=1,L2462*1,"ERROR"))))</f>
        <v/>
      </c>
    </row>
    <row r="2463" spans="1:13" x14ac:dyDescent="0.25">
      <c r="A2463" s="232" t="str">
        <f>IF(D2463="","",A2462)</f>
        <v/>
      </c>
      <c r="B2463" s="231" t="str">
        <f>IF(D2463="","",B2462)</f>
        <v/>
      </c>
      <c r="C2463" s="232" t="str">
        <f>IF(D2463="","",C2462)</f>
        <v/>
      </c>
      <c r="D2463" s="6"/>
      <c r="E2463" s="5" t="str">
        <f>IF(D2463="","",VLOOKUP(D2463,Master,3,FALSE))</f>
        <v/>
      </c>
      <c r="F2463" s="5" t="str">
        <f>IF(D2463="","",VLOOKUP(D2463,Master,4,FALSE))</f>
        <v/>
      </c>
      <c r="G2463" s="5" t="str">
        <f>IF(D2463="","",VLOOKUP(D2463,Master,5,FALSE))</f>
        <v/>
      </c>
      <c r="H2463" s="5" t="str">
        <f>IF(D2463="","",VLOOKUP(D2463,Master,2,FALSE))</f>
        <v/>
      </c>
      <c r="I2463" s="233"/>
      <c r="J2463" s="233"/>
      <c r="K2463" s="233"/>
      <c r="L2463" s="234" t="str">
        <f>IF(K2463="","",IF(I2463="",ROUND(HLOOKUP(J2463,kgList,K2463,FALSE),1),ROUND(HLOOKUP(I2463,kgList,K2463,FALSE),1)))</f>
        <v/>
      </c>
      <c r="M2463" s="234" t="str">
        <f>IF(L2463="","",IF(COUNTA(I2463:J2463)&gt;1,"Edible or Inedible",IF(COUNTA(I2463)=1,L2463*1,IF(COUNTA(J2463)=1,L2463*1,"ERROR"))))</f>
        <v/>
      </c>
    </row>
    <row r="2464" spans="1:13" x14ac:dyDescent="0.25">
      <c r="A2464" s="232" t="str">
        <f>IF(D2464="","",A2463)</f>
        <v/>
      </c>
      <c r="B2464" s="231" t="str">
        <f>IF(D2464="","",B2463)</f>
        <v/>
      </c>
      <c r="C2464" s="232" t="str">
        <f>IF(D2464="","",C2463)</f>
        <v/>
      </c>
      <c r="D2464" s="6"/>
      <c r="E2464" s="5" t="str">
        <f>IF(D2464="","",VLOOKUP(D2464,Master,3,FALSE))</f>
        <v/>
      </c>
      <c r="F2464" s="5" t="str">
        <f>IF(D2464="","",VLOOKUP(D2464,Master,4,FALSE))</f>
        <v/>
      </c>
      <c r="G2464" s="5" t="str">
        <f>IF(D2464="","",VLOOKUP(D2464,Master,5,FALSE))</f>
        <v/>
      </c>
      <c r="H2464" s="5" t="str">
        <f>IF(D2464="","",VLOOKUP(D2464,Master,2,FALSE))</f>
        <v/>
      </c>
      <c r="I2464" s="233"/>
      <c r="J2464" s="233"/>
      <c r="K2464" s="233"/>
      <c r="L2464" s="234" t="str">
        <f>IF(K2464="","",IF(I2464="",ROUND(HLOOKUP(J2464,kgList,K2464,FALSE),1),ROUND(HLOOKUP(I2464,kgList,K2464,FALSE),1)))</f>
        <v/>
      </c>
      <c r="M2464" s="234" t="str">
        <f>IF(L2464="","",IF(COUNTA(I2464:J2464)&gt;1,"Edible or Inedible",IF(COUNTA(I2464)=1,L2464*1,IF(COUNTA(J2464)=1,L2464*1,"ERROR"))))</f>
        <v/>
      </c>
    </row>
    <row r="2465" spans="1:13" x14ac:dyDescent="0.25">
      <c r="A2465" s="232" t="str">
        <f>IF(D2465="","",A2464)</f>
        <v/>
      </c>
      <c r="B2465" s="231" t="str">
        <f>IF(D2465="","",B2464)</f>
        <v/>
      </c>
      <c r="C2465" s="232" t="str">
        <f>IF(D2465="","",C2464)</f>
        <v/>
      </c>
      <c r="D2465" s="6"/>
      <c r="E2465" s="5" t="str">
        <f>IF(D2465="","",VLOOKUP(D2465,Master,3,FALSE))</f>
        <v/>
      </c>
      <c r="F2465" s="5" t="str">
        <f>IF(D2465="","",VLOOKUP(D2465,Master,4,FALSE))</f>
        <v/>
      </c>
      <c r="G2465" s="5" t="str">
        <f>IF(D2465="","",VLOOKUP(D2465,Master,5,FALSE))</f>
        <v/>
      </c>
      <c r="H2465" s="5" t="str">
        <f>IF(D2465="","",VLOOKUP(D2465,Master,2,FALSE))</f>
        <v/>
      </c>
      <c r="I2465" s="233"/>
      <c r="J2465" s="233"/>
      <c r="K2465" s="233"/>
      <c r="L2465" s="234" t="str">
        <f>IF(K2465="","",IF(I2465="",ROUND(HLOOKUP(J2465,kgList,K2465,FALSE),1),ROUND(HLOOKUP(I2465,kgList,K2465,FALSE),1)))</f>
        <v/>
      </c>
      <c r="M2465" s="234" t="str">
        <f>IF(L2465="","",IF(COUNTA(I2465:J2465)&gt;1,"Edible or Inedible",IF(COUNTA(I2465)=1,L2465*1,IF(COUNTA(J2465)=1,L2465*1,"ERROR"))))</f>
        <v/>
      </c>
    </row>
    <row r="2466" spans="1:13" x14ac:dyDescent="0.25">
      <c r="A2466" s="232" t="str">
        <f>IF(D2466="","",A2465)</f>
        <v/>
      </c>
      <c r="B2466" s="231" t="str">
        <f>IF(D2466="","",B2465)</f>
        <v/>
      </c>
      <c r="C2466" s="232" t="str">
        <f>IF(D2466="","",C2465)</f>
        <v/>
      </c>
      <c r="D2466" s="6"/>
      <c r="E2466" s="5" t="str">
        <f>IF(D2466="","",VLOOKUP(D2466,Master,3,FALSE))</f>
        <v/>
      </c>
      <c r="F2466" s="5" t="str">
        <f>IF(D2466="","",VLOOKUP(D2466,Master,4,FALSE))</f>
        <v/>
      </c>
      <c r="G2466" s="5" t="str">
        <f>IF(D2466="","",VLOOKUP(D2466,Master,5,FALSE))</f>
        <v/>
      </c>
      <c r="H2466" s="5" t="str">
        <f>IF(D2466="","",VLOOKUP(D2466,Master,2,FALSE))</f>
        <v/>
      </c>
      <c r="I2466" s="233"/>
      <c r="J2466" s="233"/>
      <c r="K2466" s="233"/>
      <c r="L2466" s="234" t="str">
        <f>IF(K2466="","",IF(I2466="",ROUND(HLOOKUP(J2466,kgList,K2466,FALSE),1),ROUND(HLOOKUP(I2466,kgList,K2466,FALSE),1)))</f>
        <v/>
      </c>
      <c r="M2466" s="234" t="str">
        <f>IF(L2466="","",IF(COUNTA(I2466:J2466)&gt;1,"Edible or Inedible",IF(COUNTA(I2466)=1,L2466*1,IF(COUNTA(J2466)=1,L2466*1,"ERROR"))))</f>
        <v/>
      </c>
    </row>
    <row r="2467" spans="1:13" x14ac:dyDescent="0.25">
      <c r="A2467" s="232" t="str">
        <f>IF(D2467="","",A2466)</f>
        <v/>
      </c>
      <c r="B2467" s="231" t="str">
        <f>IF(D2467="","",B2466)</f>
        <v/>
      </c>
      <c r="C2467" s="232" t="str">
        <f>IF(D2467="","",C2466)</f>
        <v/>
      </c>
      <c r="D2467" s="6"/>
      <c r="E2467" s="5" t="str">
        <f>IF(D2467="","",VLOOKUP(D2467,Master,3,FALSE))</f>
        <v/>
      </c>
      <c r="F2467" s="5" t="str">
        <f>IF(D2467="","",VLOOKUP(D2467,Master,4,FALSE))</f>
        <v/>
      </c>
      <c r="G2467" s="5" t="str">
        <f>IF(D2467="","",VLOOKUP(D2467,Master,5,FALSE))</f>
        <v/>
      </c>
      <c r="H2467" s="5" t="str">
        <f>IF(D2467="","",VLOOKUP(D2467,Master,2,FALSE))</f>
        <v/>
      </c>
      <c r="I2467" s="233"/>
      <c r="J2467" s="233"/>
      <c r="K2467" s="233"/>
      <c r="L2467" s="234" t="str">
        <f>IF(K2467="","",IF(I2467="",ROUND(HLOOKUP(J2467,kgList,K2467,FALSE),1),ROUND(HLOOKUP(I2467,kgList,K2467,FALSE),1)))</f>
        <v/>
      </c>
      <c r="M2467" s="234" t="str">
        <f>IF(L2467="","",IF(COUNTA(I2467:J2467)&gt;1,"Edible or Inedible",IF(COUNTA(I2467)=1,L2467*1,IF(COUNTA(J2467)=1,L2467*1,"ERROR"))))</f>
        <v/>
      </c>
    </row>
    <row r="2468" spans="1:13" x14ac:dyDescent="0.25">
      <c r="A2468" s="232" t="str">
        <f>IF(D2468="","",A2467)</f>
        <v/>
      </c>
      <c r="B2468" s="231" t="str">
        <f>IF(D2468="","",B2467)</f>
        <v/>
      </c>
      <c r="C2468" s="232" t="str">
        <f>IF(D2468="","",C2467)</f>
        <v/>
      </c>
      <c r="D2468" s="6"/>
      <c r="E2468" s="5" t="str">
        <f>IF(D2468="","",VLOOKUP(D2468,Master,3,FALSE))</f>
        <v/>
      </c>
      <c r="F2468" s="5" t="str">
        <f>IF(D2468="","",VLOOKUP(D2468,Master,4,FALSE))</f>
        <v/>
      </c>
      <c r="G2468" s="5" t="str">
        <f>IF(D2468="","",VLOOKUP(D2468,Master,5,FALSE))</f>
        <v/>
      </c>
      <c r="H2468" s="5" t="str">
        <f>IF(D2468="","",VLOOKUP(D2468,Master,2,FALSE))</f>
        <v/>
      </c>
      <c r="I2468" s="233"/>
      <c r="J2468" s="233"/>
      <c r="K2468" s="233"/>
      <c r="L2468" s="234" t="str">
        <f>IF(K2468="","",IF(I2468="",ROUND(HLOOKUP(J2468,kgList,K2468,FALSE),1),ROUND(HLOOKUP(I2468,kgList,K2468,FALSE),1)))</f>
        <v/>
      </c>
      <c r="M2468" s="234" t="str">
        <f>IF(L2468="","",IF(COUNTA(I2468:J2468)&gt;1,"Edible or Inedible",IF(COUNTA(I2468)=1,L2468*1,IF(COUNTA(J2468)=1,L2468*1,"ERROR"))))</f>
        <v/>
      </c>
    </row>
    <row r="2469" spans="1:13" x14ac:dyDescent="0.25">
      <c r="A2469" s="232" t="str">
        <f>IF(D2469="","",A2468)</f>
        <v/>
      </c>
      <c r="B2469" s="231" t="str">
        <f>IF(D2469="","",B2468)</f>
        <v/>
      </c>
      <c r="C2469" s="232" t="str">
        <f>IF(D2469="","",C2468)</f>
        <v/>
      </c>
      <c r="D2469" s="6"/>
      <c r="E2469" s="5" t="str">
        <f>IF(D2469="","",VLOOKUP(D2469,Master,3,FALSE))</f>
        <v/>
      </c>
      <c r="F2469" s="5" t="str">
        <f>IF(D2469="","",VLOOKUP(D2469,Master,4,FALSE))</f>
        <v/>
      </c>
      <c r="G2469" s="5" t="str">
        <f>IF(D2469="","",VLOOKUP(D2469,Master,5,FALSE))</f>
        <v/>
      </c>
      <c r="H2469" s="5" t="str">
        <f>IF(D2469="","",VLOOKUP(D2469,Master,2,FALSE))</f>
        <v/>
      </c>
      <c r="I2469" s="233"/>
      <c r="J2469" s="233"/>
      <c r="K2469" s="233"/>
      <c r="L2469" s="234" t="str">
        <f>IF(K2469="","",IF(I2469="",ROUND(HLOOKUP(J2469,kgList,K2469,FALSE),1),ROUND(HLOOKUP(I2469,kgList,K2469,FALSE),1)))</f>
        <v/>
      </c>
      <c r="M2469" s="234" t="str">
        <f>IF(L2469="","",IF(COUNTA(I2469:J2469)&gt;1,"Edible or Inedible",IF(COUNTA(I2469)=1,L2469*1,IF(COUNTA(J2469)=1,L2469*1,"ERROR"))))</f>
        <v/>
      </c>
    </row>
    <row r="2470" spans="1:13" x14ac:dyDescent="0.25">
      <c r="A2470" s="232" t="str">
        <f>IF(D2470="","",A2469)</f>
        <v/>
      </c>
      <c r="B2470" s="231" t="str">
        <f>IF(D2470="","",B2469)</f>
        <v/>
      </c>
      <c r="C2470" s="232" t="str">
        <f>IF(D2470="","",C2469)</f>
        <v/>
      </c>
      <c r="D2470" s="6"/>
      <c r="E2470" s="5" t="str">
        <f>IF(D2470="","",VLOOKUP(D2470,Master,3,FALSE))</f>
        <v/>
      </c>
      <c r="F2470" s="5" t="str">
        <f>IF(D2470="","",VLOOKUP(D2470,Master,4,FALSE))</f>
        <v/>
      </c>
      <c r="G2470" s="5" t="str">
        <f>IF(D2470="","",VLOOKUP(D2470,Master,5,FALSE))</f>
        <v/>
      </c>
      <c r="H2470" s="5" t="str">
        <f>IF(D2470="","",VLOOKUP(D2470,Master,2,FALSE))</f>
        <v/>
      </c>
      <c r="I2470" s="233"/>
      <c r="J2470" s="233"/>
      <c r="K2470" s="233"/>
      <c r="L2470" s="234" t="str">
        <f>IF(K2470="","",IF(I2470="",ROUND(HLOOKUP(J2470,kgList,K2470,FALSE),1),ROUND(HLOOKUP(I2470,kgList,K2470,FALSE),1)))</f>
        <v/>
      </c>
      <c r="M2470" s="234" t="str">
        <f>IF(L2470="","",IF(COUNTA(I2470:J2470)&gt;1,"Edible or Inedible",IF(COUNTA(I2470)=1,L2470*1,IF(COUNTA(J2470)=1,L2470*1,"ERROR"))))</f>
        <v/>
      </c>
    </row>
    <row r="2471" spans="1:13" x14ac:dyDescent="0.25">
      <c r="A2471" s="232" t="str">
        <f>IF(D2471="","",A2470)</f>
        <v/>
      </c>
      <c r="B2471" s="231" t="str">
        <f>IF(D2471="","",B2470)</f>
        <v/>
      </c>
      <c r="C2471" s="232" t="str">
        <f>IF(D2471="","",C2470)</f>
        <v/>
      </c>
      <c r="D2471" s="6"/>
      <c r="E2471" s="5" t="str">
        <f>IF(D2471="","",VLOOKUP(D2471,Master,3,FALSE))</f>
        <v/>
      </c>
      <c r="F2471" s="5" t="str">
        <f>IF(D2471="","",VLOOKUP(D2471,Master,4,FALSE))</f>
        <v/>
      </c>
      <c r="G2471" s="5" t="str">
        <f>IF(D2471="","",VLOOKUP(D2471,Master,5,FALSE))</f>
        <v/>
      </c>
      <c r="H2471" s="5" t="str">
        <f>IF(D2471="","",VLOOKUP(D2471,Master,2,FALSE))</f>
        <v/>
      </c>
      <c r="I2471" s="233"/>
      <c r="J2471" s="233"/>
      <c r="K2471" s="233"/>
      <c r="L2471" s="234" t="str">
        <f>IF(K2471="","",IF(I2471="",ROUND(HLOOKUP(J2471,kgList,K2471,FALSE),1),ROUND(HLOOKUP(I2471,kgList,K2471,FALSE),1)))</f>
        <v/>
      </c>
      <c r="M2471" s="234" t="str">
        <f>IF(L2471="","",IF(COUNTA(I2471:J2471)&gt;1,"Edible or Inedible",IF(COUNTA(I2471)=1,L2471*1,IF(COUNTA(J2471)=1,L2471*1,"ERROR"))))</f>
        <v/>
      </c>
    </row>
    <row r="2472" spans="1:13" x14ac:dyDescent="0.25">
      <c r="A2472" s="232" t="str">
        <f>IF(D2472="","",A2471)</f>
        <v/>
      </c>
      <c r="B2472" s="231" t="str">
        <f>IF(D2472="","",B2471)</f>
        <v/>
      </c>
      <c r="C2472" s="232" t="str">
        <f>IF(D2472="","",C2471)</f>
        <v/>
      </c>
      <c r="D2472" s="6"/>
      <c r="E2472" s="5" t="str">
        <f>IF(D2472="","",VLOOKUP(D2472,Master,3,FALSE))</f>
        <v/>
      </c>
      <c r="F2472" s="5" t="str">
        <f>IF(D2472="","",VLOOKUP(D2472,Master,4,FALSE))</f>
        <v/>
      </c>
      <c r="G2472" s="5" t="str">
        <f>IF(D2472="","",VLOOKUP(D2472,Master,5,FALSE))</f>
        <v/>
      </c>
      <c r="H2472" s="5" t="str">
        <f>IF(D2472="","",VLOOKUP(D2472,Master,2,FALSE))</f>
        <v/>
      </c>
      <c r="I2472" s="233"/>
      <c r="J2472" s="233"/>
      <c r="K2472" s="233"/>
      <c r="L2472" s="234" t="str">
        <f>IF(K2472="","",IF(I2472="",ROUND(HLOOKUP(J2472,kgList,K2472,FALSE),1),ROUND(HLOOKUP(I2472,kgList,K2472,FALSE),1)))</f>
        <v/>
      </c>
      <c r="M2472" s="234" t="str">
        <f>IF(L2472="","",IF(COUNTA(I2472:J2472)&gt;1,"Edible or Inedible",IF(COUNTA(I2472)=1,L2472*1,IF(COUNTA(J2472)=1,L2472*1,"ERROR"))))</f>
        <v/>
      </c>
    </row>
    <row r="2473" spans="1:13" x14ac:dyDescent="0.25">
      <c r="A2473" s="232" t="str">
        <f>IF(D2473="","",A2472)</f>
        <v/>
      </c>
      <c r="B2473" s="231" t="str">
        <f>IF(D2473="","",B2472)</f>
        <v/>
      </c>
      <c r="C2473" s="232" t="str">
        <f>IF(D2473="","",C2472)</f>
        <v/>
      </c>
      <c r="D2473" s="6"/>
      <c r="E2473" s="5" t="str">
        <f>IF(D2473="","",VLOOKUP(D2473,Master,3,FALSE))</f>
        <v/>
      </c>
      <c r="F2473" s="5" t="str">
        <f>IF(D2473="","",VLOOKUP(D2473,Master,4,FALSE))</f>
        <v/>
      </c>
      <c r="G2473" s="5" t="str">
        <f>IF(D2473="","",VLOOKUP(D2473,Master,5,FALSE))</f>
        <v/>
      </c>
      <c r="H2473" s="5" t="str">
        <f>IF(D2473="","",VLOOKUP(D2473,Master,2,FALSE))</f>
        <v/>
      </c>
      <c r="I2473" s="233"/>
      <c r="J2473" s="233"/>
      <c r="K2473" s="233"/>
      <c r="L2473" s="234" t="str">
        <f>IF(K2473="","",IF(I2473="",ROUND(HLOOKUP(J2473,kgList,K2473,FALSE),1),ROUND(HLOOKUP(I2473,kgList,K2473,FALSE),1)))</f>
        <v/>
      </c>
      <c r="M2473" s="234" t="str">
        <f>IF(L2473="","",IF(COUNTA(I2473:J2473)&gt;1,"Edible or Inedible",IF(COUNTA(I2473)=1,L2473*1,IF(COUNTA(J2473)=1,L2473*1,"ERROR"))))</f>
        <v/>
      </c>
    </row>
    <row r="2474" spans="1:13" x14ac:dyDescent="0.25">
      <c r="A2474" s="232" t="str">
        <f>IF(D2474="","",A2473)</f>
        <v/>
      </c>
      <c r="B2474" s="231" t="str">
        <f>IF(D2474="","",B2473)</f>
        <v/>
      </c>
      <c r="C2474" s="232" t="str">
        <f>IF(D2474="","",C2473)</f>
        <v/>
      </c>
      <c r="D2474" s="6"/>
      <c r="E2474" s="5" t="str">
        <f>IF(D2474="","",VLOOKUP(D2474,Master,3,FALSE))</f>
        <v/>
      </c>
      <c r="F2474" s="5" t="str">
        <f>IF(D2474="","",VLOOKUP(D2474,Master,4,FALSE))</f>
        <v/>
      </c>
      <c r="G2474" s="5" t="str">
        <f>IF(D2474="","",VLOOKUP(D2474,Master,5,FALSE))</f>
        <v/>
      </c>
      <c r="H2474" s="5" t="str">
        <f>IF(D2474="","",VLOOKUP(D2474,Master,2,FALSE))</f>
        <v/>
      </c>
      <c r="I2474" s="233"/>
      <c r="J2474" s="233"/>
      <c r="K2474" s="233"/>
      <c r="L2474" s="234" t="str">
        <f>IF(K2474="","",IF(I2474="",ROUND(HLOOKUP(J2474,kgList,K2474,FALSE),1),ROUND(HLOOKUP(I2474,kgList,K2474,FALSE),1)))</f>
        <v/>
      </c>
      <c r="M2474" s="234" t="str">
        <f>IF(L2474="","",IF(COUNTA(I2474:J2474)&gt;1,"Edible or Inedible",IF(COUNTA(I2474)=1,L2474*1,IF(COUNTA(J2474)=1,L2474*1,"ERROR"))))</f>
        <v/>
      </c>
    </row>
    <row r="2475" spans="1:13" x14ac:dyDescent="0.25">
      <c r="A2475" s="232" t="str">
        <f>IF(D2475="","",A2474)</f>
        <v/>
      </c>
      <c r="B2475" s="231" t="str">
        <f>IF(D2475="","",B2474)</f>
        <v/>
      </c>
      <c r="C2475" s="232" t="str">
        <f>IF(D2475="","",C2474)</f>
        <v/>
      </c>
      <c r="D2475" s="6"/>
      <c r="E2475" s="5" t="str">
        <f>IF(D2475="","",VLOOKUP(D2475,Master,3,FALSE))</f>
        <v/>
      </c>
      <c r="F2475" s="5" t="str">
        <f>IF(D2475="","",VLOOKUP(D2475,Master,4,FALSE))</f>
        <v/>
      </c>
      <c r="G2475" s="5" t="str">
        <f>IF(D2475="","",VLOOKUP(D2475,Master,5,FALSE))</f>
        <v/>
      </c>
      <c r="H2475" s="5" t="str">
        <f>IF(D2475="","",VLOOKUP(D2475,Master,2,FALSE))</f>
        <v/>
      </c>
      <c r="I2475" s="233"/>
      <c r="J2475" s="233"/>
      <c r="K2475" s="233"/>
      <c r="L2475" s="234" t="str">
        <f>IF(K2475="","",IF(I2475="",ROUND(HLOOKUP(J2475,kgList,K2475,FALSE),1),ROUND(HLOOKUP(I2475,kgList,K2475,FALSE),1)))</f>
        <v/>
      </c>
      <c r="M2475" s="234" t="str">
        <f>IF(L2475="","",IF(COUNTA(I2475:J2475)&gt;1,"Edible or Inedible",IF(COUNTA(I2475)=1,L2475*1,IF(COUNTA(J2475)=1,L2475*1,"ERROR"))))</f>
        <v/>
      </c>
    </row>
    <row r="2476" spans="1:13" x14ac:dyDescent="0.25">
      <c r="A2476" s="232" t="str">
        <f>IF(D2476="","",A2475)</f>
        <v/>
      </c>
      <c r="B2476" s="231" t="str">
        <f>IF(D2476="","",B2475)</f>
        <v/>
      </c>
      <c r="C2476" s="232" t="str">
        <f>IF(D2476="","",C2475)</f>
        <v/>
      </c>
      <c r="D2476" s="6"/>
      <c r="E2476" s="5" t="str">
        <f>IF(D2476="","",VLOOKUP(D2476,Master,3,FALSE))</f>
        <v/>
      </c>
      <c r="F2476" s="5" t="str">
        <f>IF(D2476="","",VLOOKUP(D2476,Master,4,FALSE))</f>
        <v/>
      </c>
      <c r="G2476" s="5" t="str">
        <f>IF(D2476="","",VLOOKUP(D2476,Master,5,FALSE))</f>
        <v/>
      </c>
      <c r="H2476" s="5" t="str">
        <f>IF(D2476="","",VLOOKUP(D2476,Master,2,FALSE))</f>
        <v/>
      </c>
      <c r="I2476" s="233"/>
      <c r="J2476" s="233"/>
      <c r="K2476" s="233"/>
      <c r="L2476" s="234" t="str">
        <f>IF(K2476="","",IF(I2476="",ROUND(HLOOKUP(J2476,kgList,K2476,FALSE),1),ROUND(HLOOKUP(I2476,kgList,K2476,FALSE),1)))</f>
        <v/>
      </c>
      <c r="M2476" s="234" t="str">
        <f>IF(L2476="","",IF(COUNTA(I2476:J2476)&gt;1,"Edible or Inedible",IF(COUNTA(I2476)=1,L2476*1,IF(COUNTA(J2476)=1,L2476*1,"ERROR"))))</f>
        <v/>
      </c>
    </row>
    <row r="2477" spans="1:13" x14ac:dyDescent="0.25">
      <c r="A2477" s="232" t="str">
        <f>IF(D2477="","",A2476)</f>
        <v/>
      </c>
      <c r="B2477" s="231" t="str">
        <f>IF(D2477="","",B2476)</f>
        <v/>
      </c>
      <c r="C2477" s="232" t="str">
        <f>IF(D2477="","",C2476)</f>
        <v/>
      </c>
      <c r="D2477" s="6"/>
      <c r="E2477" s="5" t="str">
        <f>IF(D2477="","",VLOOKUP(D2477,Master,3,FALSE))</f>
        <v/>
      </c>
      <c r="F2477" s="5" t="str">
        <f>IF(D2477="","",VLOOKUP(D2477,Master,4,FALSE))</f>
        <v/>
      </c>
      <c r="G2477" s="5" t="str">
        <f>IF(D2477="","",VLOOKUP(D2477,Master,5,FALSE))</f>
        <v/>
      </c>
      <c r="H2477" s="5" t="str">
        <f>IF(D2477="","",VLOOKUP(D2477,Master,2,FALSE))</f>
        <v/>
      </c>
      <c r="I2477" s="233"/>
      <c r="J2477" s="233"/>
      <c r="K2477" s="233"/>
      <c r="L2477" s="234" t="str">
        <f>IF(K2477="","",IF(I2477="",ROUND(HLOOKUP(J2477,kgList,K2477,FALSE),1),ROUND(HLOOKUP(I2477,kgList,K2477,FALSE),1)))</f>
        <v/>
      </c>
      <c r="M2477" s="234" t="str">
        <f>IF(L2477="","",IF(COUNTA(I2477:J2477)&gt;1,"Edible or Inedible",IF(COUNTA(I2477)=1,L2477*1,IF(COUNTA(J2477)=1,L2477*1,"ERROR"))))</f>
        <v/>
      </c>
    </row>
    <row r="2478" spans="1:13" x14ac:dyDescent="0.25">
      <c r="A2478" s="232" t="str">
        <f>IF(D2478="","",A2477)</f>
        <v/>
      </c>
      <c r="B2478" s="231" t="str">
        <f>IF(D2478="","",B2477)</f>
        <v/>
      </c>
      <c r="C2478" s="232" t="str">
        <f>IF(D2478="","",C2477)</f>
        <v/>
      </c>
      <c r="D2478" s="6"/>
      <c r="E2478" s="5" t="str">
        <f>IF(D2478="","",VLOOKUP(D2478,Master,3,FALSE))</f>
        <v/>
      </c>
      <c r="F2478" s="5" t="str">
        <f>IF(D2478="","",VLOOKUP(D2478,Master,4,FALSE))</f>
        <v/>
      </c>
      <c r="G2478" s="5" t="str">
        <f>IF(D2478="","",VLOOKUP(D2478,Master,5,FALSE))</f>
        <v/>
      </c>
      <c r="H2478" s="5" t="str">
        <f>IF(D2478="","",VLOOKUP(D2478,Master,2,FALSE))</f>
        <v/>
      </c>
      <c r="I2478" s="233"/>
      <c r="J2478" s="233"/>
      <c r="K2478" s="233"/>
      <c r="L2478" s="234" t="str">
        <f>IF(K2478="","",IF(I2478="",ROUND(HLOOKUP(J2478,kgList,K2478,FALSE),1),ROUND(HLOOKUP(I2478,kgList,K2478,FALSE),1)))</f>
        <v/>
      </c>
      <c r="M2478" s="234" t="str">
        <f>IF(L2478="","",IF(COUNTA(I2478:J2478)&gt;1,"Edible or Inedible",IF(COUNTA(I2478)=1,L2478*1,IF(COUNTA(J2478)=1,L2478*1,"ERROR"))))</f>
        <v/>
      </c>
    </row>
    <row r="2479" spans="1:13" x14ac:dyDescent="0.25">
      <c r="A2479" s="232" t="str">
        <f>IF(D2479="","",A2478)</f>
        <v/>
      </c>
      <c r="B2479" s="231" t="str">
        <f>IF(D2479="","",B2478)</f>
        <v/>
      </c>
      <c r="C2479" s="232" t="str">
        <f>IF(D2479="","",C2478)</f>
        <v/>
      </c>
      <c r="D2479" s="6"/>
      <c r="E2479" s="5" t="str">
        <f>IF(D2479="","",VLOOKUP(D2479,Master,3,FALSE))</f>
        <v/>
      </c>
      <c r="F2479" s="5" t="str">
        <f>IF(D2479="","",VLOOKUP(D2479,Master,4,FALSE))</f>
        <v/>
      </c>
      <c r="G2479" s="5" t="str">
        <f>IF(D2479="","",VLOOKUP(D2479,Master,5,FALSE))</f>
        <v/>
      </c>
      <c r="H2479" s="5" t="str">
        <f>IF(D2479="","",VLOOKUP(D2479,Master,2,FALSE))</f>
        <v/>
      </c>
      <c r="I2479" s="233"/>
      <c r="J2479" s="233"/>
      <c r="K2479" s="233"/>
      <c r="L2479" s="234" t="str">
        <f>IF(K2479="","",IF(I2479="",ROUND(HLOOKUP(J2479,kgList,K2479,FALSE),1),ROUND(HLOOKUP(I2479,kgList,K2479,FALSE),1)))</f>
        <v/>
      </c>
      <c r="M2479" s="234" t="str">
        <f>IF(L2479="","",IF(COUNTA(I2479:J2479)&gt;1,"Edible or Inedible",IF(COUNTA(I2479)=1,L2479*1,IF(COUNTA(J2479)=1,L2479*1,"ERROR"))))</f>
        <v/>
      </c>
    </row>
    <row r="2480" spans="1:13" x14ac:dyDescent="0.25">
      <c r="A2480" s="232" t="str">
        <f>IF(D2480="","",A2479)</f>
        <v/>
      </c>
      <c r="B2480" s="231" t="str">
        <f>IF(D2480="","",B2479)</f>
        <v/>
      </c>
      <c r="C2480" s="232" t="str">
        <f>IF(D2480="","",C2479)</f>
        <v/>
      </c>
      <c r="D2480" s="6"/>
      <c r="E2480" s="5" t="str">
        <f>IF(D2480="","",VLOOKUP(D2480,Master,3,FALSE))</f>
        <v/>
      </c>
      <c r="F2480" s="5" t="str">
        <f>IF(D2480="","",VLOOKUP(D2480,Master,4,FALSE))</f>
        <v/>
      </c>
      <c r="G2480" s="5" t="str">
        <f>IF(D2480="","",VLOOKUP(D2480,Master,5,FALSE))</f>
        <v/>
      </c>
      <c r="H2480" s="5" t="str">
        <f>IF(D2480="","",VLOOKUP(D2480,Master,2,FALSE))</f>
        <v/>
      </c>
      <c r="I2480" s="233"/>
      <c r="J2480" s="233"/>
      <c r="K2480" s="233"/>
      <c r="L2480" s="234" t="str">
        <f>IF(K2480="","",IF(I2480="",ROUND(HLOOKUP(J2480,kgList,K2480,FALSE),1),ROUND(HLOOKUP(I2480,kgList,K2480,FALSE),1)))</f>
        <v/>
      </c>
      <c r="M2480" s="234" t="str">
        <f>IF(L2480="","",IF(COUNTA(I2480:J2480)&gt;1,"Edible or Inedible",IF(COUNTA(I2480)=1,L2480*1,IF(COUNTA(J2480)=1,L2480*1,"ERROR"))))</f>
        <v/>
      </c>
    </row>
    <row r="2481" spans="1:13" x14ac:dyDescent="0.25">
      <c r="A2481" s="232" t="str">
        <f>IF(D2481="","",A2480)</f>
        <v/>
      </c>
      <c r="B2481" s="231" t="str">
        <f>IF(D2481="","",B2480)</f>
        <v/>
      </c>
      <c r="C2481" s="232" t="str">
        <f>IF(D2481="","",C2480)</f>
        <v/>
      </c>
      <c r="D2481" s="6"/>
      <c r="E2481" s="5" t="str">
        <f>IF(D2481="","",VLOOKUP(D2481,Master,3,FALSE))</f>
        <v/>
      </c>
      <c r="F2481" s="5" t="str">
        <f>IF(D2481="","",VLOOKUP(D2481,Master,4,FALSE))</f>
        <v/>
      </c>
      <c r="G2481" s="5" t="str">
        <f>IF(D2481="","",VLOOKUP(D2481,Master,5,FALSE))</f>
        <v/>
      </c>
      <c r="H2481" s="5" t="str">
        <f>IF(D2481="","",VLOOKUP(D2481,Master,2,FALSE))</f>
        <v/>
      </c>
      <c r="I2481" s="233"/>
      <c r="J2481" s="233"/>
      <c r="K2481" s="233"/>
      <c r="L2481" s="234" t="str">
        <f>IF(K2481="","",IF(I2481="",ROUND(HLOOKUP(J2481,kgList,K2481,FALSE),1),ROUND(HLOOKUP(I2481,kgList,K2481,FALSE),1)))</f>
        <v/>
      </c>
      <c r="M2481" s="234" t="str">
        <f>IF(L2481="","",IF(COUNTA(I2481:J2481)&gt;1,"Edible or Inedible",IF(COUNTA(I2481)=1,L2481*1,IF(COUNTA(J2481)=1,L2481*1,"ERROR"))))</f>
        <v/>
      </c>
    </row>
    <row r="2482" spans="1:13" x14ac:dyDescent="0.25">
      <c r="A2482" s="232" t="str">
        <f>IF(D2482="","",A2481)</f>
        <v/>
      </c>
      <c r="B2482" s="231" t="str">
        <f>IF(D2482="","",B2481)</f>
        <v/>
      </c>
      <c r="C2482" s="232" t="str">
        <f>IF(D2482="","",C2481)</f>
        <v/>
      </c>
      <c r="D2482" s="6"/>
      <c r="E2482" s="5" t="str">
        <f>IF(D2482="","",VLOOKUP(D2482,Master,3,FALSE))</f>
        <v/>
      </c>
      <c r="F2482" s="5" t="str">
        <f>IF(D2482="","",VLOOKUP(D2482,Master,4,FALSE))</f>
        <v/>
      </c>
      <c r="G2482" s="5" t="str">
        <f>IF(D2482="","",VLOOKUP(D2482,Master,5,FALSE))</f>
        <v/>
      </c>
      <c r="H2482" s="5" t="str">
        <f>IF(D2482="","",VLOOKUP(D2482,Master,2,FALSE))</f>
        <v/>
      </c>
      <c r="I2482" s="233"/>
      <c r="J2482" s="233"/>
      <c r="K2482" s="233"/>
      <c r="L2482" s="234" t="str">
        <f>IF(K2482="","",IF(I2482="",ROUND(HLOOKUP(J2482,kgList,K2482,FALSE),1),ROUND(HLOOKUP(I2482,kgList,K2482,FALSE),1)))</f>
        <v/>
      </c>
      <c r="M2482" s="234" t="str">
        <f>IF(L2482="","",IF(COUNTA(I2482:J2482)&gt;1,"Edible or Inedible",IF(COUNTA(I2482)=1,L2482*1,IF(COUNTA(J2482)=1,L2482*1,"ERROR"))))</f>
        <v/>
      </c>
    </row>
    <row r="2483" spans="1:13" x14ac:dyDescent="0.25">
      <c r="A2483" s="232" t="str">
        <f>IF(D2483="","",A2482)</f>
        <v/>
      </c>
      <c r="B2483" s="231" t="str">
        <f>IF(D2483="","",B2482)</f>
        <v/>
      </c>
      <c r="C2483" s="232" t="str">
        <f>IF(D2483="","",C2482)</f>
        <v/>
      </c>
      <c r="D2483" s="6"/>
      <c r="E2483" s="5" t="str">
        <f>IF(D2483="","",VLOOKUP(D2483,Master,3,FALSE))</f>
        <v/>
      </c>
      <c r="F2483" s="5" t="str">
        <f>IF(D2483="","",VLOOKUP(D2483,Master,4,FALSE))</f>
        <v/>
      </c>
      <c r="G2483" s="5" t="str">
        <f>IF(D2483="","",VLOOKUP(D2483,Master,5,FALSE))</f>
        <v/>
      </c>
      <c r="H2483" s="5" t="str">
        <f>IF(D2483="","",VLOOKUP(D2483,Master,2,FALSE))</f>
        <v/>
      </c>
      <c r="I2483" s="233"/>
      <c r="J2483" s="233"/>
      <c r="K2483" s="233"/>
      <c r="L2483" s="234" t="str">
        <f>IF(K2483="","",IF(I2483="",ROUND(HLOOKUP(J2483,kgList,K2483,FALSE),1),ROUND(HLOOKUP(I2483,kgList,K2483,FALSE),1)))</f>
        <v/>
      </c>
      <c r="M2483" s="234" t="str">
        <f>IF(L2483="","",IF(COUNTA(I2483:J2483)&gt;1,"Edible or Inedible",IF(COUNTA(I2483)=1,L2483*1,IF(COUNTA(J2483)=1,L2483*1,"ERROR"))))</f>
        <v/>
      </c>
    </row>
    <row r="2484" spans="1:13" x14ac:dyDescent="0.25">
      <c r="A2484" s="232" t="str">
        <f>IF(D2484="","",A2483)</f>
        <v/>
      </c>
      <c r="B2484" s="231" t="str">
        <f>IF(D2484="","",B2483)</f>
        <v/>
      </c>
      <c r="C2484" s="232" t="str">
        <f>IF(D2484="","",C2483)</f>
        <v/>
      </c>
      <c r="D2484" s="6"/>
      <c r="E2484" s="5" t="str">
        <f>IF(D2484="","",VLOOKUP(D2484,Master,3,FALSE))</f>
        <v/>
      </c>
      <c r="F2484" s="5" t="str">
        <f>IF(D2484="","",VLOOKUP(D2484,Master,4,FALSE))</f>
        <v/>
      </c>
      <c r="G2484" s="5" t="str">
        <f>IF(D2484="","",VLOOKUP(D2484,Master,5,FALSE))</f>
        <v/>
      </c>
      <c r="H2484" s="5" t="str">
        <f>IF(D2484="","",VLOOKUP(D2484,Master,2,FALSE))</f>
        <v/>
      </c>
      <c r="I2484" s="233"/>
      <c r="J2484" s="233"/>
      <c r="K2484" s="233"/>
      <c r="L2484" s="234" t="str">
        <f>IF(K2484="","",IF(I2484="",ROUND(HLOOKUP(J2484,kgList,K2484,FALSE),1),ROUND(HLOOKUP(I2484,kgList,K2484,FALSE),1)))</f>
        <v/>
      </c>
      <c r="M2484" s="234" t="str">
        <f>IF(L2484="","",IF(COUNTA(I2484:J2484)&gt;1,"Edible or Inedible",IF(COUNTA(I2484)=1,L2484*1,IF(COUNTA(J2484)=1,L2484*1,"ERROR"))))</f>
        <v/>
      </c>
    </row>
    <row r="2485" spans="1:13" x14ac:dyDescent="0.25">
      <c r="A2485" s="232" t="str">
        <f>IF(D2485="","",A2484)</f>
        <v/>
      </c>
      <c r="B2485" s="231" t="str">
        <f>IF(D2485="","",B2484)</f>
        <v/>
      </c>
      <c r="C2485" s="232" t="str">
        <f>IF(D2485="","",C2484)</f>
        <v/>
      </c>
      <c r="D2485" s="6"/>
      <c r="E2485" s="5" t="str">
        <f>IF(D2485="","",VLOOKUP(D2485,Master,3,FALSE))</f>
        <v/>
      </c>
      <c r="F2485" s="5" t="str">
        <f>IF(D2485="","",VLOOKUP(D2485,Master,4,FALSE))</f>
        <v/>
      </c>
      <c r="G2485" s="5" t="str">
        <f>IF(D2485="","",VLOOKUP(D2485,Master,5,FALSE))</f>
        <v/>
      </c>
      <c r="H2485" s="5" t="str">
        <f>IF(D2485="","",VLOOKUP(D2485,Master,2,FALSE))</f>
        <v/>
      </c>
      <c r="I2485" s="233"/>
      <c r="J2485" s="233"/>
      <c r="K2485" s="233"/>
      <c r="L2485" s="234" t="str">
        <f>IF(K2485="","",IF(I2485="",ROUND(HLOOKUP(J2485,kgList,K2485,FALSE),1),ROUND(HLOOKUP(I2485,kgList,K2485,FALSE),1)))</f>
        <v/>
      </c>
      <c r="M2485" s="234" t="str">
        <f>IF(L2485="","",IF(COUNTA(I2485:J2485)&gt;1,"Edible or Inedible",IF(COUNTA(I2485)=1,L2485*1,IF(COUNTA(J2485)=1,L2485*1,"ERROR"))))</f>
        <v/>
      </c>
    </row>
    <row r="2486" spans="1:13" x14ac:dyDescent="0.25">
      <c r="A2486" s="232" t="str">
        <f>IF(D2486="","",A2485)</f>
        <v/>
      </c>
      <c r="B2486" s="231" t="str">
        <f>IF(D2486="","",B2485)</f>
        <v/>
      </c>
      <c r="C2486" s="232" t="str">
        <f>IF(D2486="","",C2485)</f>
        <v/>
      </c>
      <c r="D2486" s="6"/>
      <c r="E2486" s="5" t="str">
        <f>IF(D2486="","",VLOOKUP(D2486,Master,3,FALSE))</f>
        <v/>
      </c>
      <c r="F2486" s="5" t="str">
        <f>IF(D2486="","",VLOOKUP(D2486,Master,4,FALSE))</f>
        <v/>
      </c>
      <c r="G2486" s="5" t="str">
        <f>IF(D2486="","",VLOOKUP(D2486,Master,5,FALSE))</f>
        <v/>
      </c>
      <c r="H2486" s="5" t="str">
        <f>IF(D2486="","",VLOOKUP(D2486,Master,2,FALSE))</f>
        <v/>
      </c>
      <c r="I2486" s="233"/>
      <c r="J2486" s="233"/>
      <c r="K2486" s="233"/>
      <c r="L2486" s="234" t="str">
        <f>IF(K2486="","",IF(I2486="",ROUND(HLOOKUP(J2486,kgList,K2486,FALSE),1),ROUND(HLOOKUP(I2486,kgList,K2486,FALSE),1)))</f>
        <v/>
      </c>
      <c r="M2486" s="234" t="str">
        <f>IF(L2486="","",IF(COUNTA(I2486:J2486)&gt;1,"Edible or Inedible",IF(COUNTA(I2486)=1,L2486*1,IF(COUNTA(J2486)=1,L2486*1,"ERROR"))))</f>
        <v/>
      </c>
    </row>
    <row r="2487" spans="1:13" x14ac:dyDescent="0.25">
      <c r="A2487" s="232" t="str">
        <f>IF(D2487="","",A2486)</f>
        <v/>
      </c>
      <c r="B2487" s="231" t="str">
        <f>IF(D2487="","",B2486)</f>
        <v/>
      </c>
      <c r="C2487" s="232" t="str">
        <f>IF(D2487="","",C2486)</f>
        <v/>
      </c>
      <c r="D2487" s="6"/>
      <c r="E2487" s="5" t="str">
        <f>IF(D2487="","",VLOOKUP(D2487,Master,3,FALSE))</f>
        <v/>
      </c>
      <c r="F2487" s="5" t="str">
        <f>IF(D2487="","",VLOOKUP(D2487,Master,4,FALSE))</f>
        <v/>
      </c>
      <c r="G2487" s="5" t="str">
        <f>IF(D2487="","",VLOOKUP(D2487,Master,5,FALSE))</f>
        <v/>
      </c>
      <c r="H2487" s="5" t="str">
        <f>IF(D2487="","",VLOOKUP(D2487,Master,2,FALSE))</f>
        <v/>
      </c>
      <c r="I2487" s="233"/>
      <c r="J2487" s="233"/>
      <c r="K2487" s="233"/>
      <c r="L2487" s="234" t="str">
        <f>IF(K2487="","",IF(I2487="",ROUND(HLOOKUP(J2487,kgList,K2487,FALSE),1),ROUND(HLOOKUP(I2487,kgList,K2487,FALSE),1)))</f>
        <v/>
      </c>
      <c r="M2487" s="234" t="str">
        <f>IF(L2487="","",IF(COUNTA(I2487:J2487)&gt;1,"Edible or Inedible",IF(COUNTA(I2487)=1,L2487*1,IF(COUNTA(J2487)=1,L2487*1,"ERROR"))))</f>
        <v/>
      </c>
    </row>
    <row r="2488" spans="1:13" x14ac:dyDescent="0.25">
      <c r="A2488" s="232" t="str">
        <f>IF(D2488="","",A2487)</f>
        <v/>
      </c>
      <c r="B2488" s="231" t="str">
        <f>IF(D2488="","",B2487)</f>
        <v/>
      </c>
      <c r="C2488" s="232" t="str">
        <f>IF(D2488="","",C2487)</f>
        <v/>
      </c>
      <c r="D2488" s="6"/>
      <c r="E2488" s="5" t="str">
        <f>IF(D2488="","",VLOOKUP(D2488,Master,3,FALSE))</f>
        <v/>
      </c>
      <c r="F2488" s="5" t="str">
        <f>IF(D2488="","",VLOOKUP(D2488,Master,4,FALSE))</f>
        <v/>
      </c>
      <c r="G2488" s="5" t="str">
        <f>IF(D2488="","",VLOOKUP(D2488,Master,5,FALSE))</f>
        <v/>
      </c>
      <c r="H2488" s="5" t="str">
        <f>IF(D2488="","",VLOOKUP(D2488,Master,2,FALSE))</f>
        <v/>
      </c>
      <c r="I2488" s="233"/>
      <c r="J2488" s="233"/>
      <c r="K2488" s="233"/>
      <c r="L2488" s="234" t="str">
        <f>IF(K2488="","",IF(I2488="",ROUND(HLOOKUP(J2488,kgList,K2488,FALSE),1),ROUND(HLOOKUP(I2488,kgList,K2488,FALSE),1)))</f>
        <v/>
      </c>
      <c r="M2488" s="234" t="str">
        <f>IF(L2488="","",IF(COUNTA(I2488:J2488)&gt;1,"Edible or Inedible",IF(COUNTA(I2488)=1,L2488*1,IF(COUNTA(J2488)=1,L2488*1,"ERROR"))))</f>
        <v/>
      </c>
    </row>
    <row r="2489" spans="1:13" x14ac:dyDescent="0.25">
      <c r="A2489" s="232" t="str">
        <f>IF(D2489="","",A2488)</f>
        <v/>
      </c>
      <c r="B2489" s="231" t="str">
        <f>IF(D2489="","",B2488)</f>
        <v/>
      </c>
      <c r="C2489" s="232" t="str">
        <f>IF(D2489="","",C2488)</f>
        <v/>
      </c>
      <c r="D2489" s="6"/>
      <c r="E2489" s="5" t="str">
        <f>IF(D2489="","",VLOOKUP(D2489,Master,3,FALSE))</f>
        <v/>
      </c>
      <c r="F2489" s="5" t="str">
        <f>IF(D2489="","",VLOOKUP(D2489,Master,4,FALSE))</f>
        <v/>
      </c>
      <c r="G2489" s="5" t="str">
        <f>IF(D2489="","",VLOOKUP(D2489,Master,5,FALSE))</f>
        <v/>
      </c>
      <c r="H2489" s="5" t="str">
        <f>IF(D2489="","",VLOOKUP(D2489,Master,2,FALSE))</f>
        <v/>
      </c>
      <c r="I2489" s="233"/>
      <c r="J2489" s="233"/>
      <c r="K2489" s="233"/>
      <c r="L2489" s="234" t="str">
        <f>IF(K2489="","",IF(I2489="",ROUND(HLOOKUP(J2489,kgList,K2489,FALSE),1),ROUND(HLOOKUP(I2489,kgList,K2489,FALSE),1)))</f>
        <v/>
      </c>
      <c r="M2489" s="234" t="str">
        <f>IF(L2489="","",IF(COUNTA(I2489:J2489)&gt;1,"Edible or Inedible",IF(COUNTA(I2489)=1,L2489*1,IF(COUNTA(J2489)=1,L2489*1,"ERROR"))))</f>
        <v/>
      </c>
    </row>
    <row r="2490" spans="1:13" x14ac:dyDescent="0.25">
      <c r="A2490" s="232" t="str">
        <f>IF(D2490="","",A2489)</f>
        <v/>
      </c>
      <c r="B2490" s="231" t="str">
        <f>IF(D2490="","",B2489)</f>
        <v/>
      </c>
      <c r="C2490" s="232" t="str">
        <f>IF(D2490="","",C2489)</f>
        <v/>
      </c>
      <c r="D2490" s="6"/>
      <c r="E2490" s="5" t="str">
        <f>IF(D2490="","",VLOOKUP(D2490,Master,3,FALSE))</f>
        <v/>
      </c>
      <c r="F2490" s="5" t="str">
        <f>IF(D2490="","",VLOOKUP(D2490,Master,4,FALSE))</f>
        <v/>
      </c>
      <c r="G2490" s="5" t="str">
        <f>IF(D2490="","",VLOOKUP(D2490,Master,5,FALSE))</f>
        <v/>
      </c>
      <c r="H2490" s="5" t="str">
        <f>IF(D2490="","",VLOOKUP(D2490,Master,2,FALSE))</f>
        <v/>
      </c>
      <c r="I2490" s="233"/>
      <c r="J2490" s="233"/>
      <c r="K2490" s="233"/>
      <c r="L2490" s="234" t="str">
        <f>IF(K2490="","",IF(I2490="",ROUND(HLOOKUP(J2490,kgList,K2490,FALSE),1),ROUND(HLOOKUP(I2490,kgList,K2490,FALSE),1)))</f>
        <v/>
      </c>
      <c r="M2490" s="234" t="str">
        <f>IF(L2490="","",IF(COUNTA(I2490:J2490)&gt;1,"Edible or Inedible",IF(COUNTA(I2490)=1,L2490*1,IF(COUNTA(J2490)=1,L2490*1,"ERROR"))))</f>
        <v/>
      </c>
    </row>
    <row r="2491" spans="1:13" x14ac:dyDescent="0.25">
      <c r="A2491" s="232" t="str">
        <f>IF(D2491="","",A2490)</f>
        <v/>
      </c>
      <c r="B2491" s="231" t="str">
        <f>IF(D2491="","",B2490)</f>
        <v/>
      </c>
      <c r="C2491" s="232" t="str">
        <f>IF(D2491="","",C2490)</f>
        <v/>
      </c>
      <c r="D2491" s="6"/>
      <c r="E2491" s="5" t="str">
        <f>IF(D2491="","",VLOOKUP(D2491,Master,3,FALSE))</f>
        <v/>
      </c>
      <c r="F2491" s="5" t="str">
        <f>IF(D2491="","",VLOOKUP(D2491,Master,4,FALSE))</f>
        <v/>
      </c>
      <c r="G2491" s="5" t="str">
        <f>IF(D2491="","",VLOOKUP(D2491,Master,5,FALSE))</f>
        <v/>
      </c>
      <c r="H2491" s="5" t="str">
        <f>IF(D2491="","",VLOOKUP(D2491,Master,2,FALSE))</f>
        <v/>
      </c>
      <c r="I2491" s="233"/>
      <c r="J2491" s="233"/>
      <c r="K2491" s="233"/>
      <c r="L2491" s="234" t="str">
        <f>IF(K2491="","",IF(I2491="",ROUND(HLOOKUP(J2491,kgList,K2491,FALSE),1),ROUND(HLOOKUP(I2491,kgList,K2491,FALSE),1)))</f>
        <v/>
      </c>
      <c r="M2491" s="234" t="str">
        <f>IF(L2491="","",IF(COUNTA(I2491:J2491)&gt;1,"Edible or Inedible",IF(COUNTA(I2491)=1,L2491*1,IF(COUNTA(J2491)=1,L2491*1,"ERROR"))))</f>
        <v/>
      </c>
    </row>
    <row r="2492" spans="1:13" x14ac:dyDescent="0.25">
      <c r="A2492" s="232" t="str">
        <f>IF(D2492="","",A2491)</f>
        <v/>
      </c>
      <c r="B2492" s="231" t="str">
        <f>IF(D2492="","",B2491)</f>
        <v/>
      </c>
      <c r="C2492" s="232" t="str">
        <f>IF(D2492="","",C2491)</f>
        <v/>
      </c>
      <c r="D2492" s="6"/>
      <c r="E2492" s="5" t="str">
        <f>IF(D2492="","",VLOOKUP(D2492,Master,3,FALSE))</f>
        <v/>
      </c>
      <c r="F2492" s="5" t="str">
        <f>IF(D2492="","",VLOOKUP(D2492,Master,4,FALSE))</f>
        <v/>
      </c>
      <c r="G2492" s="5" t="str">
        <f>IF(D2492="","",VLOOKUP(D2492,Master,5,FALSE))</f>
        <v/>
      </c>
      <c r="H2492" s="5" t="str">
        <f>IF(D2492="","",VLOOKUP(D2492,Master,2,FALSE))</f>
        <v/>
      </c>
      <c r="I2492" s="233"/>
      <c r="J2492" s="233"/>
      <c r="K2492" s="233"/>
      <c r="L2492" s="234" t="str">
        <f>IF(K2492="","",IF(I2492="",ROUND(HLOOKUP(J2492,kgList,K2492,FALSE),1),ROUND(HLOOKUP(I2492,kgList,K2492,FALSE),1)))</f>
        <v/>
      </c>
      <c r="M2492" s="234" t="str">
        <f>IF(L2492="","",IF(COUNTA(I2492:J2492)&gt;1,"Edible or Inedible",IF(COUNTA(I2492)=1,L2492*1,IF(COUNTA(J2492)=1,L2492*1,"ERROR"))))</f>
        <v/>
      </c>
    </row>
    <row r="2493" spans="1:13" x14ac:dyDescent="0.25">
      <c r="A2493" s="232" t="str">
        <f>IF(D2493="","",A2492)</f>
        <v/>
      </c>
      <c r="B2493" s="231" t="str">
        <f>IF(D2493="","",B2492)</f>
        <v/>
      </c>
      <c r="C2493" s="232" t="str">
        <f>IF(D2493="","",C2492)</f>
        <v/>
      </c>
      <c r="D2493" s="6"/>
      <c r="E2493" s="5" t="str">
        <f>IF(D2493="","",VLOOKUP(D2493,Master,3,FALSE))</f>
        <v/>
      </c>
      <c r="F2493" s="5" t="str">
        <f>IF(D2493="","",VLOOKUP(D2493,Master,4,FALSE))</f>
        <v/>
      </c>
      <c r="G2493" s="5" t="str">
        <f>IF(D2493="","",VLOOKUP(D2493,Master,5,FALSE))</f>
        <v/>
      </c>
      <c r="H2493" s="5" t="str">
        <f>IF(D2493="","",VLOOKUP(D2493,Master,2,FALSE))</f>
        <v/>
      </c>
      <c r="I2493" s="233"/>
      <c r="J2493" s="233"/>
      <c r="K2493" s="233"/>
      <c r="L2493" s="234" t="str">
        <f>IF(K2493="","",IF(I2493="",ROUND(HLOOKUP(J2493,kgList,K2493,FALSE),1),ROUND(HLOOKUP(I2493,kgList,K2493,FALSE),1)))</f>
        <v/>
      </c>
      <c r="M2493" s="234" t="str">
        <f>IF(L2493="","",IF(COUNTA(I2493:J2493)&gt;1,"Edible or Inedible",IF(COUNTA(I2493)=1,L2493*1,IF(COUNTA(J2493)=1,L2493*1,"ERROR"))))</f>
        <v/>
      </c>
    </row>
    <row r="2494" spans="1:13" x14ac:dyDescent="0.25">
      <c r="A2494" s="232" t="str">
        <f>IF(D2494="","",A2493)</f>
        <v/>
      </c>
      <c r="B2494" s="231" t="str">
        <f>IF(D2494="","",B2493)</f>
        <v/>
      </c>
      <c r="C2494" s="232" t="str">
        <f>IF(D2494="","",C2493)</f>
        <v/>
      </c>
      <c r="D2494" s="6"/>
      <c r="E2494" s="5" t="str">
        <f>IF(D2494="","",VLOOKUP(D2494,Master,3,FALSE))</f>
        <v/>
      </c>
      <c r="F2494" s="5" t="str">
        <f>IF(D2494="","",VLOOKUP(D2494,Master,4,FALSE))</f>
        <v/>
      </c>
      <c r="G2494" s="5" t="str">
        <f>IF(D2494="","",VLOOKUP(D2494,Master,5,FALSE))</f>
        <v/>
      </c>
      <c r="H2494" s="5" t="str">
        <f>IF(D2494="","",VLOOKUP(D2494,Master,2,FALSE))</f>
        <v/>
      </c>
      <c r="I2494" s="233"/>
      <c r="J2494" s="233"/>
      <c r="K2494" s="233"/>
      <c r="L2494" s="234" t="str">
        <f>IF(K2494="","",IF(I2494="",ROUND(HLOOKUP(J2494,kgList,K2494,FALSE),1),ROUND(HLOOKUP(I2494,kgList,K2494,FALSE),1)))</f>
        <v/>
      </c>
      <c r="M2494" s="234" t="str">
        <f>IF(L2494="","",IF(COUNTA(I2494:J2494)&gt;1,"Edible or Inedible",IF(COUNTA(I2494)=1,L2494*1,IF(COUNTA(J2494)=1,L2494*1,"ERROR"))))</f>
        <v/>
      </c>
    </row>
    <row r="2495" spans="1:13" x14ac:dyDescent="0.25">
      <c r="A2495" s="232" t="str">
        <f>IF(D2495="","",A2494)</f>
        <v/>
      </c>
      <c r="B2495" s="231" t="str">
        <f>IF(D2495="","",B2494)</f>
        <v/>
      </c>
      <c r="C2495" s="232" t="str">
        <f>IF(D2495="","",C2494)</f>
        <v/>
      </c>
      <c r="D2495" s="6"/>
      <c r="E2495" s="5" t="str">
        <f>IF(D2495="","",VLOOKUP(D2495,Master,3,FALSE))</f>
        <v/>
      </c>
      <c r="F2495" s="5" t="str">
        <f>IF(D2495="","",VLOOKUP(D2495,Master,4,FALSE))</f>
        <v/>
      </c>
      <c r="G2495" s="5" t="str">
        <f>IF(D2495="","",VLOOKUP(D2495,Master,5,FALSE))</f>
        <v/>
      </c>
      <c r="H2495" s="5" t="str">
        <f>IF(D2495="","",VLOOKUP(D2495,Master,2,FALSE))</f>
        <v/>
      </c>
      <c r="I2495" s="233"/>
      <c r="J2495" s="233"/>
      <c r="K2495" s="233"/>
      <c r="L2495" s="234" t="str">
        <f>IF(K2495="","",IF(I2495="",ROUND(HLOOKUP(J2495,kgList,K2495,FALSE),1),ROUND(HLOOKUP(I2495,kgList,K2495,FALSE),1)))</f>
        <v/>
      </c>
      <c r="M2495" s="234" t="str">
        <f>IF(L2495="","",IF(COUNTA(I2495:J2495)&gt;1,"Edible or Inedible",IF(COUNTA(I2495)=1,L2495*1,IF(COUNTA(J2495)=1,L2495*1,"ERROR"))))</f>
        <v/>
      </c>
    </row>
    <row r="2496" spans="1:13" x14ac:dyDescent="0.25">
      <c r="A2496" s="232" t="str">
        <f>IF(D2496="","",A2495)</f>
        <v/>
      </c>
      <c r="B2496" s="231" t="str">
        <f>IF(D2496="","",B2495)</f>
        <v/>
      </c>
      <c r="C2496" s="232" t="str">
        <f>IF(D2496="","",C2495)</f>
        <v/>
      </c>
      <c r="D2496" s="6"/>
      <c r="E2496" s="5" t="str">
        <f>IF(D2496="","",VLOOKUP(D2496,Master,3,FALSE))</f>
        <v/>
      </c>
      <c r="F2496" s="5" t="str">
        <f>IF(D2496="","",VLOOKUP(D2496,Master,4,FALSE))</f>
        <v/>
      </c>
      <c r="G2496" s="5" t="str">
        <f>IF(D2496="","",VLOOKUP(D2496,Master,5,FALSE))</f>
        <v/>
      </c>
      <c r="H2496" s="5" t="str">
        <f>IF(D2496="","",VLOOKUP(D2496,Master,2,FALSE))</f>
        <v/>
      </c>
      <c r="I2496" s="233"/>
      <c r="J2496" s="233"/>
      <c r="K2496" s="233"/>
      <c r="L2496" s="234" t="str">
        <f>IF(K2496="","",IF(I2496="",ROUND(HLOOKUP(J2496,kgList,K2496,FALSE),1),ROUND(HLOOKUP(I2496,kgList,K2496,FALSE),1)))</f>
        <v/>
      </c>
      <c r="M2496" s="234" t="str">
        <f>IF(L2496="","",IF(COUNTA(I2496:J2496)&gt;1,"Edible or Inedible",IF(COUNTA(I2496)=1,L2496*1,IF(COUNTA(J2496)=1,L2496*1,"ERROR"))))</f>
        <v/>
      </c>
    </row>
    <row r="2497" spans="1:13" x14ac:dyDescent="0.25">
      <c r="A2497" s="232" t="str">
        <f>IF(D2497="","",A2496)</f>
        <v/>
      </c>
      <c r="B2497" s="231" t="str">
        <f>IF(D2497="","",B2496)</f>
        <v/>
      </c>
      <c r="C2497" s="232" t="str">
        <f>IF(D2497="","",C2496)</f>
        <v/>
      </c>
      <c r="D2497" s="6"/>
      <c r="E2497" s="5" t="str">
        <f>IF(D2497="","",VLOOKUP(D2497,Master,3,FALSE))</f>
        <v/>
      </c>
      <c r="F2497" s="5" t="str">
        <f>IF(D2497="","",VLOOKUP(D2497,Master,4,FALSE))</f>
        <v/>
      </c>
      <c r="G2497" s="5" t="str">
        <f>IF(D2497="","",VLOOKUP(D2497,Master,5,FALSE))</f>
        <v/>
      </c>
      <c r="H2497" s="5" t="str">
        <f>IF(D2497="","",VLOOKUP(D2497,Master,2,FALSE))</f>
        <v/>
      </c>
      <c r="I2497" s="233"/>
      <c r="J2497" s="233"/>
      <c r="K2497" s="233"/>
      <c r="L2497" s="234" t="str">
        <f>IF(K2497="","",IF(I2497="",ROUND(HLOOKUP(J2497,kgList,K2497,FALSE),1),ROUND(HLOOKUP(I2497,kgList,K2497,FALSE),1)))</f>
        <v/>
      </c>
      <c r="M2497" s="234" t="str">
        <f>IF(L2497="","",IF(COUNTA(I2497:J2497)&gt;1,"Edible or Inedible",IF(COUNTA(I2497)=1,L2497*1,IF(COUNTA(J2497)=1,L2497*1,"ERROR"))))</f>
        <v/>
      </c>
    </row>
    <row r="2498" spans="1:13" x14ac:dyDescent="0.25">
      <c r="A2498" s="232" t="str">
        <f>IF(D2498="","",A2497)</f>
        <v/>
      </c>
      <c r="B2498" s="231" t="str">
        <f>IF(D2498="","",B2497)</f>
        <v/>
      </c>
      <c r="C2498" s="232" t="str">
        <f>IF(D2498="","",C2497)</f>
        <v/>
      </c>
      <c r="D2498" s="6"/>
      <c r="E2498" s="5" t="str">
        <f>IF(D2498="","",VLOOKUP(D2498,Master,3,FALSE))</f>
        <v/>
      </c>
      <c r="F2498" s="5" t="str">
        <f>IF(D2498="","",VLOOKUP(D2498,Master,4,FALSE))</f>
        <v/>
      </c>
      <c r="G2498" s="5" t="str">
        <f>IF(D2498="","",VLOOKUP(D2498,Master,5,FALSE))</f>
        <v/>
      </c>
      <c r="H2498" s="5" t="str">
        <f>IF(D2498="","",VLOOKUP(D2498,Master,2,FALSE))</f>
        <v/>
      </c>
      <c r="I2498" s="233"/>
      <c r="J2498" s="233"/>
      <c r="K2498" s="233"/>
      <c r="L2498" s="234" t="str">
        <f>IF(K2498="","",IF(I2498="",ROUND(HLOOKUP(J2498,kgList,K2498,FALSE),1),ROUND(HLOOKUP(I2498,kgList,K2498,FALSE),1)))</f>
        <v/>
      </c>
      <c r="M2498" s="234" t="str">
        <f>IF(L2498="","",IF(COUNTA(I2498:J2498)&gt;1,"Edible or Inedible",IF(COUNTA(I2498)=1,L2498*1,IF(COUNTA(J2498)=1,L2498*1,"ERROR"))))</f>
        <v/>
      </c>
    </row>
    <row r="2499" spans="1:13" x14ac:dyDescent="0.25">
      <c r="A2499" s="232" t="str">
        <f>IF(D2499="","",A2498)</f>
        <v/>
      </c>
      <c r="B2499" s="231" t="str">
        <f>IF(D2499="","",B2498)</f>
        <v/>
      </c>
      <c r="C2499" s="232" t="str">
        <f>IF(D2499="","",C2498)</f>
        <v/>
      </c>
      <c r="D2499" s="6"/>
      <c r="E2499" s="5" t="str">
        <f>IF(D2499="","",VLOOKUP(D2499,Master,3,FALSE))</f>
        <v/>
      </c>
      <c r="F2499" s="5" t="str">
        <f>IF(D2499="","",VLOOKUP(D2499,Master,4,FALSE))</f>
        <v/>
      </c>
      <c r="G2499" s="5" t="str">
        <f>IF(D2499="","",VLOOKUP(D2499,Master,5,FALSE))</f>
        <v/>
      </c>
      <c r="H2499" s="5" t="str">
        <f>IF(D2499="","",VLOOKUP(D2499,Master,2,FALSE))</f>
        <v/>
      </c>
      <c r="I2499" s="233"/>
      <c r="J2499" s="233"/>
      <c r="K2499" s="233"/>
      <c r="L2499" s="234" t="str">
        <f>IF(K2499="","",IF(I2499="",ROUND(HLOOKUP(J2499,kgList,K2499,FALSE),1),ROUND(HLOOKUP(I2499,kgList,K2499,FALSE),1)))</f>
        <v/>
      </c>
      <c r="M2499" s="234" t="str">
        <f>IF(L2499="","",IF(COUNTA(I2499:J2499)&gt;1,"Edible or Inedible",IF(COUNTA(I2499)=1,L2499*1,IF(COUNTA(J2499)=1,L2499*1,"ERROR"))))</f>
        <v/>
      </c>
    </row>
    <row r="2500" spans="1:13" x14ac:dyDescent="0.25">
      <c r="A2500" s="232" t="str">
        <f>IF(D2500="","",A2499)</f>
        <v/>
      </c>
      <c r="B2500" s="231" t="str">
        <f>IF(D2500="","",B2499)</f>
        <v/>
      </c>
      <c r="C2500" s="232" t="str">
        <f>IF(D2500="","",C2499)</f>
        <v/>
      </c>
      <c r="D2500" s="6"/>
      <c r="E2500" s="5" t="str">
        <f>IF(D2500="","",VLOOKUP(D2500,Master,3,FALSE))</f>
        <v/>
      </c>
      <c r="F2500" s="5" t="str">
        <f>IF(D2500="","",VLOOKUP(D2500,Master,4,FALSE))</f>
        <v/>
      </c>
      <c r="G2500" s="5" t="str">
        <f>IF(D2500="","",VLOOKUP(D2500,Master,5,FALSE))</f>
        <v/>
      </c>
      <c r="H2500" s="5" t="str">
        <f>IF(D2500="","",VLOOKUP(D2500,Master,2,FALSE))</f>
        <v/>
      </c>
      <c r="I2500" s="233"/>
      <c r="J2500" s="233"/>
      <c r="K2500" s="233"/>
      <c r="L2500" s="234" t="str">
        <f>IF(K2500="","",IF(I2500="",ROUND(HLOOKUP(J2500,kgList,K2500,FALSE),1),ROUND(HLOOKUP(I2500,kgList,K2500,FALSE),1)))</f>
        <v/>
      </c>
      <c r="M2500" s="234" t="str">
        <f>IF(L2500="","",IF(COUNTA(I2500:J2500)&gt;1,"Edible or Inedible",IF(COUNTA(I2500)=1,L2500*1,IF(COUNTA(J2500)=1,L2500*1,"ERROR"))))</f>
        <v/>
      </c>
    </row>
    <row r="2501" spans="1:13" x14ac:dyDescent="0.25">
      <c r="A2501" s="232" t="str">
        <f>IF(D2501="","",A2500)</f>
        <v/>
      </c>
      <c r="B2501" s="231" t="str">
        <f>IF(D2501="","",B2500)</f>
        <v/>
      </c>
      <c r="C2501" s="232" t="str">
        <f>IF(D2501="","",C2500)</f>
        <v/>
      </c>
      <c r="D2501" s="6"/>
      <c r="E2501" s="5" t="str">
        <f>IF(D2501="","",VLOOKUP(D2501,Master,3,FALSE))</f>
        <v/>
      </c>
      <c r="F2501" s="5" t="str">
        <f>IF(D2501="","",VLOOKUP(D2501,Master,4,FALSE))</f>
        <v/>
      </c>
      <c r="G2501" s="5" t="str">
        <f>IF(D2501="","",VLOOKUP(D2501,Master,5,FALSE))</f>
        <v/>
      </c>
      <c r="H2501" s="5" t="str">
        <f>IF(D2501="","",VLOOKUP(D2501,Master,2,FALSE))</f>
        <v/>
      </c>
      <c r="I2501" s="233"/>
      <c r="J2501" s="233"/>
      <c r="K2501" s="233"/>
      <c r="L2501" s="234" t="str">
        <f>IF(K2501="","",IF(I2501="",ROUND(HLOOKUP(J2501,kgList,K2501,FALSE),1),ROUND(HLOOKUP(I2501,kgList,K2501,FALSE),1)))</f>
        <v/>
      </c>
      <c r="M2501" s="234" t="str">
        <f>IF(L2501="","",IF(COUNTA(I2501:J2501)&gt;1,"Edible or Inedible",IF(COUNTA(I2501)=1,L2501*1,IF(COUNTA(J2501)=1,L2501*1,"ERROR"))))</f>
        <v/>
      </c>
    </row>
    <row r="2502" spans="1:13" x14ac:dyDescent="0.25">
      <c r="A2502" s="232" t="str">
        <f>IF(D2502="","",A2501)</f>
        <v/>
      </c>
      <c r="B2502" s="231" t="str">
        <f>IF(D2502="","",B2501)</f>
        <v/>
      </c>
      <c r="C2502" s="232" t="str">
        <f>IF(D2502="","",C2501)</f>
        <v/>
      </c>
      <c r="D2502" s="6"/>
      <c r="E2502" s="5" t="str">
        <f>IF(D2502="","",VLOOKUP(D2502,Master,3,FALSE))</f>
        <v/>
      </c>
      <c r="F2502" s="5" t="str">
        <f>IF(D2502="","",VLOOKUP(D2502,Master,4,FALSE))</f>
        <v/>
      </c>
      <c r="G2502" s="5" t="str">
        <f>IF(D2502="","",VLOOKUP(D2502,Master,5,FALSE))</f>
        <v/>
      </c>
      <c r="H2502" s="5" t="str">
        <f>IF(D2502="","",VLOOKUP(D2502,Master,2,FALSE))</f>
        <v/>
      </c>
      <c r="I2502" s="233"/>
      <c r="J2502" s="233"/>
      <c r="K2502" s="233"/>
      <c r="L2502" s="234" t="str">
        <f>IF(K2502="","",IF(I2502="",ROUND(HLOOKUP(J2502,kgList,K2502,FALSE),1),ROUND(HLOOKUP(I2502,kgList,K2502,FALSE),1)))</f>
        <v/>
      </c>
      <c r="M2502" s="234" t="str">
        <f>IF(L2502="","",IF(COUNTA(I2502:J2502)&gt;1,"Edible or Inedible",IF(COUNTA(I2502)=1,L2502*1,IF(COUNTA(J2502)=1,L2502*1,"ERROR"))))</f>
        <v/>
      </c>
    </row>
    <row r="2503" spans="1:13" x14ac:dyDescent="0.25">
      <c r="A2503" s="232" t="str">
        <f>IF(D2503="","",A2502)</f>
        <v/>
      </c>
      <c r="B2503" s="231" t="str">
        <f>IF(D2503="","",B2502)</f>
        <v/>
      </c>
      <c r="C2503" s="232" t="str">
        <f>IF(D2503="","",C2502)</f>
        <v/>
      </c>
      <c r="D2503" s="6"/>
      <c r="E2503" s="5" t="str">
        <f>IF(D2503="","",VLOOKUP(D2503,Master,3,FALSE))</f>
        <v/>
      </c>
      <c r="F2503" s="5" t="str">
        <f>IF(D2503="","",VLOOKUP(D2503,Master,4,FALSE))</f>
        <v/>
      </c>
      <c r="G2503" s="5" t="str">
        <f>IF(D2503="","",VLOOKUP(D2503,Master,5,FALSE))</f>
        <v/>
      </c>
      <c r="H2503" s="5" t="str">
        <f>IF(D2503="","",VLOOKUP(D2503,Master,2,FALSE))</f>
        <v/>
      </c>
      <c r="I2503" s="233"/>
      <c r="J2503" s="233"/>
      <c r="K2503" s="233"/>
      <c r="L2503" s="234" t="str">
        <f>IF(K2503="","",IF(I2503="",ROUND(HLOOKUP(J2503,kgList,K2503,FALSE),1),ROUND(HLOOKUP(I2503,kgList,K2503,FALSE),1)))</f>
        <v/>
      </c>
      <c r="M2503" s="234" t="str">
        <f>IF(L2503="","",IF(COUNTA(I2503:J2503)&gt;1,"Edible or Inedible",IF(COUNTA(I2503)=1,L2503*1,IF(COUNTA(J2503)=1,L2503*1,"ERROR"))))</f>
        <v/>
      </c>
    </row>
    <row r="2504" spans="1:13" x14ac:dyDescent="0.25">
      <c r="A2504" s="232" t="str">
        <f>IF(D2504="","",A2503)</f>
        <v/>
      </c>
      <c r="B2504" s="231" t="str">
        <f>IF(D2504="","",B2503)</f>
        <v/>
      </c>
      <c r="C2504" s="232" t="str">
        <f>IF(D2504="","",C2503)</f>
        <v/>
      </c>
      <c r="D2504" s="6"/>
      <c r="E2504" s="5" t="str">
        <f>IF(D2504="","",VLOOKUP(D2504,Master,3,FALSE))</f>
        <v/>
      </c>
      <c r="F2504" s="5" t="str">
        <f>IF(D2504="","",VLOOKUP(D2504,Master,4,FALSE))</f>
        <v/>
      </c>
      <c r="G2504" s="5" t="str">
        <f>IF(D2504="","",VLOOKUP(D2504,Master,5,FALSE))</f>
        <v/>
      </c>
      <c r="H2504" s="5" t="str">
        <f>IF(D2504="","",VLOOKUP(D2504,Master,2,FALSE))</f>
        <v/>
      </c>
      <c r="I2504" s="233"/>
      <c r="J2504" s="233"/>
      <c r="K2504" s="233"/>
      <c r="L2504" s="234" t="str">
        <f>IF(K2504="","",IF(I2504="",ROUND(HLOOKUP(J2504,kgList,K2504,FALSE),1),ROUND(HLOOKUP(I2504,kgList,K2504,FALSE),1)))</f>
        <v/>
      </c>
      <c r="M2504" s="234" t="str">
        <f>IF(L2504="","",IF(COUNTA(I2504:J2504)&gt;1,"Edible or Inedible",IF(COUNTA(I2504)=1,L2504*1,IF(COUNTA(J2504)=1,L2504*1,"ERROR"))))</f>
        <v/>
      </c>
    </row>
    <row r="2505" spans="1:13" x14ac:dyDescent="0.25">
      <c r="A2505" s="232" t="str">
        <f>IF(D2505="","",A2504)</f>
        <v/>
      </c>
      <c r="B2505" s="231" t="str">
        <f>IF(D2505="","",B2504)</f>
        <v/>
      </c>
      <c r="C2505" s="232" t="str">
        <f>IF(D2505="","",C2504)</f>
        <v/>
      </c>
      <c r="D2505" s="6"/>
      <c r="E2505" s="5" t="str">
        <f>IF(D2505="","",VLOOKUP(D2505,Master,3,FALSE))</f>
        <v/>
      </c>
      <c r="F2505" s="5" t="str">
        <f>IF(D2505="","",VLOOKUP(D2505,Master,4,FALSE))</f>
        <v/>
      </c>
      <c r="G2505" s="5" t="str">
        <f>IF(D2505="","",VLOOKUP(D2505,Master,5,FALSE))</f>
        <v/>
      </c>
      <c r="H2505" s="5" t="str">
        <f>IF(D2505="","",VLOOKUP(D2505,Master,2,FALSE))</f>
        <v/>
      </c>
      <c r="I2505" s="233"/>
      <c r="J2505" s="233"/>
      <c r="K2505" s="233"/>
      <c r="L2505" s="234" t="str">
        <f>IF(K2505="","",IF(I2505="",ROUND(HLOOKUP(J2505,kgList,K2505,FALSE),1),ROUND(HLOOKUP(I2505,kgList,K2505,FALSE),1)))</f>
        <v/>
      </c>
      <c r="M2505" s="234" t="str">
        <f>IF(L2505="","",IF(COUNTA(I2505:J2505)&gt;1,"Edible or Inedible",IF(COUNTA(I2505)=1,L2505*1,IF(COUNTA(J2505)=1,L2505*1,"ERROR"))))</f>
        <v/>
      </c>
    </row>
    <row r="2506" spans="1:13" x14ac:dyDescent="0.25">
      <c r="A2506" s="232" t="str">
        <f>IF(D2506="","",A2505)</f>
        <v/>
      </c>
      <c r="B2506" s="231" t="str">
        <f>IF(D2506="","",B2505)</f>
        <v/>
      </c>
      <c r="C2506" s="232" t="str">
        <f>IF(D2506="","",C2505)</f>
        <v/>
      </c>
      <c r="D2506" s="6"/>
      <c r="E2506" s="5" t="str">
        <f>IF(D2506="","",VLOOKUP(D2506,Master,3,FALSE))</f>
        <v/>
      </c>
      <c r="F2506" s="5" t="str">
        <f>IF(D2506="","",VLOOKUP(D2506,Master,4,FALSE))</f>
        <v/>
      </c>
      <c r="G2506" s="5" t="str">
        <f>IF(D2506="","",VLOOKUP(D2506,Master,5,FALSE))</f>
        <v/>
      </c>
      <c r="H2506" s="5" t="str">
        <f>IF(D2506="","",VLOOKUP(D2506,Master,2,FALSE))</f>
        <v/>
      </c>
      <c r="I2506" s="233"/>
      <c r="J2506" s="233"/>
      <c r="K2506" s="233"/>
      <c r="L2506" s="234" t="str">
        <f>IF(K2506="","",IF(I2506="",ROUND(HLOOKUP(J2506,kgList,K2506,FALSE),1),ROUND(HLOOKUP(I2506,kgList,K2506,FALSE),1)))</f>
        <v/>
      </c>
      <c r="M2506" s="234" t="str">
        <f>IF(L2506="","",IF(COUNTA(I2506:J2506)&gt;1,"Edible or Inedible",IF(COUNTA(I2506)=1,L2506*1,IF(COUNTA(J2506)=1,L2506*1,"ERROR"))))</f>
        <v/>
      </c>
    </row>
    <row r="2507" spans="1:13" x14ac:dyDescent="0.25">
      <c r="A2507" s="232" t="str">
        <f>IF(D2507="","",A2506)</f>
        <v/>
      </c>
      <c r="B2507" s="231" t="str">
        <f>IF(D2507="","",B2506)</f>
        <v/>
      </c>
      <c r="C2507" s="232" t="str">
        <f>IF(D2507="","",C2506)</f>
        <v/>
      </c>
      <c r="D2507" s="6"/>
      <c r="E2507" s="5" t="str">
        <f>IF(D2507="","",VLOOKUP(D2507,Master,3,FALSE))</f>
        <v/>
      </c>
      <c r="F2507" s="5" t="str">
        <f>IF(D2507="","",VLOOKUP(D2507,Master,4,FALSE))</f>
        <v/>
      </c>
      <c r="G2507" s="5" t="str">
        <f>IF(D2507="","",VLOOKUP(D2507,Master,5,FALSE))</f>
        <v/>
      </c>
      <c r="H2507" s="5" t="str">
        <f>IF(D2507="","",VLOOKUP(D2507,Master,2,FALSE))</f>
        <v/>
      </c>
      <c r="I2507" s="233"/>
      <c r="J2507" s="233"/>
      <c r="K2507" s="233"/>
      <c r="L2507" s="234" t="str">
        <f>IF(K2507="","",IF(I2507="",ROUND(HLOOKUP(J2507,kgList,K2507,FALSE),1),ROUND(HLOOKUP(I2507,kgList,K2507,FALSE),1)))</f>
        <v/>
      </c>
      <c r="M2507" s="234" t="str">
        <f>IF(L2507="","",IF(COUNTA(I2507:J2507)&gt;1,"Edible or Inedible",IF(COUNTA(I2507)=1,L2507*1,IF(COUNTA(J2507)=1,L2507*1,"ERROR"))))</f>
        <v/>
      </c>
    </row>
    <row r="2508" spans="1:13" x14ac:dyDescent="0.25">
      <c r="A2508" s="232" t="str">
        <f>IF(D2508="","",A2507)</f>
        <v/>
      </c>
      <c r="B2508" s="231" t="str">
        <f>IF(D2508="","",B2507)</f>
        <v/>
      </c>
      <c r="C2508" s="232" t="str">
        <f>IF(D2508="","",C2507)</f>
        <v/>
      </c>
      <c r="D2508" s="6"/>
      <c r="E2508" s="5" t="str">
        <f>IF(D2508="","",VLOOKUP(D2508,Master,3,FALSE))</f>
        <v/>
      </c>
      <c r="F2508" s="5" t="str">
        <f>IF(D2508="","",VLOOKUP(D2508,Master,4,FALSE))</f>
        <v/>
      </c>
      <c r="G2508" s="5" t="str">
        <f>IF(D2508="","",VLOOKUP(D2508,Master,5,FALSE))</f>
        <v/>
      </c>
      <c r="H2508" s="5" t="str">
        <f>IF(D2508="","",VLOOKUP(D2508,Master,2,FALSE))</f>
        <v/>
      </c>
      <c r="I2508" s="233"/>
      <c r="J2508" s="233"/>
      <c r="K2508" s="233"/>
      <c r="L2508" s="234" t="str">
        <f>IF(K2508="","",IF(I2508="",ROUND(HLOOKUP(J2508,kgList,K2508,FALSE),1),ROUND(HLOOKUP(I2508,kgList,K2508,FALSE),1)))</f>
        <v/>
      </c>
      <c r="M2508" s="234" t="str">
        <f>IF(L2508="","",IF(COUNTA(I2508:J2508)&gt;1,"Edible or Inedible",IF(COUNTA(I2508)=1,L2508*1,IF(COUNTA(J2508)=1,L2508*1,"ERROR"))))</f>
        <v/>
      </c>
    </row>
    <row r="2509" spans="1:13" x14ac:dyDescent="0.25">
      <c r="A2509" s="232" t="str">
        <f>IF(D2509="","",A2508)</f>
        <v/>
      </c>
      <c r="B2509" s="231" t="str">
        <f>IF(D2509="","",B2508)</f>
        <v/>
      </c>
      <c r="C2509" s="232" t="str">
        <f>IF(D2509="","",C2508)</f>
        <v/>
      </c>
      <c r="D2509" s="6"/>
      <c r="E2509" s="5" t="str">
        <f>IF(D2509="","",VLOOKUP(D2509,Master,3,FALSE))</f>
        <v/>
      </c>
      <c r="F2509" s="5" t="str">
        <f>IF(D2509="","",VLOOKUP(D2509,Master,4,FALSE))</f>
        <v/>
      </c>
      <c r="G2509" s="5" t="str">
        <f>IF(D2509="","",VLOOKUP(D2509,Master,5,FALSE))</f>
        <v/>
      </c>
      <c r="H2509" s="5" t="str">
        <f>IF(D2509="","",VLOOKUP(D2509,Master,2,FALSE))</f>
        <v/>
      </c>
      <c r="I2509" s="233"/>
      <c r="J2509" s="233"/>
      <c r="K2509" s="233"/>
      <c r="L2509" s="234" t="str">
        <f>IF(K2509="","",IF(I2509="",ROUND(HLOOKUP(J2509,kgList,K2509,FALSE),1),ROUND(HLOOKUP(I2509,kgList,K2509,FALSE),1)))</f>
        <v/>
      </c>
      <c r="M2509" s="234" t="str">
        <f>IF(L2509="","",IF(COUNTA(I2509:J2509)&gt;1,"Edible or Inedible",IF(COUNTA(I2509)=1,L2509*1,IF(COUNTA(J2509)=1,L2509*1,"ERROR"))))</f>
        <v/>
      </c>
    </row>
    <row r="2510" spans="1:13" x14ac:dyDescent="0.25">
      <c r="A2510" s="232" t="str">
        <f>IF(D2510="","",A2509)</f>
        <v/>
      </c>
      <c r="B2510" s="231" t="str">
        <f>IF(D2510="","",B2509)</f>
        <v/>
      </c>
      <c r="C2510" s="232" t="str">
        <f>IF(D2510="","",C2509)</f>
        <v/>
      </c>
      <c r="D2510" s="6"/>
      <c r="E2510" s="5" t="str">
        <f>IF(D2510="","",VLOOKUP(D2510,Master,3,FALSE))</f>
        <v/>
      </c>
      <c r="F2510" s="5" t="str">
        <f>IF(D2510="","",VLOOKUP(D2510,Master,4,FALSE))</f>
        <v/>
      </c>
      <c r="G2510" s="5" t="str">
        <f>IF(D2510="","",VLOOKUP(D2510,Master,5,FALSE))</f>
        <v/>
      </c>
      <c r="H2510" s="5" t="str">
        <f>IF(D2510="","",VLOOKUP(D2510,Master,2,FALSE))</f>
        <v/>
      </c>
      <c r="I2510" s="233"/>
      <c r="J2510" s="233"/>
      <c r="K2510" s="233"/>
      <c r="L2510" s="234" t="str">
        <f>IF(K2510="","",IF(I2510="",ROUND(HLOOKUP(J2510,kgList,K2510,FALSE),1),ROUND(HLOOKUP(I2510,kgList,K2510,FALSE),1)))</f>
        <v/>
      </c>
      <c r="M2510" s="234" t="str">
        <f>IF(L2510="","",IF(COUNTA(I2510:J2510)&gt;1,"Edible or Inedible",IF(COUNTA(I2510)=1,L2510*1,IF(COUNTA(J2510)=1,L2510*1,"ERROR"))))</f>
        <v/>
      </c>
    </row>
    <row r="2511" spans="1:13" x14ac:dyDescent="0.25">
      <c r="A2511" s="232" t="str">
        <f>IF(D2511="","",A2510)</f>
        <v/>
      </c>
      <c r="B2511" s="231" t="str">
        <f>IF(D2511="","",B2510)</f>
        <v/>
      </c>
      <c r="C2511" s="232" t="str">
        <f>IF(D2511="","",C2510)</f>
        <v/>
      </c>
      <c r="D2511" s="6"/>
      <c r="E2511" s="5" t="str">
        <f>IF(D2511="","",VLOOKUP(D2511,Master,3,FALSE))</f>
        <v/>
      </c>
      <c r="F2511" s="5" t="str">
        <f>IF(D2511="","",VLOOKUP(D2511,Master,4,FALSE))</f>
        <v/>
      </c>
      <c r="G2511" s="5" t="str">
        <f>IF(D2511="","",VLOOKUP(D2511,Master,5,FALSE))</f>
        <v/>
      </c>
      <c r="H2511" s="5" t="str">
        <f>IF(D2511="","",VLOOKUP(D2511,Master,2,FALSE))</f>
        <v/>
      </c>
      <c r="I2511" s="233"/>
      <c r="J2511" s="233"/>
      <c r="K2511" s="233"/>
      <c r="L2511" s="234" t="str">
        <f>IF(K2511="","",IF(I2511="",ROUND(HLOOKUP(J2511,kgList,K2511,FALSE),1),ROUND(HLOOKUP(I2511,kgList,K2511,FALSE),1)))</f>
        <v/>
      </c>
      <c r="M2511" s="234" t="str">
        <f>IF(L2511="","",IF(COUNTA(I2511:J2511)&gt;1,"Edible or Inedible",IF(COUNTA(I2511)=1,L2511*1,IF(COUNTA(J2511)=1,L2511*1,"ERROR"))))</f>
        <v/>
      </c>
    </row>
    <row r="2512" spans="1:13" x14ac:dyDescent="0.25">
      <c r="A2512" s="232" t="str">
        <f>IF(D2512="","",A2511)</f>
        <v/>
      </c>
      <c r="B2512" s="231" t="str">
        <f>IF(D2512="","",B2511)</f>
        <v/>
      </c>
      <c r="C2512" s="232" t="str">
        <f>IF(D2512="","",C2511)</f>
        <v/>
      </c>
      <c r="D2512" s="6"/>
      <c r="E2512" s="5" t="str">
        <f>IF(D2512="","",VLOOKUP(D2512,Master,3,FALSE))</f>
        <v/>
      </c>
      <c r="F2512" s="5" t="str">
        <f>IF(D2512="","",VLOOKUP(D2512,Master,4,FALSE))</f>
        <v/>
      </c>
      <c r="G2512" s="5" t="str">
        <f>IF(D2512="","",VLOOKUP(D2512,Master,5,FALSE))</f>
        <v/>
      </c>
      <c r="H2512" s="5" t="str">
        <f>IF(D2512="","",VLOOKUP(D2512,Master,2,FALSE))</f>
        <v/>
      </c>
      <c r="I2512" s="233"/>
      <c r="J2512" s="233"/>
      <c r="K2512" s="233"/>
      <c r="L2512" s="234" t="str">
        <f>IF(K2512="","",IF(I2512="",ROUND(HLOOKUP(J2512,kgList,K2512,FALSE),1),ROUND(HLOOKUP(I2512,kgList,K2512,FALSE),1)))</f>
        <v/>
      </c>
      <c r="M2512" s="234" t="str">
        <f>IF(L2512="","",IF(COUNTA(I2512:J2512)&gt;1,"Edible or Inedible",IF(COUNTA(I2512)=1,L2512*1,IF(COUNTA(J2512)=1,L2512*1,"ERROR"))))</f>
        <v/>
      </c>
    </row>
    <row r="2513" spans="1:13" x14ac:dyDescent="0.25">
      <c r="A2513" s="232" t="str">
        <f>IF(D2513="","",A2512)</f>
        <v/>
      </c>
      <c r="B2513" s="231" t="str">
        <f>IF(D2513="","",B2512)</f>
        <v/>
      </c>
      <c r="C2513" s="232" t="str">
        <f>IF(D2513="","",C2512)</f>
        <v/>
      </c>
      <c r="D2513" s="6"/>
      <c r="E2513" s="5" t="str">
        <f>IF(D2513="","",VLOOKUP(D2513,Master,3,FALSE))</f>
        <v/>
      </c>
      <c r="F2513" s="5" t="str">
        <f>IF(D2513="","",VLOOKUP(D2513,Master,4,FALSE))</f>
        <v/>
      </c>
      <c r="G2513" s="5" t="str">
        <f>IF(D2513="","",VLOOKUP(D2513,Master,5,FALSE))</f>
        <v/>
      </c>
      <c r="H2513" s="5" t="str">
        <f>IF(D2513="","",VLOOKUP(D2513,Master,2,FALSE))</f>
        <v/>
      </c>
      <c r="I2513" s="233"/>
      <c r="J2513" s="233"/>
      <c r="K2513" s="233"/>
      <c r="L2513" s="234" t="str">
        <f>IF(K2513="","",IF(I2513="",ROUND(HLOOKUP(J2513,kgList,K2513,FALSE),1),ROUND(HLOOKUP(I2513,kgList,K2513,FALSE),1)))</f>
        <v/>
      </c>
      <c r="M2513" s="234" t="str">
        <f>IF(L2513="","",IF(COUNTA(I2513:J2513)&gt;1,"Edible or Inedible",IF(COUNTA(I2513)=1,L2513*1,IF(COUNTA(J2513)=1,L2513*1,"ERROR"))))</f>
        <v/>
      </c>
    </row>
    <row r="2514" spans="1:13" x14ac:dyDescent="0.25">
      <c r="A2514" s="232" t="str">
        <f>IF(D2514="","",A2513)</f>
        <v/>
      </c>
      <c r="B2514" s="231" t="str">
        <f>IF(D2514="","",B2513)</f>
        <v/>
      </c>
      <c r="C2514" s="232" t="str">
        <f>IF(D2514="","",C2513)</f>
        <v/>
      </c>
      <c r="D2514" s="6"/>
      <c r="E2514" s="5" t="str">
        <f>IF(D2514="","",VLOOKUP(D2514,Master,3,FALSE))</f>
        <v/>
      </c>
      <c r="F2514" s="5" t="str">
        <f>IF(D2514="","",VLOOKUP(D2514,Master,4,FALSE))</f>
        <v/>
      </c>
      <c r="G2514" s="5" t="str">
        <f>IF(D2514="","",VLOOKUP(D2514,Master,5,FALSE))</f>
        <v/>
      </c>
      <c r="H2514" s="5" t="str">
        <f>IF(D2514="","",VLOOKUP(D2514,Master,2,FALSE))</f>
        <v/>
      </c>
      <c r="I2514" s="233"/>
      <c r="J2514" s="233"/>
      <c r="K2514" s="233"/>
      <c r="L2514" s="234" t="str">
        <f>IF(K2514="","",IF(I2514="",ROUND(HLOOKUP(J2514,kgList,K2514,FALSE),1),ROUND(HLOOKUP(I2514,kgList,K2514,FALSE),1)))</f>
        <v/>
      </c>
      <c r="M2514" s="234" t="str">
        <f>IF(L2514="","",IF(COUNTA(I2514:J2514)&gt;1,"Edible or Inedible",IF(COUNTA(I2514)=1,L2514*1,IF(COUNTA(J2514)=1,L2514*1,"ERROR"))))</f>
        <v/>
      </c>
    </row>
    <row r="2515" spans="1:13" x14ac:dyDescent="0.25">
      <c r="A2515" s="232" t="str">
        <f>IF(D2515="","",A2514)</f>
        <v/>
      </c>
      <c r="B2515" s="231" t="str">
        <f>IF(D2515="","",B2514)</f>
        <v/>
      </c>
      <c r="C2515" s="232" t="str">
        <f>IF(D2515="","",C2514)</f>
        <v/>
      </c>
      <c r="D2515" s="6"/>
      <c r="E2515" s="5" t="str">
        <f>IF(D2515="","",VLOOKUP(D2515,Master,3,FALSE))</f>
        <v/>
      </c>
      <c r="F2515" s="5" t="str">
        <f>IF(D2515="","",VLOOKUP(D2515,Master,4,FALSE))</f>
        <v/>
      </c>
      <c r="G2515" s="5" t="str">
        <f>IF(D2515="","",VLOOKUP(D2515,Master,5,FALSE))</f>
        <v/>
      </c>
      <c r="H2515" s="5" t="str">
        <f>IF(D2515="","",VLOOKUP(D2515,Master,2,FALSE))</f>
        <v/>
      </c>
      <c r="I2515" s="233"/>
      <c r="J2515" s="233"/>
      <c r="K2515" s="233"/>
      <c r="L2515" s="234" t="str">
        <f>IF(K2515="","",IF(I2515="",ROUND(HLOOKUP(J2515,kgList,K2515,FALSE),1),ROUND(HLOOKUP(I2515,kgList,K2515,FALSE),1)))</f>
        <v/>
      </c>
      <c r="M2515" s="234" t="str">
        <f>IF(L2515="","",IF(COUNTA(I2515:J2515)&gt;1,"Edible or Inedible",IF(COUNTA(I2515)=1,L2515*1,IF(COUNTA(J2515)=1,L2515*1,"ERROR"))))</f>
        <v/>
      </c>
    </row>
    <row r="2516" spans="1:13" x14ac:dyDescent="0.25">
      <c r="A2516" s="232" t="str">
        <f>IF(D2516="","",A2515)</f>
        <v/>
      </c>
      <c r="B2516" s="231" t="str">
        <f>IF(D2516="","",B2515)</f>
        <v/>
      </c>
      <c r="C2516" s="232" t="str">
        <f>IF(D2516="","",C2515)</f>
        <v/>
      </c>
      <c r="D2516" s="6"/>
      <c r="E2516" s="5" t="str">
        <f>IF(D2516="","",VLOOKUP(D2516,Master,3,FALSE))</f>
        <v/>
      </c>
      <c r="F2516" s="5" t="str">
        <f>IF(D2516="","",VLOOKUP(D2516,Master,4,FALSE))</f>
        <v/>
      </c>
      <c r="G2516" s="5" t="str">
        <f>IF(D2516="","",VLOOKUP(D2516,Master,5,FALSE))</f>
        <v/>
      </c>
      <c r="H2516" s="5" t="str">
        <f>IF(D2516="","",VLOOKUP(D2516,Master,2,FALSE))</f>
        <v/>
      </c>
      <c r="I2516" s="233"/>
      <c r="J2516" s="233"/>
      <c r="K2516" s="233"/>
      <c r="L2516" s="234" t="str">
        <f>IF(K2516="","",IF(I2516="",ROUND(HLOOKUP(J2516,kgList,K2516,FALSE),1),ROUND(HLOOKUP(I2516,kgList,K2516,FALSE),1)))</f>
        <v/>
      </c>
      <c r="M2516" s="234" t="str">
        <f>IF(L2516="","",IF(COUNTA(I2516:J2516)&gt;1,"Edible or Inedible",IF(COUNTA(I2516)=1,L2516*1,IF(COUNTA(J2516)=1,L2516*1,"ERROR"))))</f>
        <v/>
      </c>
    </row>
    <row r="2517" spans="1:13" x14ac:dyDescent="0.25">
      <c r="A2517" s="232" t="str">
        <f>IF(D2517="","",A2516)</f>
        <v/>
      </c>
      <c r="B2517" s="231" t="str">
        <f>IF(D2517="","",B2516)</f>
        <v/>
      </c>
      <c r="C2517" s="232" t="str">
        <f>IF(D2517="","",C2516)</f>
        <v/>
      </c>
      <c r="D2517" s="6"/>
      <c r="E2517" s="5" t="str">
        <f>IF(D2517="","",VLOOKUP(D2517,Master,3,FALSE))</f>
        <v/>
      </c>
      <c r="F2517" s="5" t="str">
        <f>IF(D2517="","",VLOOKUP(D2517,Master,4,FALSE))</f>
        <v/>
      </c>
      <c r="G2517" s="5" t="str">
        <f>IF(D2517="","",VLOOKUP(D2517,Master,5,FALSE))</f>
        <v/>
      </c>
      <c r="H2517" s="5" t="str">
        <f>IF(D2517="","",VLOOKUP(D2517,Master,2,FALSE))</f>
        <v/>
      </c>
      <c r="I2517" s="233"/>
      <c r="J2517" s="233"/>
      <c r="K2517" s="233"/>
      <c r="L2517" s="234" t="str">
        <f>IF(K2517="","",IF(I2517="",ROUND(HLOOKUP(J2517,kgList,K2517,FALSE),1),ROUND(HLOOKUP(I2517,kgList,K2517,FALSE),1)))</f>
        <v/>
      </c>
      <c r="M2517" s="234" t="str">
        <f>IF(L2517="","",IF(COUNTA(I2517:J2517)&gt;1,"Edible or Inedible",IF(COUNTA(I2517)=1,L2517*1,IF(COUNTA(J2517)=1,L2517*1,"ERROR"))))</f>
        <v/>
      </c>
    </row>
    <row r="2518" spans="1:13" x14ac:dyDescent="0.25">
      <c r="A2518" s="232" t="str">
        <f>IF(D2518="","",A2517)</f>
        <v/>
      </c>
      <c r="B2518" s="231" t="str">
        <f>IF(D2518="","",B2517)</f>
        <v/>
      </c>
      <c r="C2518" s="232" t="str">
        <f>IF(D2518="","",C2517)</f>
        <v/>
      </c>
      <c r="D2518" s="6"/>
      <c r="E2518" s="5" t="str">
        <f>IF(D2518="","",VLOOKUP(D2518,Master,3,FALSE))</f>
        <v/>
      </c>
      <c r="F2518" s="5" t="str">
        <f>IF(D2518="","",VLOOKUP(D2518,Master,4,FALSE))</f>
        <v/>
      </c>
      <c r="G2518" s="5" t="str">
        <f>IF(D2518="","",VLOOKUP(D2518,Master,5,FALSE))</f>
        <v/>
      </c>
      <c r="H2518" s="5" t="str">
        <f>IF(D2518="","",VLOOKUP(D2518,Master,2,FALSE))</f>
        <v/>
      </c>
      <c r="I2518" s="233"/>
      <c r="J2518" s="233"/>
      <c r="K2518" s="233"/>
      <c r="L2518" s="234" t="str">
        <f>IF(K2518="","",IF(I2518="",ROUND(HLOOKUP(J2518,kgList,K2518,FALSE),1),ROUND(HLOOKUP(I2518,kgList,K2518,FALSE),1)))</f>
        <v/>
      </c>
      <c r="M2518" s="234" t="str">
        <f>IF(L2518="","",IF(COUNTA(I2518:J2518)&gt;1,"Edible or Inedible",IF(COUNTA(I2518)=1,L2518*1,IF(COUNTA(J2518)=1,L2518*1,"ERROR"))))</f>
        <v/>
      </c>
    </row>
    <row r="2519" spans="1:13" x14ac:dyDescent="0.25">
      <c r="A2519" s="232" t="str">
        <f>IF(D2519="","",A2518)</f>
        <v/>
      </c>
      <c r="B2519" s="231" t="str">
        <f>IF(D2519="","",B2518)</f>
        <v/>
      </c>
      <c r="C2519" s="232" t="str">
        <f>IF(D2519="","",C2518)</f>
        <v/>
      </c>
      <c r="D2519" s="6"/>
      <c r="E2519" s="5" t="str">
        <f>IF(D2519="","",VLOOKUP(D2519,Master,3,FALSE))</f>
        <v/>
      </c>
      <c r="F2519" s="5" t="str">
        <f>IF(D2519="","",VLOOKUP(D2519,Master,4,FALSE))</f>
        <v/>
      </c>
      <c r="G2519" s="5" t="str">
        <f>IF(D2519="","",VLOOKUP(D2519,Master,5,FALSE))</f>
        <v/>
      </c>
      <c r="H2519" s="5" t="str">
        <f>IF(D2519="","",VLOOKUP(D2519,Master,2,FALSE))</f>
        <v/>
      </c>
      <c r="I2519" s="233"/>
      <c r="J2519" s="233"/>
      <c r="K2519" s="233"/>
      <c r="L2519" s="234" t="str">
        <f>IF(K2519="","",IF(I2519="",ROUND(HLOOKUP(J2519,kgList,K2519,FALSE),1),ROUND(HLOOKUP(I2519,kgList,K2519,FALSE),1)))</f>
        <v/>
      </c>
      <c r="M2519" s="234" t="str">
        <f>IF(L2519="","",IF(COUNTA(I2519:J2519)&gt;1,"Edible or Inedible",IF(COUNTA(I2519)=1,L2519*1,IF(COUNTA(J2519)=1,L2519*1,"ERROR"))))</f>
        <v/>
      </c>
    </row>
    <row r="2520" spans="1:13" x14ac:dyDescent="0.25">
      <c r="A2520" s="232" t="str">
        <f>IF(D2520="","",A2519)</f>
        <v/>
      </c>
      <c r="B2520" s="231" t="str">
        <f>IF(D2520="","",B2519)</f>
        <v/>
      </c>
      <c r="C2520" s="232" t="str">
        <f>IF(D2520="","",C2519)</f>
        <v/>
      </c>
      <c r="D2520" s="6"/>
      <c r="E2520" s="5" t="str">
        <f>IF(D2520="","",VLOOKUP(D2520,Master,3,FALSE))</f>
        <v/>
      </c>
      <c r="F2520" s="5" t="str">
        <f>IF(D2520="","",VLOOKUP(D2520,Master,4,FALSE))</f>
        <v/>
      </c>
      <c r="G2520" s="5" t="str">
        <f>IF(D2520="","",VLOOKUP(D2520,Master,5,FALSE))</f>
        <v/>
      </c>
      <c r="H2520" s="5" t="str">
        <f>IF(D2520="","",VLOOKUP(D2520,Master,2,FALSE))</f>
        <v/>
      </c>
      <c r="I2520" s="233"/>
      <c r="J2520" s="233"/>
      <c r="K2520" s="233"/>
      <c r="L2520" s="234" t="str">
        <f>IF(K2520="","",IF(I2520="",ROUND(HLOOKUP(J2520,kgList,K2520,FALSE),1),ROUND(HLOOKUP(I2520,kgList,K2520,FALSE),1)))</f>
        <v/>
      </c>
      <c r="M2520" s="234" t="str">
        <f>IF(L2520="","",IF(COUNTA(I2520:J2520)&gt;1,"Edible or Inedible",IF(COUNTA(I2520)=1,L2520*1,IF(COUNTA(J2520)=1,L2520*1,"ERROR"))))</f>
        <v/>
      </c>
    </row>
    <row r="2521" spans="1:13" x14ac:dyDescent="0.25">
      <c r="A2521" s="232" t="str">
        <f>IF(D2521="","",A2520)</f>
        <v/>
      </c>
      <c r="B2521" s="231" t="str">
        <f>IF(D2521="","",B2520)</f>
        <v/>
      </c>
      <c r="C2521" s="232" t="str">
        <f>IF(D2521="","",C2520)</f>
        <v/>
      </c>
      <c r="D2521" s="6"/>
      <c r="E2521" s="5" t="str">
        <f>IF(D2521="","",VLOOKUP(D2521,Master,3,FALSE))</f>
        <v/>
      </c>
      <c r="F2521" s="5" t="str">
        <f>IF(D2521="","",VLOOKUP(D2521,Master,4,FALSE))</f>
        <v/>
      </c>
      <c r="G2521" s="5" t="str">
        <f>IF(D2521="","",VLOOKUP(D2521,Master,5,FALSE))</f>
        <v/>
      </c>
      <c r="H2521" s="5" t="str">
        <f>IF(D2521="","",VLOOKUP(D2521,Master,2,FALSE))</f>
        <v/>
      </c>
      <c r="I2521" s="233"/>
      <c r="J2521" s="233"/>
      <c r="K2521" s="233"/>
      <c r="L2521" s="234" t="str">
        <f>IF(K2521="","",IF(I2521="",ROUND(HLOOKUP(J2521,kgList,K2521,FALSE),1),ROUND(HLOOKUP(I2521,kgList,K2521,FALSE),1)))</f>
        <v/>
      </c>
      <c r="M2521" s="234" t="str">
        <f>IF(L2521="","",IF(COUNTA(I2521:J2521)&gt;1,"Edible or Inedible",IF(COUNTA(I2521)=1,L2521*1,IF(COUNTA(J2521)=1,L2521*1,"ERROR"))))</f>
        <v/>
      </c>
    </row>
    <row r="2522" spans="1:13" x14ac:dyDescent="0.25">
      <c r="A2522" s="232" t="str">
        <f>IF(D2522="","",A2521)</f>
        <v/>
      </c>
      <c r="B2522" s="231" t="str">
        <f>IF(D2522="","",B2521)</f>
        <v/>
      </c>
      <c r="C2522" s="232" t="str">
        <f>IF(D2522="","",C2521)</f>
        <v/>
      </c>
      <c r="D2522" s="6"/>
      <c r="E2522" s="5" t="str">
        <f>IF(D2522="","",VLOOKUP(D2522,Master,3,FALSE))</f>
        <v/>
      </c>
      <c r="F2522" s="5" t="str">
        <f>IF(D2522="","",VLOOKUP(D2522,Master,4,FALSE))</f>
        <v/>
      </c>
      <c r="G2522" s="5" t="str">
        <f>IF(D2522="","",VLOOKUP(D2522,Master,5,FALSE))</f>
        <v/>
      </c>
      <c r="H2522" s="5" t="str">
        <f>IF(D2522="","",VLOOKUP(D2522,Master,2,FALSE))</f>
        <v/>
      </c>
      <c r="I2522" s="233"/>
      <c r="J2522" s="233"/>
      <c r="K2522" s="233"/>
      <c r="L2522" s="234" t="str">
        <f>IF(K2522="","",IF(I2522="",ROUND(HLOOKUP(J2522,kgList,K2522,FALSE),1),ROUND(HLOOKUP(I2522,kgList,K2522,FALSE),1)))</f>
        <v/>
      </c>
      <c r="M2522" s="234" t="str">
        <f>IF(L2522="","",IF(COUNTA(I2522:J2522)&gt;1,"Edible or Inedible",IF(COUNTA(I2522)=1,L2522*1,IF(COUNTA(J2522)=1,L2522*1,"ERROR"))))</f>
        <v/>
      </c>
    </row>
    <row r="2523" spans="1:13" x14ac:dyDescent="0.25">
      <c r="A2523" s="232" t="str">
        <f>IF(D2523="","",A2522)</f>
        <v/>
      </c>
      <c r="B2523" s="231" t="str">
        <f>IF(D2523="","",B2522)</f>
        <v/>
      </c>
      <c r="C2523" s="232" t="str">
        <f>IF(D2523="","",C2522)</f>
        <v/>
      </c>
      <c r="D2523" s="6"/>
      <c r="E2523" s="5" t="str">
        <f>IF(D2523="","",VLOOKUP(D2523,Master,3,FALSE))</f>
        <v/>
      </c>
      <c r="F2523" s="5" t="str">
        <f>IF(D2523="","",VLOOKUP(D2523,Master,4,FALSE))</f>
        <v/>
      </c>
      <c r="G2523" s="5" t="str">
        <f>IF(D2523="","",VLOOKUP(D2523,Master,5,FALSE))</f>
        <v/>
      </c>
      <c r="H2523" s="5" t="str">
        <f>IF(D2523="","",VLOOKUP(D2523,Master,2,FALSE))</f>
        <v/>
      </c>
      <c r="I2523" s="233"/>
      <c r="J2523" s="233"/>
      <c r="K2523" s="233"/>
      <c r="L2523" s="234" t="str">
        <f>IF(K2523="","",IF(I2523="",ROUND(HLOOKUP(J2523,kgList,K2523,FALSE),1),ROUND(HLOOKUP(I2523,kgList,K2523,FALSE),1)))</f>
        <v/>
      </c>
      <c r="M2523" s="234" t="str">
        <f>IF(L2523="","",IF(COUNTA(I2523:J2523)&gt;1,"Edible or Inedible",IF(COUNTA(I2523)=1,L2523*1,IF(COUNTA(J2523)=1,L2523*1,"ERROR"))))</f>
        <v/>
      </c>
    </row>
    <row r="2524" spans="1:13" x14ac:dyDescent="0.25">
      <c r="A2524" s="232" t="str">
        <f>IF(D2524="","",A2523)</f>
        <v/>
      </c>
      <c r="B2524" s="231" t="str">
        <f>IF(D2524="","",B2523)</f>
        <v/>
      </c>
      <c r="C2524" s="232" t="str">
        <f>IF(D2524="","",C2523)</f>
        <v/>
      </c>
      <c r="D2524" s="6"/>
      <c r="E2524" s="5" t="str">
        <f>IF(D2524="","",VLOOKUP(D2524,Master,3,FALSE))</f>
        <v/>
      </c>
      <c r="F2524" s="5" t="str">
        <f>IF(D2524="","",VLOOKUP(D2524,Master,4,FALSE))</f>
        <v/>
      </c>
      <c r="G2524" s="5" t="str">
        <f>IF(D2524="","",VLOOKUP(D2524,Master,5,FALSE))</f>
        <v/>
      </c>
      <c r="H2524" s="5" t="str">
        <f>IF(D2524="","",VLOOKUP(D2524,Master,2,FALSE))</f>
        <v/>
      </c>
      <c r="I2524" s="233"/>
      <c r="J2524" s="233"/>
      <c r="K2524" s="233"/>
      <c r="L2524" s="234" t="str">
        <f>IF(K2524="","",IF(I2524="",ROUND(HLOOKUP(J2524,kgList,K2524,FALSE),1),ROUND(HLOOKUP(I2524,kgList,K2524,FALSE),1)))</f>
        <v/>
      </c>
      <c r="M2524" s="234" t="str">
        <f>IF(L2524="","",IF(COUNTA(I2524:J2524)&gt;1,"Edible or Inedible",IF(COUNTA(I2524)=1,L2524*1,IF(COUNTA(J2524)=1,L2524*1,"ERROR"))))</f>
        <v/>
      </c>
    </row>
    <row r="2525" spans="1:13" x14ac:dyDescent="0.25">
      <c r="A2525" s="232" t="str">
        <f>IF(D2525="","",A2524)</f>
        <v/>
      </c>
      <c r="B2525" s="231" t="str">
        <f>IF(D2525="","",B2524)</f>
        <v/>
      </c>
      <c r="C2525" s="232" t="str">
        <f>IF(D2525="","",C2524)</f>
        <v/>
      </c>
      <c r="D2525" s="6"/>
      <c r="E2525" s="5" t="str">
        <f>IF(D2525="","",VLOOKUP(D2525,Master,3,FALSE))</f>
        <v/>
      </c>
      <c r="F2525" s="5" t="str">
        <f>IF(D2525="","",VLOOKUP(D2525,Master,4,FALSE))</f>
        <v/>
      </c>
      <c r="G2525" s="5" t="str">
        <f>IF(D2525="","",VLOOKUP(D2525,Master,5,FALSE))</f>
        <v/>
      </c>
      <c r="H2525" s="5" t="str">
        <f>IF(D2525="","",VLOOKUP(D2525,Master,2,FALSE))</f>
        <v/>
      </c>
      <c r="I2525" s="233"/>
      <c r="J2525" s="233"/>
      <c r="K2525" s="233"/>
      <c r="L2525" s="234" t="str">
        <f>IF(K2525="","",IF(I2525="",ROUND(HLOOKUP(J2525,kgList,K2525,FALSE),1),ROUND(HLOOKUP(I2525,kgList,K2525,FALSE),1)))</f>
        <v/>
      </c>
      <c r="M2525" s="234" t="str">
        <f>IF(L2525="","",IF(COUNTA(I2525:J2525)&gt;1,"Edible or Inedible",IF(COUNTA(I2525)=1,L2525*1,IF(COUNTA(J2525)=1,L2525*1,"ERROR"))))</f>
        <v/>
      </c>
    </row>
    <row r="2526" spans="1:13" x14ac:dyDescent="0.25">
      <c r="A2526" s="232" t="str">
        <f>IF(D2526="","",A2525)</f>
        <v/>
      </c>
      <c r="B2526" s="231" t="str">
        <f>IF(D2526="","",B2525)</f>
        <v/>
      </c>
      <c r="C2526" s="232" t="str">
        <f>IF(D2526="","",C2525)</f>
        <v/>
      </c>
      <c r="D2526" s="6"/>
      <c r="E2526" s="5" t="str">
        <f>IF(D2526="","",VLOOKUP(D2526,Master,3,FALSE))</f>
        <v/>
      </c>
      <c r="F2526" s="5" t="str">
        <f>IF(D2526="","",VLOOKUP(D2526,Master,4,FALSE))</f>
        <v/>
      </c>
      <c r="G2526" s="5" t="str">
        <f>IF(D2526="","",VLOOKUP(D2526,Master,5,FALSE))</f>
        <v/>
      </c>
      <c r="H2526" s="5" t="str">
        <f>IF(D2526="","",VLOOKUP(D2526,Master,2,FALSE))</f>
        <v/>
      </c>
      <c r="I2526" s="233"/>
      <c r="J2526" s="233"/>
      <c r="K2526" s="233"/>
      <c r="L2526" s="234" t="str">
        <f>IF(K2526="","",IF(I2526="",ROUND(HLOOKUP(J2526,kgList,K2526,FALSE),1),ROUND(HLOOKUP(I2526,kgList,K2526,FALSE),1)))</f>
        <v/>
      </c>
      <c r="M2526" s="234" t="str">
        <f>IF(L2526="","",IF(COUNTA(I2526:J2526)&gt;1,"Edible or Inedible",IF(COUNTA(I2526)=1,L2526*1,IF(COUNTA(J2526)=1,L2526*1,"ERROR"))))</f>
        <v/>
      </c>
    </row>
    <row r="2527" spans="1:13" x14ac:dyDescent="0.25">
      <c r="A2527" s="232" t="str">
        <f>IF(D2527="","",A2526)</f>
        <v/>
      </c>
      <c r="B2527" s="231" t="str">
        <f>IF(D2527="","",B2526)</f>
        <v/>
      </c>
      <c r="C2527" s="232" t="str">
        <f>IF(D2527="","",C2526)</f>
        <v/>
      </c>
      <c r="D2527" s="6"/>
      <c r="E2527" s="5" t="str">
        <f>IF(D2527="","",VLOOKUP(D2527,Master,3,FALSE))</f>
        <v/>
      </c>
      <c r="F2527" s="5" t="str">
        <f>IF(D2527="","",VLOOKUP(D2527,Master,4,FALSE))</f>
        <v/>
      </c>
      <c r="G2527" s="5" t="str">
        <f>IF(D2527="","",VLOOKUP(D2527,Master,5,FALSE))</f>
        <v/>
      </c>
      <c r="H2527" s="5" t="str">
        <f>IF(D2527="","",VLOOKUP(D2527,Master,2,FALSE))</f>
        <v/>
      </c>
      <c r="I2527" s="233"/>
      <c r="J2527" s="233"/>
      <c r="K2527" s="233"/>
      <c r="L2527" s="234" t="str">
        <f>IF(K2527="","",IF(I2527="",ROUND(HLOOKUP(J2527,kgList,K2527,FALSE),1),ROUND(HLOOKUP(I2527,kgList,K2527,FALSE),1)))</f>
        <v/>
      </c>
      <c r="M2527" s="234" t="str">
        <f>IF(L2527="","",IF(COUNTA(I2527:J2527)&gt;1,"Edible or Inedible",IF(COUNTA(I2527)=1,L2527*1,IF(COUNTA(J2527)=1,L2527*1,"ERROR"))))</f>
        <v/>
      </c>
    </row>
    <row r="2528" spans="1:13" x14ac:dyDescent="0.25">
      <c r="A2528" s="232" t="str">
        <f>IF(D2528="","",A2527)</f>
        <v/>
      </c>
      <c r="B2528" s="231" t="str">
        <f>IF(D2528="","",B2527)</f>
        <v/>
      </c>
      <c r="C2528" s="232" t="str">
        <f>IF(D2528="","",C2527)</f>
        <v/>
      </c>
      <c r="D2528" s="6"/>
      <c r="E2528" s="5" t="str">
        <f>IF(D2528="","",VLOOKUP(D2528,Master,3,FALSE))</f>
        <v/>
      </c>
      <c r="F2528" s="5" t="str">
        <f>IF(D2528="","",VLOOKUP(D2528,Master,4,FALSE))</f>
        <v/>
      </c>
      <c r="G2528" s="5" t="str">
        <f>IF(D2528="","",VLOOKUP(D2528,Master,5,FALSE))</f>
        <v/>
      </c>
      <c r="H2528" s="5" t="str">
        <f>IF(D2528="","",VLOOKUP(D2528,Master,2,FALSE))</f>
        <v/>
      </c>
      <c r="I2528" s="233"/>
      <c r="J2528" s="233"/>
      <c r="K2528" s="233"/>
      <c r="L2528" s="234" t="str">
        <f>IF(K2528="","",IF(I2528="",ROUND(HLOOKUP(J2528,kgList,K2528,FALSE),1),ROUND(HLOOKUP(I2528,kgList,K2528,FALSE),1)))</f>
        <v/>
      </c>
      <c r="M2528" s="234" t="str">
        <f>IF(L2528="","",IF(COUNTA(I2528:J2528)&gt;1,"Edible or Inedible",IF(COUNTA(I2528)=1,L2528*1,IF(COUNTA(J2528)=1,L2528*1,"ERROR"))))</f>
        <v/>
      </c>
    </row>
    <row r="2529" spans="1:13" x14ac:dyDescent="0.25">
      <c r="A2529" s="232" t="str">
        <f>IF(D2529="","",A2528)</f>
        <v/>
      </c>
      <c r="B2529" s="231" t="str">
        <f>IF(D2529="","",B2528)</f>
        <v/>
      </c>
      <c r="C2529" s="232" t="str">
        <f>IF(D2529="","",C2528)</f>
        <v/>
      </c>
      <c r="D2529" s="6"/>
      <c r="E2529" s="5" t="str">
        <f>IF(D2529="","",VLOOKUP(D2529,Master,3,FALSE))</f>
        <v/>
      </c>
      <c r="F2529" s="5" t="str">
        <f>IF(D2529="","",VLOOKUP(D2529,Master,4,FALSE))</f>
        <v/>
      </c>
      <c r="G2529" s="5" t="str">
        <f>IF(D2529="","",VLOOKUP(D2529,Master,5,FALSE))</f>
        <v/>
      </c>
      <c r="H2529" s="5" t="str">
        <f>IF(D2529="","",VLOOKUP(D2529,Master,2,FALSE))</f>
        <v/>
      </c>
      <c r="I2529" s="233"/>
      <c r="J2529" s="233"/>
      <c r="K2529" s="233"/>
      <c r="L2529" s="234" t="str">
        <f>IF(K2529="","",IF(I2529="",ROUND(HLOOKUP(J2529,kgList,K2529,FALSE),1),ROUND(HLOOKUP(I2529,kgList,K2529,FALSE),1)))</f>
        <v/>
      </c>
      <c r="M2529" s="234" t="str">
        <f>IF(L2529="","",IF(COUNTA(I2529:J2529)&gt;1,"Edible or Inedible",IF(COUNTA(I2529)=1,L2529*1,IF(COUNTA(J2529)=1,L2529*1,"ERROR"))))</f>
        <v/>
      </c>
    </row>
    <row r="2530" spans="1:13" x14ac:dyDescent="0.25">
      <c r="A2530" s="232" t="str">
        <f>IF(D2530="","",A2529)</f>
        <v/>
      </c>
      <c r="B2530" s="231" t="str">
        <f>IF(D2530="","",B2529)</f>
        <v/>
      </c>
      <c r="C2530" s="232" t="str">
        <f>IF(D2530="","",C2529)</f>
        <v/>
      </c>
      <c r="D2530" s="6"/>
      <c r="E2530" s="5" t="str">
        <f>IF(D2530="","",VLOOKUP(D2530,Master,3,FALSE))</f>
        <v/>
      </c>
      <c r="F2530" s="5" t="str">
        <f>IF(D2530="","",VLOOKUP(D2530,Master,4,FALSE))</f>
        <v/>
      </c>
      <c r="G2530" s="5" t="str">
        <f>IF(D2530="","",VLOOKUP(D2530,Master,5,FALSE))</f>
        <v/>
      </c>
      <c r="H2530" s="5" t="str">
        <f>IF(D2530="","",VLOOKUP(D2530,Master,2,FALSE))</f>
        <v/>
      </c>
      <c r="I2530" s="233"/>
      <c r="J2530" s="233"/>
      <c r="K2530" s="233"/>
      <c r="L2530" s="234" t="str">
        <f>IF(K2530="","",IF(I2530="",ROUND(HLOOKUP(J2530,kgList,K2530,FALSE),1),ROUND(HLOOKUP(I2530,kgList,K2530,FALSE),1)))</f>
        <v/>
      </c>
      <c r="M2530" s="234" t="str">
        <f>IF(L2530="","",IF(COUNTA(I2530:J2530)&gt;1,"Edible or Inedible",IF(COUNTA(I2530)=1,L2530*1,IF(COUNTA(J2530)=1,L2530*1,"ERROR"))))</f>
        <v/>
      </c>
    </row>
    <row r="2531" spans="1:13" x14ac:dyDescent="0.25">
      <c r="A2531" s="232" t="str">
        <f>IF(D2531="","",A2530)</f>
        <v/>
      </c>
      <c r="B2531" s="231" t="str">
        <f>IF(D2531="","",B2530)</f>
        <v/>
      </c>
      <c r="C2531" s="232" t="str">
        <f>IF(D2531="","",C2530)</f>
        <v/>
      </c>
      <c r="D2531" s="6"/>
      <c r="E2531" s="5" t="str">
        <f>IF(D2531="","",VLOOKUP(D2531,Master,3,FALSE))</f>
        <v/>
      </c>
      <c r="F2531" s="5" t="str">
        <f>IF(D2531="","",VLOOKUP(D2531,Master,4,FALSE))</f>
        <v/>
      </c>
      <c r="G2531" s="5" t="str">
        <f>IF(D2531="","",VLOOKUP(D2531,Master,5,FALSE))</f>
        <v/>
      </c>
      <c r="H2531" s="5" t="str">
        <f>IF(D2531="","",VLOOKUP(D2531,Master,2,FALSE))</f>
        <v/>
      </c>
      <c r="I2531" s="233"/>
      <c r="J2531" s="233"/>
      <c r="K2531" s="233"/>
      <c r="L2531" s="234" t="str">
        <f>IF(K2531="","",IF(I2531="",ROUND(HLOOKUP(J2531,kgList,K2531,FALSE),1),ROUND(HLOOKUP(I2531,kgList,K2531,FALSE),1)))</f>
        <v/>
      </c>
      <c r="M2531" s="234" t="str">
        <f>IF(L2531="","",IF(COUNTA(I2531:J2531)&gt;1,"Edible or Inedible",IF(COUNTA(I2531)=1,L2531*1,IF(COUNTA(J2531)=1,L2531*1,"ERROR"))))</f>
        <v/>
      </c>
    </row>
    <row r="2532" spans="1:13" x14ac:dyDescent="0.25">
      <c r="A2532" s="232" t="str">
        <f>IF(D2532="","",A2531)</f>
        <v/>
      </c>
      <c r="B2532" s="231" t="str">
        <f>IF(D2532="","",B2531)</f>
        <v/>
      </c>
      <c r="C2532" s="232" t="str">
        <f>IF(D2532="","",C2531)</f>
        <v/>
      </c>
      <c r="D2532" s="6"/>
      <c r="E2532" s="5" t="str">
        <f>IF(D2532="","",VLOOKUP(D2532,Master,3,FALSE))</f>
        <v/>
      </c>
      <c r="F2532" s="5" t="str">
        <f>IF(D2532="","",VLOOKUP(D2532,Master,4,FALSE))</f>
        <v/>
      </c>
      <c r="G2532" s="5" t="str">
        <f>IF(D2532="","",VLOOKUP(D2532,Master,5,FALSE))</f>
        <v/>
      </c>
      <c r="H2532" s="5" t="str">
        <f>IF(D2532="","",VLOOKUP(D2532,Master,2,FALSE))</f>
        <v/>
      </c>
      <c r="I2532" s="233"/>
      <c r="J2532" s="233"/>
      <c r="K2532" s="233"/>
      <c r="L2532" s="234" t="str">
        <f>IF(K2532="","",IF(I2532="",ROUND(HLOOKUP(J2532,kgList,K2532,FALSE),1),ROUND(HLOOKUP(I2532,kgList,K2532,FALSE),1)))</f>
        <v/>
      </c>
      <c r="M2532" s="234" t="str">
        <f>IF(L2532="","",IF(COUNTA(I2532:J2532)&gt;1,"Edible or Inedible",IF(COUNTA(I2532)=1,L2532*1,IF(COUNTA(J2532)=1,L2532*1,"ERROR"))))</f>
        <v/>
      </c>
    </row>
    <row r="2533" spans="1:13" x14ac:dyDescent="0.25">
      <c r="A2533" s="232" t="str">
        <f>IF(D2533="","",A2532)</f>
        <v/>
      </c>
      <c r="B2533" s="231" t="str">
        <f>IF(D2533="","",B2532)</f>
        <v/>
      </c>
      <c r="C2533" s="232" t="str">
        <f>IF(D2533="","",C2532)</f>
        <v/>
      </c>
      <c r="D2533" s="6"/>
      <c r="E2533" s="5" t="str">
        <f>IF(D2533="","",VLOOKUP(D2533,Master,3,FALSE))</f>
        <v/>
      </c>
      <c r="F2533" s="5" t="str">
        <f>IF(D2533="","",VLOOKUP(D2533,Master,4,FALSE))</f>
        <v/>
      </c>
      <c r="G2533" s="5" t="str">
        <f>IF(D2533="","",VLOOKUP(D2533,Master,5,FALSE))</f>
        <v/>
      </c>
      <c r="H2533" s="5" t="str">
        <f>IF(D2533="","",VLOOKUP(D2533,Master,2,FALSE))</f>
        <v/>
      </c>
      <c r="I2533" s="233"/>
      <c r="J2533" s="233"/>
      <c r="K2533" s="233"/>
      <c r="L2533" s="234" t="str">
        <f>IF(K2533="","",IF(I2533="",ROUND(HLOOKUP(J2533,kgList,K2533,FALSE),1),ROUND(HLOOKUP(I2533,kgList,K2533,FALSE),1)))</f>
        <v/>
      </c>
      <c r="M2533" s="234" t="str">
        <f>IF(L2533="","",IF(COUNTA(I2533:J2533)&gt;1,"Edible or Inedible",IF(COUNTA(I2533)=1,L2533*1,IF(COUNTA(J2533)=1,L2533*1,"ERROR"))))</f>
        <v/>
      </c>
    </row>
    <row r="2534" spans="1:13" x14ac:dyDescent="0.25">
      <c r="A2534" s="232" t="str">
        <f>IF(D2534="","",A2533)</f>
        <v/>
      </c>
      <c r="B2534" s="231" t="str">
        <f>IF(D2534="","",B2533)</f>
        <v/>
      </c>
      <c r="C2534" s="232" t="str">
        <f>IF(D2534="","",C2533)</f>
        <v/>
      </c>
      <c r="D2534" s="6"/>
      <c r="E2534" s="5" t="str">
        <f>IF(D2534="","",VLOOKUP(D2534,Master,3,FALSE))</f>
        <v/>
      </c>
      <c r="F2534" s="5" t="str">
        <f>IF(D2534="","",VLOOKUP(D2534,Master,4,FALSE))</f>
        <v/>
      </c>
      <c r="G2534" s="5" t="str">
        <f>IF(D2534="","",VLOOKUP(D2534,Master,5,FALSE))</f>
        <v/>
      </c>
      <c r="H2534" s="5" t="str">
        <f>IF(D2534="","",VLOOKUP(D2534,Master,2,FALSE))</f>
        <v/>
      </c>
      <c r="I2534" s="233"/>
      <c r="J2534" s="233"/>
      <c r="K2534" s="233"/>
      <c r="L2534" s="234" t="str">
        <f>IF(K2534="","",IF(I2534="",ROUND(HLOOKUP(J2534,kgList,K2534,FALSE),1),ROUND(HLOOKUP(I2534,kgList,K2534,FALSE),1)))</f>
        <v/>
      </c>
      <c r="M2534" s="234" t="str">
        <f>IF(L2534="","",IF(COUNTA(I2534:J2534)&gt;1,"Edible or Inedible",IF(COUNTA(I2534)=1,L2534*1,IF(COUNTA(J2534)=1,L2534*1,"ERROR"))))</f>
        <v/>
      </c>
    </row>
    <row r="2535" spans="1:13" x14ac:dyDescent="0.25">
      <c r="A2535" s="232" t="str">
        <f>IF(D2535="","",A2534)</f>
        <v/>
      </c>
      <c r="B2535" s="231" t="str">
        <f>IF(D2535="","",B2534)</f>
        <v/>
      </c>
      <c r="C2535" s="232" t="str">
        <f>IF(D2535="","",C2534)</f>
        <v/>
      </c>
      <c r="D2535" s="6"/>
      <c r="E2535" s="5" t="str">
        <f>IF(D2535="","",VLOOKUP(D2535,Master,3,FALSE))</f>
        <v/>
      </c>
      <c r="F2535" s="5" t="str">
        <f>IF(D2535="","",VLOOKUP(D2535,Master,4,FALSE))</f>
        <v/>
      </c>
      <c r="G2535" s="5" t="str">
        <f>IF(D2535="","",VLOOKUP(D2535,Master,5,FALSE))</f>
        <v/>
      </c>
      <c r="H2535" s="5" t="str">
        <f>IF(D2535="","",VLOOKUP(D2535,Master,2,FALSE))</f>
        <v/>
      </c>
      <c r="I2535" s="233"/>
      <c r="J2535" s="233"/>
      <c r="K2535" s="233"/>
      <c r="L2535" s="234" t="str">
        <f>IF(K2535="","",IF(I2535="",ROUND(HLOOKUP(J2535,kgList,K2535,FALSE),1),ROUND(HLOOKUP(I2535,kgList,K2535,FALSE),1)))</f>
        <v/>
      </c>
      <c r="M2535" s="234" t="str">
        <f>IF(L2535="","",IF(COUNTA(I2535:J2535)&gt;1,"Edible or Inedible",IF(COUNTA(I2535)=1,L2535*1,IF(COUNTA(J2535)=1,L2535*1,"ERROR"))))</f>
        <v/>
      </c>
    </row>
    <row r="2536" spans="1:13" x14ac:dyDescent="0.25">
      <c r="A2536" s="232" t="str">
        <f>IF(D2536="","",A2535)</f>
        <v/>
      </c>
      <c r="B2536" s="231" t="str">
        <f>IF(D2536="","",B2535)</f>
        <v/>
      </c>
      <c r="C2536" s="232" t="str">
        <f>IF(D2536="","",C2535)</f>
        <v/>
      </c>
      <c r="D2536" s="6"/>
      <c r="E2536" s="5" t="str">
        <f>IF(D2536="","",VLOOKUP(D2536,Master,3,FALSE))</f>
        <v/>
      </c>
      <c r="F2536" s="5" t="str">
        <f>IF(D2536="","",VLOOKUP(D2536,Master,4,FALSE))</f>
        <v/>
      </c>
      <c r="G2536" s="5" t="str">
        <f>IF(D2536="","",VLOOKUP(D2536,Master,5,FALSE))</f>
        <v/>
      </c>
      <c r="H2536" s="5" t="str">
        <f>IF(D2536="","",VLOOKUP(D2536,Master,2,FALSE))</f>
        <v/>
      </c>
      <c r="I2536" s="233"/>
      <c r="J2536" s="233"/>
      <c r="K2536" s="233"/>
      <c r="L2536" s="234" t="str">
        <f>IF(K2536="","",IF(I2536="",ROUND(HLOOKUP(J2536,kgList,K2536,FALSE),1),ROUND(HLOOKUP(I2536,kgList,K2536,FALSE),1)))</f>
        <v/>
      </c>
      <c r="M2536" s="234" t="str">
        <f>IF(L2536="","",IF(COUNTA(I2536:J2536)&gt;1,"Edible or Inedible",IF(COUNTA(I2536)=1,L2536*1,IF(COUNTA(J2536)=1,L2536*1,"ERROR"))))</f>
        <v/>
      </c>
    </row>
    <row r="2537" spans="1:13" x14ac:dyDescent="0.25">
      <c r="A2537" s="232" t="str">
        <f>IF(D2537="","",A2536)</f>
        <v/>
      </c>
      <c r="B2537" s="231" t="str">
        <f>IF(D2537="","",B2536)</f>
        <v/>
      </c>
      <c r="C2537" s="232" t="str">
        <f>IF(D2537="","",C2536)</f>
        <v/>
      </c>
      <c r="D2537" s="6"/>
      <c r="E2537" s="5" t="str">
        <f>IF(D2537="","",VLOOKUP(D2537,Master,3,FALSE))</f>
        <v/>
      </c>
      <c r="F2537" s="5" t="str">
        <f>IF(D2537="","",VLOOKUP(D2537,Master,4,FALSE))</f>
        <v/>
      </c>
      <c r="G2537" s="5" t="str">
        <f>IF(D2537="","",VLOOKUP(D2537,Master,5,FALSE))</f>
        <v/>
      </c>
      <c r="H2537" s="5" t="str">
        <f>IF(D2537="","",VLOOKUP(D2537,Master,2,FALSE))</f>
        <v/>
      </c>
      <c r="I2537" s="233"/>
      <c r="J2537" s="233"/>
      <c r="K2537" s="233"/>
      <c r="L2537" s="234" t="str">
        <f>IF(K2537="","",IF(I2537="",ROUND(HLOOKUP(J2537,kgList,K2537,FALSE),1),ROUND(HLOOKUP(I2537,kgList,K2537,FALSE),1)))</f>
        <v/>
      </c>
      <c r="M2537" s="234" t="str">
        <f>IF(L2537="","",IF(COUNTA(I2537:J2537)&gt;1,"Edible or Inedible",IF(COUNTA(I2537)=1,L2537*1,IF(COUNTA(J2537)=1,L2537*1,"ERROR"))))</f>
        <v/>
      </c>
    </row>
    <row r="2538" spans="1:13" x14ac:dyDescent="0.25">
      <c r="A2538" s="232" t="str">
        <f>IF(D2538="","",A2537)</f>
        <v/>
      </c>
      <c r="B2538" s="231" t="str">
        <f>IF(D2538="","",B2537)</f>
        <v/>
      </c>
      <c r="C2538" s="232" t="str">
        <f>IF(D2538="","",C2537)</f>
        <v/>
      </c>
      <c r="D2538" s="6"/>
      <c r="E2538" s="5" t="str">
        <f>IF(D2538="","",VLOOKUP(D2538,Master,3,FALSE))</f>
        <v/>
      </c>
      <c r="F2538" s="5" t="str">
        <f>IF(D2538="","",VLOOKUP(D2538,Master,4,FALSE))</f>
        <v/>
      </c>
      <c r="G2538" s="5" t="str">
        <f>IF(D2538="","",VLOOKUP(D2538,Master,5,FALSE))</f>
        <v/>
      </c>
      <c r="H2538" s="5" t="str">
        <f>IF(D2538="","",VLOOKUP(D2538,Master,2,FALSE))</f>
        <v/>
      </c>
      <c r="I2538" s="233"/>
      <c r="J2538" s="233"/>
      <c r="K2538" s="233"/>
      <c r="L2538" s="234" t="str">
        <f>IF(K2538="","",IF(I2538="",ROUND(HLOOKUP(J2538,kgList,K2538,FALSE),1),ROUND(HLOOKUP(I2538,kgList,K2538,FALSE),1)))</f>
        <v/>
      </c>
      <c r="M2538" s="234" t="str">
        <f>IF(L2538="","",IF(COUNTA(I2538:J2538)&gt;1,"Edible or Inedible",IF(COUNTA(I2538)=1,L2538*1,IF(COUNTA(J2538)=1,L2538*1,"ERROR"))))</f>
        <v/>
      </c>
    </row>
    <row r="2539" spans="1:13" x14ac:dyDescent="0.25">
      <c r="A2539" s="232" t="str">
        <f>IF(D2539="","",A2538)</f>
        <v/>
      </c>
      <c r="B2539" s="231" t="str">
        <f>IF(D2539="","",B2538)</f>
        <v/>
      </c>
      <c r="C2539" s="232" t="str">
        <f>IF(D2539="","",C2538)</f>
        <v/>
      </c>
      <c r="D2539" s="6"/>
      <c r="E2539" s="5" t="str">
        <f>IF(D2539="","",VLOOKUP(D2539,Master,3,FALSE))</f>
        <v/>
      </c>
      <c r="F2539" s="5" t="str">
        <f>IF(D2539="","",VLOOKUP(D2539,Master,4,FALSE))</f>
        <v/>
      </c>
      <c r="G2539" s="5" t="str">
        <f>IF(D2539="","",VLOOKUP(D2539,Master,5,FALSE))</f>
        <v/>
      </c>
      <c r="H2539" s="5" t="str">
        <f>IF(D2539="","",VLOOKUP(D2539,Master,2,FALSE))</f>
        <v/>
      </c>
      <c r="I2539" s="233"/>
      <c r="J2539" s="233"/>
      <c r="K2539" s="233"/>
      <c r="L2539" s="234" t="str">
        <f>IF(K2539="","",IF(I2539="",ROUND(HLOOKUP(J2539,kgList,K2539,FALSE),1),ROUND(HLOOKUP(I2539,kgList,K2539,FALSE),1)))</f>
        <v/>
      </c>
      <c r="M2539" s="234" t="str">
        <f>IF(L2539="","",IF(COUNTA(I2539:J2539)&gt;1,"Edible or Inedible",IF(COUNTA(I2539)=1,L2539*1,IF(COUNTA(J2539)=1,L2539*1,"ERROR"))))</f>
        <v/>
      </c>
    </row>
    <row r="2540" spans="1:13" x14ac:dyDescent="0.25">
      <c r="A2540" s="232" t="str">
        <f>IF(D2540="","",A2539)</f>
        <v/>
      </c>
      <c r="B2540" s="231" t="str">
        <f>IF(D2540="","",B2539)</f>
        <v/>
      </c>
      <c r="C2540" s="232" t="str">
        <f>IF(D2540="","",C2539)</f>
        <v/>
      </c>
      <c r="D2540" s="6"/>
      <c r="E2540" s="5" t="str">
        <f>IF(D2540="","",VLOOKUP(D2540,Master,3,FALSE))</f>
        <v/>
      </c>
      <c r="F2540" s="5" t="str">
        <f>IF(D2540="","",VLOOKUP(D2540,Master,4,FALSE))</f>
        <v/>
      </c>
      <c r="G2540" s="5" t="str">
        <f>IF(D2540="","",VLOOKUP(D2540,Master,5,FALSE))</f>
        <v/>
      </c>
      <c r="H2540" s="5" t="str">
        <f>IF(D2540="","",VLOOKUP(D2540,Master,2,FALSE))</f>
        <v/>
      </c>
      <c r="I2540" s="233"/>
      <c r="J2540" s="233"/>
      <c r="K2540" s="233"/>
      <c r="L2540" s="234" t="str">
        <f>IF(K2540="","",IF(I2540="",ROUND(HLOOKUP(J2540,kgList,K2540,FALSE),1),ROUND(HLOOKUP(I2540,kgList,K2540,FALSE),1)))</f>
        <v/>
      </c>
      <c r="M2540" s="234" t="str">
        <f>IF(L2540="","",IF(COUNTA(I2540:J2540)&gt;1,"Edible or Inedible",IF(COUNTA(I2540)=1,L2540*1,IF(COUNTA(J2540)=1,L2540*1,"ERROR"))))</f>
        <v/>
      </c>
    </row>
    <row r="2541" spans="1:13" x14ac:dyDescent="0.25">
      <c r="A2541" s="232" t="str">
        <f>IF(D2541="","",A2540)</f>
        <v/>
      </c>
      <c r="B2541" s="231" t="str">
        <f>IF(D2541="","",B2540)</f>
        <v/>
      </c>
      <c r="C2541" s="232" t="str">
        <f>IF(D2541="","",C2540)</f>
        <v/>
      </c>
      <c r="D2541" s="6"/>
      <c r="E2541" s="5" t="str">
        <f>IF(D2541="","",VLOOKUP(D2541,Master,3,FALSE))</f>
        <v/>
      </c>
      <c r="F2541" s="5" t="str">
        <f>IF(D2541="","",VLOOKUP(D2541,Master,4,FALSE))</f>
        <v/>
      </c>
      <c r="G2541" s="5" t="str">
        <f>IF(D2541="","",VLOOKUP(D2541,Master,5,FALSE))</f>
        <v/>
      </c>
      <c r="H2541" s="5" t="str">
        <f>IF(D2541="","",VLOOKUP(D2541,Master,2,FALSE))</f>
        <v/>
      </c>
      <c r="I2541" s="233"/>
      <c r="J2541" s="233"/>
      <c r="K2541" s="233"/>
      <c r="L2541" s="234" t="str">
        <f>IF(K2541="","",IF(I2541="",ROUND(HLOOKUP(J2541,kgList,K2541,FALSE),1),ROUND(HLOOKUP(I2541,kgList,K2541,FALSE),1)))</f>
        <v/>
      </c>
      <c r="M2541" s="234" t="str">
        <f>IF(L2541="","",IF(COUNTA(I2541:J2541)&gt;1,"Edible or Inedible",IF(COUNTA(I2541)=1,L2541*1,IF(COUNTA(J2541)=1,L2541*1,"ERROR"))))</f>
        <v/>
      </c>
    </row>
    <row r="2542" spans="1:13" x14ac:dyDescent="0.25">
      <c r="A2542" s="232" t="str">
        <f>IF(D2542="","",A2541)</f>
        <v/>
      </c>
      <c r="B2542" s="231" t="str">
        <f>IF(D2542="","",B2541)</f>
        <v/>
      </c>
      <c r="C2542" s="232" t="str">
        <f>IF(D2542="","",C2541)</f>
        <v/>
      </c>
      <c r="D2542" s="6"/>
      <c r="E2542" s="5" t="str">
        <f>IF(D2542="","",VLOOKUP(D2542,Master,3,FALSE))</f>
        <v/>
      </c>
      <c r="F2542" s="5" t="str">
        <f>IF(D2542="","",VLOOKUP(D2542,Master,4,FALSE))</f>
        <v/>
      </c>
      <c r="G2542" s="5" t="str">
        <f>IF(D2542="","",VLOOKUP(D2542,Master,5,FALSE))</f>
        <v/>
      </c>
      <c r="H2542" s="5" t="str">
        <f>IF(D2542="","",VLOOKUP(D2542,Master,2,FALSE))</f>
        <v/>
      </c>
      <c r="I2542" s="233"/>
      <c r="J2542" s="233"/>
      <c r="K2542" s="233"/>
      <c r="L2542" s="234" t="str">
        <f>IF(K2542="","",IF(I2542="",ROUND(HLOOKUP(J2542,kgList,K2542,FALSE),1),ROUND(HLOOKUP(I2542,kgList,K2542,FALSE),1)))</f>
        <v/>
      </c>
      <c r="M2542" s="234" t="str">
        <f>IF(L2542="","",IF(COUNTA(I2542:J2542)&gt;1,"Edible or Inedible",IF(COUNTA(I2542)=1,L2542*1,IF(COUNTA(J2542)=1,L2542*1,"ERROR"))))</f>
        <v/>
      </c>
    </row>
    <row r="2543" spans="1:13" x14ac:dyDescent="0.25">
      <c r="A2543" s="232" t="str">
        <f>IF(D2543="","",A2542)</f>
        <v/>
      </c>
      <c r="B2543" s="231" t="str">
        <f>IF(D2543="","",B2542)</f>
        <v/>
      </c>
      <c r="C2543" s="232" t="str">
        <f>IF(D2543="","",C2542)</f>
        <v/>
      </c>
      <c r="D2543" s="6"/>
      <c r="E2543" s="5" t="str">
        <f>IF(D2543="","",VLOOKUP(D2543,Master,3,FALSE))</f>
        <v/>
      </c>
      <c r="F2543" s="5" t="str">
        <f>IF(D2543="","",VLOOKUP(D2543,Master,4,FALSE))</f>
        <v/>
      </c>
      <c r="G2543" s="5" t="str">
        <f>IF(D2543="","",VLOOKUP(D2543,Master,5,FALSE))</f>
        <v/>
      </c>
      <c r="H2543" s="5" t="str">
        <f>IF(D2543="","",VLOOKUP(D2543,Master,2,FALSE))</f>
        <v/>
      </c>
      <c r="I2543" s="233"/>
      <c r="J2543" s="233"/>
      <c r="K2543" s="233"/>
      <c r="L2543" s="234" t="str">
        <f>IF(K2543="","",IF(I2543="",ROUND(HLOOKUP(J2543,kgList,K2543,FALSE),1),ROUND(HLOOKUP(I2543,kgList,K2543,FALSE),1)))</f>
        <v/>
      </c>
      <c r="M2543" s="234" t="str">
        <f>IF(L2543="","",IF(COUNTA(I2543:J2543)&gt;1,"Edible or Inedible",IF(COUNTA(I2543)=1,L2543*1,IF(COUNTA(J2543)=1,L2543*1,"ERROR"))))</f>
        <v/>
      </c>
    </row>
    <row r="2544" spans="1:13" x14ac:dyDescent="0.25">
      <c r="A2544" s="232" t="str">
        <f>IF(D2544="","",A2543)</f>
        <v/>
      </c>
      <c r="B2544" s="231" t="str">
        <f>IF(D2544="","",B2543)</f>
        <v/>
      </c>
      <c r="C2544" s="232" t="str">
        <f>IF(D2544="","",C2543)</f>
        <v/>
      </c>
      <c r="D2544" s="6"/>
      <c r="E2544" s="5" t="str">
        <f>IF(D2544="","",VLOOKUP(D2544,Master,3,FALSE))</f>
        <v/>
      </c>
      <c r="F2544" s="5" t="str">
        <f>IF(D2544="","",VLOOKUP(D2544,Master,4,FALSE))</f>
        <v/>
      </c>
      <c r="G2544" s="5" t="str">
        <f>IF(D2544="","",VLOOKUP(D2544,Master,5,FALSE))</f>
        <v/>
      </c>
      <c r="H2544" s="5" t="str">
        <f>IF(D2544="","",VLOOKUP(D2544,Master,2,FALSE))</f>
        <v/>
      </c>
      <c r="I2544" s="233"/>
      <c r="J2544" s="233"/>
      <c r="K2544" s="233"/>
      <c r="L2544" s="234" t="str">
        <f>IF(K2544="","",IF(I2544="",ROUND(HLOOKUP(J2544,kgList,K2544,FALSE),1),ROUND(HLOOKUP(I2544,kgList,K2544,FALSE),1)))</f>
        <v/>
      </c>
      <c r="M2544" s="234" t="str">
        <f>IF(L2544="","",IF(COUNTA(I2544:J2544)&gt;1,"Edible or Inedible",IF(COUNTA(I2544)=1,L2544*1,IF(COUNTA(J2544)=1,L2544*1,"ERROR"))))</f>
        <v/>
      </c>
    </row>
    <row r="2545" spans="1:13" x14ac:dyDescent="0.25">
      <c r="A2545" s="232" t="str">
        <f>IF(D2545="","",A2544)</f>
        <v/>
      </c>
      <c r="B2545" s="231" t="str">
        <f>IF(D2545="","",B2544)</f>
        <v/>
      </c>
      <c r="C2545" s="232" t="str">
        <f>IF(D2545="","",C2544)</f>
        <v/>
      </c>
      <c r="D2545" s="6"/>
      <c r="E2545" s="5" t="str">
        <f>IF(D2545="","",VLOOKUP(D2545,Master,3,FALSE))</f>
        <v/>
      </c>
      <c r="F2545" s="5" t="str">
        <f>IF(D2545="","",VLOOKUP(D2545,Master,4,FALSE))</f>
        <v/>
      </c>
      <c r="G2545" s="5" t="str">
        <f>IF(D2545="","",VLOOKUP(D2545,Master,5,FALSE))</f>
        <v/>
      </c>
      <c r="H2545" s="5" t="str">
        <f>IF(D2545="","",VLOOKUP(D2545,Master,2,FALSE))</f>
        <v/>
      </c>
      <c r="I2545" s="233"/>
      <c r="J2545" s="233"/>
      <c r="K2545" s="233"/>
      <c r="L2545" s="234" t="str">
        <f>IF(K2545="","",IF(I2545="",ROUND(HLOOKUP(J2545,kgList,K2545,FALSE),1),ROUND(HLOOKUP(I2545,kgList,K2545,FALSE),1)))</f>
        <v/>
      </c>
      <c r="M2545" s="234" t="str">
        <f>IF(L2545="","",IF(COUNTA(I2545:J2545)&gt;1,"Edible or Inedible",IF(COUNTA(I2545)=1,L2545*1,IF(COUNTA(J2545)=1,L2545*1,"ERROR"))))</f>
        <v/>
      </c>
    </row>
    <row r="2546" spans="1:13" x14ac:dyDescent="0.25">
      <c r="A2546" s="232" t="str">
        <f>IF(D2546="","",A2545)</f>
        <v/>
      </c>
      <c r="B2546" s="231" t="str">
        <f>IF(D2546="","",B2545)</f>
        <v/>
      </c>
      <c r="C2546" s="232" t="str">
        <f>IF(D2546="","",C2545)</f>
        <v/>
      </c>
      <c r="D2546" s="6"/>
      <c r="E2546" s="5" t="str">
        <f>IF(D2546="","",VLOOKUP(D2546,Master,3,FALSE))</f>
        <v/>
      </c>
      <c r="F2546" s="5" t="str">
        <f>IF(D2546="","",VLOOKUP(D2546,Master,4,FALSE))</f>
        <v/>
      </c>
      <c r="G2546" s="5" t="str">
        <f>IF(D2546="","",VLOOKUP(D2546,Master,5,FALSE))</f>
        <v/>
      </c>
      <c r="H2546" s="5" t="str">
        <f>IF(D2546="","",VLOOKUP(D2546,Master,2,FALSE))</f>
        <v/>
      </c>
      <c r="I2546" s="233"/>
      <c r="J2546" s="233"/>
      <c r="K2546" s="233"/>
      <c r="L2546" s="234" t="str">
        <f>IF(K2546="","",IF(I2546="",ROUND(HLOOKUP(J2546,kgList,K2546,FALSE),1),ROUND(HLOOKUP(I2546,kgList,K2546,FALSE),1)))</f>
        <v/>
      </c>
      <c r="M2546" s="234" t="str">
        <f>IF(L2546="","",IF(COUNTA(I2546:J2546)&gt;1,"Edible or Inedible",IF(COUNTA(I2546)=1,L2546*1,IF(COUNTA(J2546)=1,L2546*1,"ERROR"))))</f>
        <v/>
      </c>
    </row>
    <row r="2547" spans="1:13" x14ac:dyDescent="0.25">
      <c r="A2547" s="232" t="str">
        <f>IF(D2547="","",A2546)</f>
        <v/>
      </c>
      <c r="B2547" s="231" t="str">
        <f>IF(D2547="","",B2546)</f>
        <v/>
      </c>
      <c r="C2547" s="232" t="str">
        <f>IF(D2547="","",C2546)</f>
        <v/>
      </c>
      <c r="D2547" s="6"/>
      <c r="E2547" s="5" t="str">
        <f>IF(D2547="","",VLOOKUP(D2547,Master,3,FALSE))</f>
        <v/>
      </c>
      <c r="F2547" s="5" t="str">
        <f>IF(D2547="","",VLOOKUP(D2547,Master,4,FALSE))</f>
        <v/>
      </c>
      <c r="G2547" s="5" t="str">
        <f>IF(D2547="","",VLOOKUP(D2547,Master,5,FALSE))</f>
        <v/>
      </c>
      <c r="H2547" s="5" t="str">
        <f>IF(D2547="","",VLOOKUP(D2547,Master,2,FALSE))</f>
        <v/>
      </c>
      <c r="I2547" s="233"/>
      <c r="J2547" s="233"/>
      <c r="K2547" s="233"/>
      <c r="L2547" s="234" t="str">
        <f>IF(K2547="","",IF(I2547="",ROUND(HLOOKUP(J2547,kgList,K2547,FALSE),1),ROUND(HLOOKUP(I2547,kgList,K2547,FALSE),1)))</f>
        <v/>
      </c>
      <c r="M2547" s="234" t="str">
        <f>IF(L2547="","",IF(COUNTA(I2547:J2547)&gt;1,"Edible or Inedible",IF(COUNTA(I2547)=1,L2547*1,IF(COUNTA(J2547)=1,L2547*1,"ERROR"))))</f>
        <v/>
      </c>
    </row>
    <row r="2548" spans="1:13" x14ac:dyDescent="0.25">
      <c r="A2548" s="232" t="str">
        <f>IF(D2548="","",A2547)</f>
        <v/>
      </c>
      <c r="B2548" s="231" t="str">
        <f>IF(D2548="","",B2547)</f>
        <v/>
      </c>
      <c r="C2548" s="232" t="str">
        <f>IF(D2548="","",C2547)</f>
        <v/>
      </c>
      <c r="D2548" s="6"/>
      <c r="E2548" s="5" t="str">
        <f>IF(D2548="","",VLOOKUP(D2548,Master,3,FALSE))</f>
        <v/>
      </c>
      <c r="F2548" s="5" t="str">
        <f>IF(D2548="","",VLOOKUP(D2548,Master,4,FALSE))</f>
        <v/>
      </c>
      <c r="G2548" s="5" t="str">
        <f>IF(D2548="","",VLOOKUP(D2548,Master,5,FALSE))</f>
        <v/>
      </c>
      <c r="H2548" s="5" t="str">
        <f>IF(D2548="","",VLOOKUP(D2548,Master,2,FALSE))</f>
        <v/>
      </c>
      <c r="I2548" s="233"/>
      <c r="J2548" s="233"/>
      <c r="K2548" s="233"/>
      <c r="L2548" s="234" t="str">
        <f>IF(K2548="","",IF(I2548="",ROUND(HLOOKUP(J2548,kgList,K2548,FALSE),1),ROUND(HLOOKUP(I2548,kgList,K2548,FALSE),1)))</f>
        <v/>
      </c>
      <c r="M2548" s="234" t="str">
        <f>IF(L2548="","",IF(COUNTA(I2548:J2548)&gt;1,"Edible or Inedible",IF(COUNTA(I2548)=1,L2548*1,IF(COUNTA(J2548)=1,L2548*1,"ERROR"))))</f>
        <v/>
      </c>
    </row>
    <row r="2549" spans="1:13" x14ac:dyDescent="0.25">
      <c r="A2549" s="232" t="str">
        <f>IF(D2549="","",A2548)</f>
        <v/>
      </c>
      <c r="B2549" s="231" t="str">
        <f>IF(D2549="","",B2548)</f>
        <v/>
      </c>
      <c r="C2549" s="232" t="str">
        <f>IF(D2549="","",C2548)</f>
        <v/>
      </c>
      <c r="D2549" s="6"/>
      <c r="E2549" s="5" t="str">
        <f>IF(D2549="","",VLOOKUP(D2549,Master,3,FALSE))</f>
        <v/>
      </c>
      <c r="F2549" s="5" t="str">
        <f>IF(D2549="","",VLOOKUP(D2549,Master,4,FALSE))</f>
        <v/>
      </c>
      <c r="G2549" s="5" t="str">
        <f>IF(D2549="","",VLOOKUP(D2549,Master,5,FALSE))</f>
        <v/>
      </c>
      <c r="H2549" s="5" t="str">
        <f>IF(D2549="","",VLOOKUP(D2549,Master,2,FALSE))</f>
        <v/>
      </c>
      <c r="I2549" s="233"/>
      <c r="J2549" s="233"/>
      <c r="K2549" s="233"/>
      <c r="L2549" s="234" t="str">
        <f>IF(K2549="","",IF(I2549="",ROUND(HLOOKUP(J2549,kgList,K2549,FALSE),1),ROUND(HLOOKUP(I2549,kgList,K2549,FALSE),1)))</f>
        <v/>
      </c>
      <c r="M2549" s="234" t="str">
        <f>IF(L2549="","",IF(COUNTA(I2549:J2549)&gt;1,"Edible or Inedible",IF(COUNTA(I2549)=1,L2549*1,IF(COUNTA(J2549)=1,L2549*1,"ERROR"))))</f>
        <v/>
      </c>
    </row>
    <row r="2550" spans="1:13" x14ac:dyDescent="0.25">
      <c r="A2550" s="232" t="str">
        <f>IF(D2550="","",A2549)</f>
        <v/>
      </c>
      <c r="B2550" s="231" t="str">
        <f>IF(D2550="","",B2549)</f>
        <v/>
      </c>
      <c r="C2550" s="232" t="str">
        <f>IF(D2550="","",C2549)</f>
        <v/>
      </c>
      <c r="D2550" s="6"/>
      <c r="E2550" s="5" t="str">
        <f>IF(D2550="","",VLOOKUP(D2550,Master,3,FALSE))</f>
        <v/>
      </c>
      <c r="F2550" s="5" t="str">
        <f>IF(D2550="","",VLOOKUP(D2550,Master,4,FALSE))</f>
        <v/>
      </c>
      <c r="G2550" s="5" t="str">
        <f>IF(D2550="","",VLOOKUP(D2550,Master,5,FALSE))</f>
        <v/>
      </c>
      <c r="H2550" s="5" t="str">
        <f>IF(D2550="","",VLOOKUP(D2550,Master,2,FALSE))</f>
        <v/>
      </c>
      <c r="I2550" s="233"/>
      <c r="J2550" s="233"/>
      <c r="K2550" s="233"/>
      <c r="L2550" s="234" t="str">
        <f>IF(K2550="","",IF(I2550="",ROUND(HLOOKUP(J2550,kgList,K2550,FALSE),1),ROUND(HLOOKUP(I2550,kgList,K2550,FALSE),1)))</f>
        <v/>
      </c>
      <c r="M2550" s="234" t="str">
        <f>IF(L2550="","",IF(COUNTA(I2550:J2550)&gt;1,"Edible or Inedible",IF(COUNTA(I2550)=1,L2550*1,IF(COUNTA(J2550)=1,L2550*1,"ERROR"))))</f>
        <v/>
      </c>
    </row>
    <row r="2551" spans="1:13" x14ac:dyDescent="0.25">
      <c r="A2551" s="232" t="str">
        <f>IF(D2551="","",A2550)</f>
        <v/>
      </c>
      <c r="B2551" s="231" t="str">
        <f>IF(D2551="","",B2550)</f>
        <v/>
      </c>
      <c r="C2551" s="232" t="str">
        <f>IF(D2551="","",C2550)</f>
        <v/>
      </c>
      <c r="D2551" s="6"/>
      <c r="E2551" s="5" t="str">
        <f>IF(D2551="","",VLOOKUP(D2551,Master,3,FALSE))</f>
        <v/>
      </c>
      <c r="F2551" s="5" t="str">
        <f>IF(D2551="","",VLOOKUP(D2551,Master,4,FALSE))</f>
        <v/>
      </c>
      <c r="G2551" s="5" t="str">
        <f>IF(D2551="","",VLOOKUP(D2551,Master,5,FALSE))</f>
        <v/>
      </c>
      <c r="H2551" s="5" t="str">
        <f>IF(D2551="","",VLOOKUP(D2551,Master,2,FALSE))</f>
        <v/>
      </c>
      <c r="I2551" s="233"/>
      <c r="J2551" s="233"/>
      <c r="K2551" s="233"/>
      <c r="L2551" s="234" t="str">
        <f>IF(K2551="","",IF(I2551="",ROUND(HLOOKUP(J2551,kgList,K2551,FALSE),1),ROUND(HLOOKUP(I2551,kgList,K2551,FALSE),1)))</f>
        <v/>
      </c>
      <c r="M2551" s="234" t="str">
        <f>IF(L2551="","",IF(COUNTA(I2551:J2551)&gt;1,"Edible or Inedible",IF(COUNTA(I2551)=1,L2551*1,IF(COUNTA(J2551)=1,L2551*1,"ERROR"))))</f>
        <v/>
      </c>
    </row>
    <row r="2552" spans="1:13" x14ac:dyDescent="0.25">
      <c r="A2552" s="232" t="str">
        <f>IF(D2552="","",A2551)</f>
        <v/>
      </c>
      <c r="B2552" s="231" t="str">
        <f>IF(D2552="","",B2551)</f>
        <v/>
      </c>
      <c r="C2552" s="232" t="str">
        <f>IF(D2552="","",C2551)</f>
        <v/>
      </c>
      <c r="D2552" s="6"/>
      <c r="E2552" s="5" t="str">
        <f>IF(D2552="","",VLOOKUP(D2552,Master,3,FALSE))</f>
        <v/>
      </c>
      <c r="F2552" s="5" t="str">
        <f>IF(D2552="","",VLOOKUP(D2552,Master,4,FALSE))</f>
        <v/>
      </c>
      <c r="G2552" s="5" t="str">
        <f>IF(D2552="","",VLOOKUP(D2552,Master,5,FALSE))</f>
        <v/>
      </c>
      <c r="H2552" s="5" t="str">
        <f>IF(D2552="","",VLOOKUP(D2552,Master,2,FALSE))</f>
        <v/>
      </c>
      <c r="I2552" s="233"/>
      <c r="J2552" s="233"/>
      <c r="K2552" s="233"/>
      <c r="L2552" s="234" t="str">
        <f>IF(K2552="","",IF(I2552="",ROUND(HLOOKUP(J2552,kgList,K2552,FALSE),1),ROUND(HLOOKUP(I2552,kgList,K2552,FALSE),1)))</f>
        <v/>
      </c>
      <c r="M2552" s="234" t="str">
        <f>IF(L2552="","",IF(COUNTA(I2552:J2552)&gt;1,"Edible or Inedible",IF(COUNTA(I2552)=1,L2552*1,IF(COUNTA(J2552)=1,L2552*1,"ERROR"))))</f>
        <v/>
      </c>
    </row>
    <row r="2553" spans="1:13" x14ac:dyDescent="0.25">
      <c r="A2553" s="232" t="str">
        <f>IF(D2553="","",A2552)</f>
        <v/>
      </c>
      <c r="B2553" s="231" t="str">
        <f>IF(D2553="","",B2552)</f>
        <v/>
      </c>
      <c r="C2553" s="232" t="str">
        <f>IF(D2553="","",C2552)</f>
        <v/>
      </c>
      <c r="D2553" s="6"/>
      <c r="E2553" s="5" t="str">
        <f>IF(D2553="","",VLOOKUP(D2553,Master,3,FALSE))</f>
        <v/>
      </c>
      <c r="F2553" s="5" t="str">
        <f>IF(D2553="","",VLOOKUP(D2553,Master,4,FALSE))</f>
        <v/>
      </c>
      <c r="G2553" s="5" t="str">
        <f>IF(D2553="","",VLOOKUP(D2553,Master,5,FALSE))</f>
        <v/>
      </c>
      <c r="H2553" s="5" t="str">
        <f>IF(D2553="","",VLOOKUP(D2553,Master,2,FALSE))</f>
        <v/>
      </c>
      <c r="I2553" s="233"/>
      <c r="J2553" s="233"/>
      <c r="K2553" s="233"/>
      <c r="L2553" s="234" t="str">
        <f>IF(K2553="","",IF(I2553="",ROUND(HLOOKUP(J2553,kgList,K2553,FALSE),1),ROUND(HLOOKUP(I2553,kgList,K2553,FALSE),1)))</f>
        <v/>
      </c>
      <c r="M2553" s="234" t="str">
        <f>IF(L2553="","",IF(COUNTA(I2553:J2553)&gt;1,"Edible or Inedible",IF(COUNTA(I2553)=1,L2553*1,IF(COUNTA(J2553)=1,L2553*1,"ERROR"))))</f>
        <v/>
      </c>
    </row>
    <row r="2554" spans="1:13" x14ac:dyDescent="0.25">
      <c r="A2554" s="232" t="str">
        <f>IF(D2554="","",A2553)</f>
        <v/>
      </c>
      <c r="B2554" s="231" t="str">
        <f>IF(D2554="","",B2553)</f>
        <v/>
      </c>
      <c r="C2554" s="232" t="str">
        <f>IF(D2554="","",C2553)</f>
        <v/>
      </c>
      <c r="D2554" s="6"/>
      <c r="E2554" s="5" t="str">
        <f>IF(D2554="","",VLOOKUP(D2554,Master,3,FALSE))</f>
        <v/>
      </c>
      <c r="F2554" s="5" t="str">
        <f>IF(D2554="","",VLOOKUP(D2554,Master,4,FALSE))</f>
        <v/>
      </c>
      <c r="G2554" s="5" t="str">
        <f>IF(D2554="","",VLOOKUP(D2554,Master,5,FALSE))</f>
        <v/>
      </c>
      <c r="H2554" s="5" t="str">
        <f>IF(D2554="","",VLOOKUP(D2554,Master,2,FALSE))</f>
        <v/>
      </c>
      <c r="I2554" s="233"/>
      <c r="J2554" s="233"/>
      <c r="K2554" s="233"/>
      <c r="L2554" s="234" t="str">
        <f>IF(K2554="","",IF(I2554="",ROUND(HLOOKUP(J2554,kgList,K2554,FALSE),1),ROUND(HLOOKUP(I2554,kgList,K2554,FALSE),1)))</f>
        <v/>
      </c>
      <c r="M2554" s="234" t="str">
        <f>IF(L2554="","",IF(COUNTA(I2554:J2554)&gt;1,"Edible or Inedible",IF(COUNTA(I2554)=1,L2554*1,IF(COUNTA(J2554)=1,L2554*1,"ERROR"))))</f>
        <v/>
      </c>
    </row>
    <row r="2555" spans="1:13" x14ac:dyDescent="0.25">
      <c r="A2555" s="232" t="str">
        <f>IF(D2555="","",A2554)</f>
        <v/>
      </c>
      <c r="B2555" s="231" t="str">
        <f>IF(D2555="","",B2554)</f>
        <v/>
      </c>
      <c r="C2555" s="232" t="str">
        <f>IF(D2555="","",C2554)</f>
        <v/>
      </c>
      <c r="D2555" s="6"/>
      <c r="E2555" s="5" t="str">
        <f>IF(D2555="","",VLOOKUP(D2555,Master,3,FALSE))</f>
        <v/>
      </c>
      <c r="F2555" s="5" t="str">
        <f>IF(D2555="","",VLOOKUP(D2555,Master,4,FALSE))</f>
        <v/>
      </c>
      <c r="G2555" s="5" t="str">
        <f>IF(D2555="","",VLOOKUP(D2555,Master,5,FALSE))</f>
        <v/>
      </c>
      <c r="H2555" s="5" t="str">
        <f>IF(D2555="","",VLOOKUP(D2555,Master,2,FALSE))</f>
        <v/>
      </c>
      <c r="I2555" s="233"/>
      <c r="J2555" s="233"/>
      <c r="K2555" s="233"/>
      <c r="L2555" s="234" t="str">
        <f>IF(K2555="","",IF(I2555="",ROUND(HLOOKUP(J2555,kgList,K2555,FALSE),1),ROUND(HLOOKUP(I2555,kgList,K2555,FALSE),1)))</f>
        <v/>
      </c>
      <c r="M2555" s="234" t="str">
        <f>IF(L2555="","",IF(COUNTA(I2555:J2555)&gt;1,"Edible or Inedible",IF(COUNTA(I2555)=1,L2555*1,IF(COUNTA(J2555)=1,L2555*1,"ERROR"))))</f>
        <v/>
      </c>
    </row>
    <row r="2556" spans="1:13" x14ac:dyDescent="0.25">
      <c r="A2556" s="232" t="str">
        <f>IF(D2556="","",A2555)</f>
        <v/>
      </c>
      <c r="B2556" s="231" t="str">
        <f>IF(D2556="","",B2555)</f>
        <v/>
      </c>
      <c r="C2556" s="232" t="str">
        <f>IF(D2556="","",C2555)</f>
        <v/>
      </c>
      <c r="D2556" s="6"/>
      <c r="E2556" s="5" t="str">
        <f>IF(D2556="","",VLOOKUP(D2556,Master,3,FALSE))</f>
        <v/>
      </c>
      <c r="F2556" s="5" t="str">
        <f>IF(D2556="","",VLOOKUP(D2556,Master,4,FALSE))</f>
        <v/>
      </c>
      <c r="G2556" s="5" t="str">
        <f>IF(D2556="","",VLOOKUP(D2556,Master,5,FALSE))</f>
        <v/>
      </c>
      <c r="H2556" s="5" t="str">
        <f>IF(D2556="","",VLOOKUP(D2556,Master,2,FALSE))</f>
        <v/>
      </c>
      <c r="I2556" s="233"/>
      <c r="J2556" s="233"/>
      <c r="K2556" s="233"/>
      <c r="L2556" s="234" t="str">
        <f>IF(K2556="","",IF(I2556="",ROUND(HLOOKUP(J2556,kgList,K2556,FALSE),1),ROUND(HLOOKUP(I2556,kgList,K2556,FALSE),1)))</f>
        <v/>
      </c>
      <c r="M2556" s="234" t="str">
        <f>IF(L2556="","",IF(COUNTA(I2556:J2556)&gt;1,"Edible or Inedible",IF(COUNTA(I2556)=1,L2556*1,IF(COUNTA(J2556)=1,L2556*1,"ERROR"))))</f>
        <v/>
      </c>
    </row>
    <row r="2557" spans="1:13" x14ac:dyDescent="0.25">
      <c r="A2557" s="232" t="str">
        <f>IF(D2557="","",A2556)</f>
        <v/>
      </c>
      <c r="B2557" s="231" t="str">
        <f>IF(D2557="","",B2556)</f>
        <v/>
      </c>
      <c r="C2557" s="232" t="str">
        <f>IF(D2557="","",C2556)</f>
        <v/>
      </c>
      <c r="D2557" s="6"/>
      <c r="E2557" s="5" t="str">
        <f>IF(D2557="","",VLOOKUP(D2557,Master,3,FALSE))</f>
        <v/>
      </c>
      <c r="F2557" s="5" t="str">
        <f>IF(D2557="","",VLOOKUP(D2557,Master,4,FALSE))</f>
        <v/>
      </c>
      <c r="G2557" s="5" t="str">
        <f>IF(D2557="","",VLOOKUP(D2557,Master,5,FALSE))</f>
        <v/>
      </c>
      <c r="H2557" s="5" t="str">
        <f>IF(D2557="","",VLOOKUP(D2557,Master,2,FALSE))</f>
        <v/>
      </c>
      <c r="I2557" s="233"/>
      <c r="J2557" s="233"/>
      <c r="K2557" s="233"/>
      <c r="L2557" s="234" t="str">
        <f>IF(K2557="","",IF(I2557="",ROUND(HLOOKUP(J2557,kgList,K2557,FALSE),1),ROUND(HLOOKUP(I2557,kgList,K2557,FALSE),1)))</f>
        <v/>
      </c>
      <c r="M2557" s="234" t="str">
        <f>IF(L2557="","",IF(COUNTA(I2557:J2557)&gt;1,"Edible or Inedible",IF(COUNTA(I2557)=1,L2557*1,IF(COUNTA(J2557)=1,L2557*1,"ERROR"))))</f>
        <v/>
      </c>
    </row>
    <row r="2558" spans="1:13" x14ac:dyDescent="0.25">
      <c r="A2558" s="232" t="str">
        <f>IF(D2558="","",A2557)</f>
        <v/>
      </c>
      <c r="B2558" s="231" t="str">
        <f>IF(D2558="","",B2557)</f>
        <v/>
      </c>
      <c r="C2558" s="232" t="str">
        <f>IF(D2558="","",C2557)</f>
        <v/>
      </c>
      <c r="D2558" s="6"/>
      <c r="E2558" s="5" t="str">
        <f>IF(D2558="","",VLOOKUP(D2558,Master,3,FALSE))</f>
        <v/>
      </c>
      <c r="F2558" s="5" t="str">
        <f>IF(D2558="","",VLOOKUP(D2558,Master,4,FALSE))</f>
        <v/>
      </c>
      <c r="G2558" s="5" t="str">
        <f>IF(D2558="","",VLOOKUP(D2558,Master,5,FALSE))</f>
        <v/>
      </c>
      <c r="H2558" s="5" t="str">
        <f>IF(D2558="","",VLOOKUP(D2558,Master,2,FALSE))</f>
        <v/>
      </c>
      <c r="I2558" s="233"/>
      <c r="J2558" s="233"/>
      <c r="K2558" s="233"/>
      <c r="L2558" s="234" t="str">
        <f>IF(K2558="","",IF(I2558="",ROUND(HLOOKUP(J2558,kgList,K2558,FALSE),1),ROUND(HLOOKUP(I2558,kgList,K2558,FALSE),1)))</f>
        <v/>
      </c>
      <c r="M2558" s="234" t="str">
        <f>IF(L2558="","",IF(COUNTA(I2558:J2558)&gt;1,"Edible or Inedible",IF(COUNTA(I2558)=1,L2558*1,IF(COUNTA(J2558)=1,L2558*1,"ERROR"))))</f>
        <v/>
      </c>
    </row>
    <row r="2559" spans="1:13" x14ac:dyDescent="0.25">
      <c r="A2559" s="232" t="str">
        <f>IF(D2559="","",A2558)</f>
        <v/>
      </c>
      <c r="B2559" s="231" t="str">
        <f>IF(D2559="","",B2558)</f>
        <v/>
      </c>
      <c r="C2559" s="232" t="str">
        <f>IF(D2559="","",C2558)</f>
        <v/>
      </c>
      <c r="D2559" s="6"/>
      <c r="E2559" s="5" t="str">
        <f>IF(D2559="","",VLOOKUP(D2559,Master,3,FALSE))</f>
        <v/>
      </c>
      <c r="F2559" s="5" t="str">
        <f>IF(D2559="","",VLOOKUP(D2559,Master,4,FALSE))</f>
        <v/>
      </c>
      <c r="G2559" s="5" t="str">
        <f>IF(D2559="","",VLOOKUP(D2559,Master,5,FALSE))</f>
        <v/>
      </c>
      <c r="H2559" s="5" t="str">
        <f>IF(D2559="","",VLOOKUP(D2559,Master,2,FALSE))</f>
        <v/>
      </c>
      <c r="I2559" s="233"/>
      <c r="J2559" s="233"/>
      <c r="K2559" s="233"/>
      <c r="L2559" s="234" t="str">
        <f>IF(K2559="","",IF(I2559="",ROUND(HLOOKUP(J2559,kgList,K2559,FALSE),1),ROUND(HLOOKUP(I2559,kgList,K2559,FALSE),1)))</f>
        <v/>
      </c>
      <c r="M2559" s="234" t="str">
        <f>IF(L2559="","",IF(COUNTA(I2559:J2559)&gt;1,"Edible or Inedible",IF(COUNTA(I2559)=1,L2559*1,IF(COUNTA(J2559)=1,L2559*1,"ERROR"))))</f>
        <v/>
      </c>
    </row>
    <row r="2560" spans="1:13" x14ac:dyDescent="0.25">
      <c r="A2560" s="232" t="str">
        <f>IF(D2560="","",A2559)</f>
        <v/>
      </c>
      <c r="B2560" s="231" t="str">
        <f>IF(D2560="","",B2559)</f>
        <v/>
      </c>
      <c r="C2560" s="232" t="str">
        <f>IF(D2560="","",C2559)</f>
        <v/>
      </c>
      <c r="D2560" s="6"/>
      <c r="E2560" s="5" t="str">
        <f>IF(D2560="","",VLOOKUP(D2560,Master,3,FALSE))</f>
        <v/>
      </c>
      <c r="F2560" s="5" t="str">
        <f>IF(D2560="","",VLOOKUP(D2560,Master,4,FALSE))</f>
        <v/>
      </c>
      <c r="G2560" s="5" t="str">
        <f>IF(D2560="","",VLOOKUP(D2560,Master,5,FALSE))</f>
        <v/>
      </c>
      <c r="H2560" s="5" t="str">
        <f>IF(D2560="","",VLOOKUP(D2560,Master,2,FALSE))</f>
        <v/>
      </c>
      <c r="I2560" s="233"/>
      <c r="J2560" s="233"/>
      <c r="K2560" s="233"/>
      <c r="L2560" s="234" t="str">
        <f>IF(K2560="","",IF(I2560="",ROUND(HLOOKUP(J2560,kgList,K2560,FALSE),1),ROUND(HLOOKUP(I2560,kgList,K2560,FALSE),1)))</f>
        <v/>
      </c>
      <c r="M2560" s="234" t="str">
        <f>IF(L2560="","",IF(COUNTA(I2560:J2560)&gt;1,"Edible or Inedible",IF(COUNTA(I2560)=1,L2560*1,IF(COUNTA(J2560)=1,L2560*1,"ERROR"))))</f>
        <v/>
      </c>
    </row>
    <row r="2561" spans="1:13" x14ac:dyDescent="0.25">
      <c r="A2561" s="232" t="str">
        <f>IF(D2561="","",A2560)</f>
        <v/>
      </c>
      <c r="B2561" s="231" t="str">
        <f>IF(D2561="","",B2560)</f>
        <v/>
      </c>
      <c r="C2561" s="232" t="str">
        <f>IF(D2561="","",C2560)</f>
        <v/>
      </c>
      <c r="D2561" s="6"/>
      <c r="E2561" s="5" t="str">
        <f>IF(D2561="","",VLOOKUP(D2561,Master,3,FALSE))</f>
        <v/>
      </c>
      <c r="F2561" s="5" t="str">
        <f>IF(D2561="","",VLOOKUP(D2561,Master,4,FALSE))</f>
        <v/>
      </c>
      <c r="G2561" s="5" t="str">
        <f>IF(D2561="","",VLOOKUP(D2561,Master,5,FALSE))</f>
        <v/>
      </c>
      <c r="H2561" s="5" t="str">
        <f>IF(D2561="","",VLOOKUP(D2561,Master,2,FALSE))</f>
        <v/>
      </c>
      <c r="I2561" s="233"/>
      <c r="J2561" s="233"/>
      <c r="K2561" s="233"/>
      <c r="L2561" s="234" t="str">
        <f>IF(K2561="","",IF(I2561="",ROUND(HLOOKUP(J2561,kgList,K2561,FALSE),1),ROUND(HLOOKUP(I2561,kgList,K2561,FALSE),1)))</f>
        <v/>
      </c>
      <c r="M2561" s="234" t="str">
        <f>IF(L2561="","",IF(COUNTA(I2561:J2561)&gt;1,"Edible or Inedible",IF(COUNTA(I2561)=1,L2561*1,IF(COUNTA(J2561)=1,L2561*1,"ERROR"))))</f>
        <v/>
      </c>
    </row>
    <row r="2562" spans="1:13" x14ac:dyDescent="0.25">
      <c r="A2562" s="232" t="str">
        <f>IF(D2562="","",A2561)</f>
        <v/>
      </c>
      <c r="B2562" s="231" t="str">
        <f>IF(D2562="","",B2561)</f>
        <v/>
      </c>
      <c r="C2562" s="232" t="str">
        <f>IF(D2562="","",C2561)</f>
        <v/>
      </c>
      <c r="D2562" s="6"/>
      <c r="E2562" s="5" t="str">
        <f>IF(D2562="","",VLOOKUP(D2562,Master,3,FALSE))</f>
        <v/>
      </c>
      <c r="F2562" s="5" t="str">
        <f>IF(D2562="","",VLOOKUP(D2562,Master,4,FALSE))</f>
        <v/>
      </c>
      <c r="G2562" s="5" t="str">
        <f>IF(D2562="","",VLOOKUP(D2562,Master,5,FALSE))</f>
        <v/>
      </c>
      <c r="H2562" s="5" t="str">
        <f>IF(D2562="","",VLOOKUP(D2562,Master,2,FALSE))</f>
        <v/>
      </c>
      <c r="I2562" s="233"/>
      <c r="J2562" s="233"/>
      <c r="K2562" s="233"/>
      <c r="L2562" s="234" t="str">
        <f>IF(K2562="","",IF(I2562="",ROUND(HLOOKUP(J2562,kgList,K2562,FALSE),1),ROUND(HLOOKUP(I2562,kgList,K2562,FALSE),1)))</f>
        <v/>
      </c>
      <c r="M2562" s="234" t="str">
        <f>IF(L2562="","",IF(COUNTA(I2562:J2562)&gt;1,"Edible or Inedible",IF(COUNTA(I2562)=1,L2562*1,IF(COUNTA(J2562)=1,L2562*1,"ERROR"))))</f>
        <v/>
      </c>
    </row>
    <row r="2563" spans="1:13" x14ac:dyDescent="0.25">
      <c r="A2563" s="232" t="str">
        <f>IF(D2563="","",A2562)</f>
        <v/>
      </c>
      <c r="B2563" s="231" t="str">
        <f>IF(D2563="","",B2562)</f>
        <v/>
      </c>
      <c r="C2563" s="232" t="str">
        <f>IF(D2563="","",C2562)</f>
        <v/>
      </c>
      <c r="D2563" s="6"/>
      <c r="E2563" s="5" t="str">
        <f>IF(D2563="","",VLOOKUP(D2563,Master,3,FALSE))</f>
        <v/>
      </c>
      <c r="F2563" s="5" t="str">
        <f>IF(D2563="","",VLOOKUP(D2563,Master,4,FALSE))</f>
        <v/>
      </c>
      <c r="G2563" s="5" t="str">
        <f>IF(D2563="","",VLOOKUP(D2563,Master,5,FALSE))</f>
        <v/>
      </c>
      <c r="H2563" s="5" t="str">
        <f>IF(D2563="","",VLOOKUP(D2563,Master,2,FALSE))</f>
        <v/>
      </c>
      <c r="I2563" s="233"/>
      <c r="J2563" s="233"/>
      <c r="K2563" s="233"/>
      <c r="L2563" s="234" t="str">
        <f>IF(K2563="","",IF(I2563="",ROUND(HLOOKUP(J2563,kgList,K2563,FALSE),1),ROUND(HLOOKUP(I2563,kgList,K2563,FALSE),1)))</f>
        <v/>
      </c>
      <c r="M2563" s="234" t="str">
        <f>IF(L2563="","",IF(COUNTA(I2563:J2563)&gt;1,"Edible or Inedible",IF(COUNTA(I2563)=1,L2563*1,IF(COUNTA(J2563)=1,L2563*1,"ERROR"))))</f>
        <v/>
      </c>
    </row>
    <row r="2564" spans="1:13" x14ac:dyDescent="0.25">
      <c r="A2564" s="232" t="str">
        <f>IF(D2564="","",A2563)</f>
        <v/>
      </c>
      <c r="B2564" s="231" t="str">
        <f>IF(D2564="","",B2563)</f>
        <v/>
      </c>
      <c r="C2564" s="232" t="str">
        <f>IF(D2564="","",C2563)</f>
        <v/>
      </c>
      <c r="D2564" s="6"/>
      <c r="E2564" s="5" t="str">
        <f>IF(D2564="","",VLOOKUP(D2564,Master,3,FALSE))</f>
        <v/>
      </c>
      <c r="F2564" s="5" t="str">
        <f>IF(D2564="","",VLOOKUP(D2564,Master,4,FALSE))</f>
        <v/>
      </c>
      <c r="G2564" s="5" t="str">
        <f>IF(D2564="","",VLOOKUP(D2564,Master,5,FALSE))</f>
        <v/>
      </c>
      <c r="H2564" s="5" t="str">
        <f>IF(D2564="","",VLOOKUP(D2564,Master,2,FALSE))</f>
        <v/>
      </c>
      <c r="I2564" s="233"/>
      <c r="J2564" s="233"/>
      <c r="K2564" s="233"/>
      <c r="L2564" s="234" t="str">
        <f>IF(K2564="","",IF(I2564="",ROUND(HLOOKUP(J2564,kgList,K2564,FALSE),1),ROUND(HLOOKUP(I2564,kgList,K2564,FALSE),1)))</f>
        <v/>
      </c>
      <c r="M2564" s="234" t="str">
        <f>IF(L2564="","",IF(COUNTA(I2564:J2564)&gt;1,"Edible or Inedible",IF(COUNTA(I2564)=1,L2564*1,IF(COUNTA(J2564)=1,L2564*1,"ERROR"))))</f>
        <v/>
      </c>
    </row>
    <row r="2565" spans="1:13" x14ac:dyDescent="0.25">
      <c r="A2565" s="232" t="str">
        <f>IF(D2565="","",A2564)</f>
        <v/>
      </c>
      <c r="B2565" s="231" t="str">
        <f>IF(D2565="","",B2564)</f>
        <v/>
      </c>
      <c r="C2565" s="232" t="str">
        <f>IF(D2565="","",C2564)</f>
        <v/>
      </c>
      <c r="D2565" s="6"/>
      <c r="E2565" s="5" t="str">
        <f>IF(D2565="","",VLOOKUP(D2565,Master,3,FALSE))</f>
        <v/>
      </c>
      <c r="F2565" s="5" t="str">
        <f>IF(D2565="","",VLOOKUP(D2565,Master,4,FALSE))</f>
        <v/>
      </c>
      <c r="G2565" s="5" t="str">
        <f>IF(D2565="","",VLOOKUP(D2565,Master,5,FALSE))</f>
        <v/>
      </c>
      <c r="H2565" s="5" t="str">
        <f>IF(D2565="","",VLOOKUP(D2565,Master,2,FALSE))</f>
        <v/>
      </c>
      <c r="I2565" s="233"/>
      <c r="J2565" s="233"/>
      <c r="K2565" s="233"/>
      <c r="L2565" s="234" t="str">
        <f>IF(K2565="","",IF(I2565="",ROUND(HLOOKUP(J2565,kgList,K2565,FALSE),1),ROUND(HLOOKUP(I2565,kgList,K2565,FALSE),1)))</f>
        <v/>
      </c>
      <c r="M2565" s="234" t="str">
        <f>IF(L2565="","",IF(COUNTA(I2565:J2565)&gt;1,"Edible or Inedible",IF(COUNTA(I2565)=1,L2565*1,IF(COUNTA(J2565)=1,L2565*1,"ERROR"))))</f>
        <v/>
      </c>
    </row>
    <row r="2566" spans="1:13" x14ac:dyDescent="0.25">
      <c r="A2566" s="232" t="str">
        <f>IF(D2566="","",A2565)</f>
        <v/>
      </c>
      <c r="B2566" s="231" t="str">
        <f>IF(D2566="","",B2565)</f>
        <v/>
      </c>
      <c r="C2566" s="232" t="str">
        <f>IF(D2566="","",C2565)</f>
        <v/>
      </c>
      <c r="D2566" s="6"/>
      <c r="E2566" s="5" t="str">
        <f>IF(D2566="","",VLOOKUP(D2566,Master,3,FALSE))</f>
        <v/>
      </c>
      <c r="F2566" s="5" t="str">
        <f>IF(D2566="","",VLOOKUP(D2566,Master,4,FALSE))</f>
        <v/>
      </c>
      <c r="G2566" s="5" t="str">
        <f>IF(D2566="","",VLOOKUP(D2566,Master,5,FALSE))</f>
        <v/>
      </c>
      <c r="H2566" s="5" t="str">
        <f>IF(D2566="","",VLOOKUP(D2566,Master,2,FALSE))</f>
        <v/>
      </c>
      <c r="I2566" s="233"/>
      <c r="J2566" s="233"/>
      <c r="K2566" s="233"/>
      <c r="L2566" s="234" t="str">
        <f>IF(K2566="","",IF(I2566="",ROUND(HLOOKUP(J2566,kgList,K2566,FALSE),1),ROUND(HLOOKUP(I2566,kgList,K2566,FALSE),1)))</f>
        <v/>
      </c>
      <c r="M2566" s="234" t="str">
        <f>IF(L2566="","",IF(COUNTA(I2566:J2566)&gt;1,"Edible or Inedible",IF(COUNTA(I2566)=1,L2566*1,IF(COUNTA(J2566)=1,L2566*1,"ERROR"))))</f>
        <v/>
      </c>
    </row>
    <row r="2567" spans="1:13" x14ac:dyDescent="0.25">
      <c r="A2567" s="232" t="str">
        <f>IF(D2567="","",A2566)</f>
        <v/>
      </c>
      <c r="B2567" s="231" t="str">
        <f>IF(D2567="","",B2566)</f>
        <v/>
      </c>
      <c r="C2567" s="232" t="str">
        <f>IF(D2567="","",C2566)</f>
        <v/>
      </c>
      <c r="D2567" s="6"/>
      <c r="E2567" s="5" t="str">
        <f>IF(D2567="","",VLOOKUP(D2567,Master,3,FALSE))</f>
        <v/>
      </c>
      <c r="F2567" s="5" t="str">
        <f>IF(D2567="","",VLOOKUP(D2567,Master,4,FALSE))</f>
        <v/>
      </c>
      <c r="G2567" s="5" t="str">
        <f>IF(D2567="","",VLOOKUP(D2567,Master,5,FALSE))</f>
        <v/>
      </c>
      <c r="H2567" s="5" t="str">
        <f>IF(D2567="","",VLOOKUP(D2567,Master,2,FALSE))</f>
        <v/>
      </c>
      <c r="I2567" s="233"/>
      <c r="J2567" s="233"/>
      <c r="K2567" s="233"/>
      <c r="L2567" s="234" t="str">
        <f>IF(K2567="","",IF(I2567="",ROUND(HLOOKUP(J2567,kgList,K2567,FALSE),1),ROUND(HLOOKUP(I2567,kgList,K2567,FALSE),1)))</f>
        <v/>
      </c>
      <c r="M2567" s="234" t="str">
        <f>IF(L2567="","",IF(COUNTA(I2567:J2567)&gt;1,"Edible or Inedible",IF(COUNTA(I2567)=1,L2567*1,IF(COUNTA(J2567)=1,L2567*1,"ERROR"))))</f>
        <v/>
      </c>
    </row>
    <row r="2568" spans="1:13" x14ac:dyDescent="0.25">
      <c r="A2568" s="232" t="str">
        <f>IF(D2568="","",A2567)</f>
        <v/>
      </c>
      <c r="B2568" s="231" t="str">
        <f>IF(D2568="","",B2567)</f>
        <v/>
      </c>
      <c r="C2568" s="232" t="str">
        <f>IF(D2568="","",C2567)</f>
        <v/>
      </c>
      <c r="D2568" s="6"/>
      <c r="E2568" s="5" t="str">
        <f>IF(D2568="","",VLOOKUP(D2568,Master,3,FALSE))</f>
        <v/>
      </c>
      <c r="F2568" s="5" t="str">
        <f>IF(D2568="","",VLOOKUP(D2568,Master,4,FALSE))</f>
        <v/>
      </c>
      <c r="G2568" s="5" t="str">
        <f>IF(D2568="","",VLOOKUP(D2568,Master,5,FALSE))</f>
        <v/>
      </c>
      <c r="H2568" s="5" t="str">
        <f>IF(D2568="","",VLOOKUP(D2568,Master,2,FALSE))</f>
        <v/>
      </c>
      <c r="I2568" s="233"/>
      <c r="J2568" s="233"/>
      <c r="K2568" s="233"/>
      <c r="L2568" s="234" t="str">
        <f>IF(K2568="","",IF(I2568="",ROUND(HLOOKUP(J2568,kgList,K2568,FALSE),1),ROUND(HLOOKUP(I2568,kgList,K2568,FALSE),1)))</f>
        <v/>
      </c>
      <c r="M2568" s="234" t="str">
        <f>IF(L2568="","",IF(COUNTA(I2568:J2568)&gt;1,"Edible or Inedible",IF(COUNTA(I2568)=1,L2568*1,IF(COUNTA(J2568)=1,L2568*1,"ERROR"))))</f>
        <v/>
      </c>
    </row>
    <row r="2569" spans="1:13" x14ac:dyDescent="0.25">
      <c r="A2569" s="232" t="str">
        <f>IF(D2569="","",A2568)</f>
        <v/>
      </c>
      <c r="B2569" s="231" t="str">
        <f>IF(D2569="","",B2568)</f>
        <v/>
      </c>
      <c r="C2569" s="232" t="str">
        <f>IF(D2569="","",C2568)</f>
        <v/>
      </c>
      <c r="D2569" s="6"/>
      <c r="E2569" s="5" t="str">
        <f>IF(D2569="","",VLOOKUP(D2569,Master,3,FALSE))</f>
        <v/>
      </c>
      <c r="F2569" s="5" t="str">
        <f>IF(D2569="","",VLOOKUP(D2569,Master,4,FALSE))</f>
        <v/>
      </c>
      <c r="G2569" s="5" t="str">
        <f>IF(D2569="","",VLOOKUP(D2569,Master,5,FALSE))</f>
        <v/>
      </c>
      <c r="H2569" s="5" t="str">
        <f>IF(D2569="","",VLOOKUP(D2569,Master,2,FALSE))</f>
        <v/>
      </c>
      <c r="I2569" s="233"/>
      <c r="J2569" s="233"/>
      <c r="K2569" s="233"/>
      <c r="L2569" s="234" t="str">
        <f>IF(K2569="","",IF(I2569="",ROUND(HLOOKUP(J2569,kgList,K2569,FALSE),1),ROUND(HLOOKUP(I2569,kgList,K2569,FALSE),1)))</f>
        <v/>
      </c>
      <c r="M2569" s="234" t="str">
        <f>IF(L2569="","",IF(COUNTA(I2569:J2569)&gt;1,"Edible or Inedible",IF(COUNTA(I2569)=1,L2569*1,IF(COUNTA(J2569)=1,L2569*1,"ERROR"))))</f>
        <v/>
      </c>
    </row>
    <row r="2570" spans="1:13" x14ac:dyDescent="0.25">
      <c r="A2570" s="232" t="str">
        <f>IF(D2570="","",A2569)</f>
        <v/>
      </c>
      <c r="B2570" s="231" t="str">
        <f>IF(D2570="","",B2569)</f>
        <v/>
      </c>
      <c r="C2570" s="232" t="str">
        <f>IF(D2570="","",C2569)</f>
        <v/>
      </c>
      <c r="D2570" s="6"/>
      <c r="E2570" s="5" t="str">
        <f>IF(D2570="","",VLOOKUP(D2570,Master,3,FALSE))</f>
        <v/>
      </c>
      <c r="F2570" s="5" t="str">
        <f>IF(D2570="","",VLOOKUP(D2570,Master,4,FALSE))</f>
        <v/>
      </c>
      <c r="G2570" s="5" t="str">
        <f>IF(D2570="","",VLOOKUP(D2570,Master,5,FALSE))</f>
        <v/>
      </c>
      <c r="H2570" s="5" t="str">
        <f>IF(D2570="","",VLOOKUP(D2570,Master,2,FALSE))</f>
        <v/>
      </c>
      <c r="I2570" s="233"/>
      <c r="J2570" s="233"/>
      <c r="K2570" s="233"/>
      <c r="L2570" s="234" t="str">
        <f>IF(K2570="","",IF(I2570="",ROUND(HLOOKUP(J2570,kgList,K2570,FALSE),1),ROUND(HLOOKUP(I2570,kgList,K2570,FALSE),1)))</f>
        <v/>
      </c>
      <c r="M2570" s="234" t="str">
        <f>IF(L2570="","",IF(COUNTA(I2570:J2570)&gt;1,"Edible or Inedible",IF(COUNTA(I2570)=1,L2570*1,IF(COUNTA(J2570)=1,L2570*1,"ERROR"))))</f>
        <v/>
      </c>
    </row>
    <row r="2571" spans="1:13" x14ac:dyDescent="0.25">
      <c r="A2571" s="232" t="str">
        <f>IF(D2571="","",A2570)</f>
        <v/>
      </c>
      <c r="B2571" s="231" t="str">
        <f>IF(D2571="","",B2570)</f>
        <v/>
      </c>
      <c r="C2571" s="232" t="str">
        <f>IF(D2571="","",C2570)</f>
        <v/>
      </c>
      <c r="D2571" s="6"/>
      <c r="E2571" s="5" t="str">
        <f>IF(D2571="","",VLOOKUP(D2571,Master,3,FALSE))</f>
        <v/>
      </c>
      <c r="F2571" s="5" t="str">
        <f>IF(D2571="","",VLOOKUP(D2571,Master,4,FALSE))</f>
        <v/>
      </c>
      <c r="G2571" s="5" t="str">
        <f>IF(D2571="","",VLOOKUP(D2571,Master,5,FALSE))</f>
        <v/>
      </c>
      <c r="H2571" s="5" t="str">
        <f>IF(D2571="","",VLOOKUP(D2571,Master,2,FALSE))</f>
        <v/>
      </c>
      <c r="I2571" s="233"/>
      <c r="J2571" s="233"/>
      <c r="K2571" s="233"/>
      <c r="L2571" s="234" t="str">
        <f>IF(K2571="","",IF(I2571="",ROUND(HLOOKUP(J2571,kgList,K2571,FALSE),1),ROUND(HLOOKUP(I2571,kgList,K2571,FALSE),1)))</f>
        <v/>
      </c>
      <c r="M2571" s="234" t="str">
        <f>IF(L2571="","",IF(COUNTA(I2571:J2571)&gt;1,"Edible or Inedible",IF(COUNTA(I2571)=1,L2571*1,IF(COUNTA(J2571)=1,L2571*1,"ERROR"))))</f>
        <v/>
      </c>
    </row>
    <row r="2572" spans="1:13" x14ac:dyDescent="0.25">
      <c r="A2572" s="232" t="str">
        <f>IF(D2572="","",A2571)</f>
        <v/>
      </c>
      <c r="B2572" s="231" t="str">
        <f>IF(D2572="","",B2571)</f>
        <v/>
      </c>
      <c r="C2572" s="232" t="str">
        <f>IF(D2572="","",C2571)</f>
        <v/>
      </c>
      <c r="D2572" s="6"/>
      <c r="E2572" s="5" t="str">
        <f>IF(D2572="","",VLOOKUP(D2572,Master,3,FALSE))</f>
        <v/>
      </c>
      <c r="F2572" s="5" t="str">
        <f>IF(D2572="","",VLOOKUP(D2572,Master,4,FALSE))</f>
        <v/>
      </c>
      <c r="G2572" s="5" t="str">
        <f>IF(D2572="","",VLOOKUP(D2572,Master,5,FALSE))</f>
        <v/>
      </c>
      <c r="H2572" s="5" t="str">
        <f>IF(D2572="","",VLOOKUP(D2572,Master,2,FALSE))</f>
        <v/>
      </c>
      <c r="I2572" s="233"/>
      <c r="J2572" s="233"/>
      <c r="K2572" s="233"/>
      <c r="L2572" s="234" t="str">
        <f>IF(K2572="","",IF(I2572="",ROUND(HLOOKUP(J2572,kgList,K2572,FALSE),1),ROUND(HLOOKUP(I2572,kgList,K2572,FALSE),1)))</f>
        <v/>
      </c>
      <c r="M2572" s="234" t="str">
        <f>IF(L2572="","",IF(COUNTA(I2572:J2572)&gt;1,"Edible or Inedible",IF(COUNTA(I2572)=1,L2572*1,IF(COUNTA(J2572)=1,L2572*1,"ERROR"))))</f>
        <v/>
      </c>
    </row>
    <row r="2573" spans="1:13" x14ac:dyDescent="0.25">
      <c r="A2573" s="232" t="str">
        <f>IF(D2573="","",A2572)</f>
        <v/>
      </c>
      <c r="B2573" s="231" t="str">
        <f>IF(D2573="","",B2572)</f>
        <v/>
      </c>
      <c r="C2573" s="232" t="str">
        <f>IF(D2573="","",C2572)</f>
        <v/>
      </c>
      <c r="D2573" s="6"/>
      <c r="E2573" s="5" t="str">
        <f>IF(D2573="","",VLOOKUP(D2573,Master,3,FALSE))</f>
        <v/>
      </c>
      <c r="F2573" s="5" t="str">
        <f>IF(D2573="","",VLOOKUP(D2573,Master,4,FALSE))</f>
        <v/>
      </c>
      <c r="G2573" s="5" t="str">
        <f>IF(D2573="","",VLOOKUP(D2573,Master,5,FALSE))</f>
        <v/>
      </c>
      <c r="H2573" s="5" t="str">
        <f>IF(D2573="","",VLOOKUP(D2573,Master,2,FALSE))</f>
        <v/>
      </c>
      <c r="I2573" s="233"/>
      <c r="J2573" s="233"/>
      <c r="K2573" s="233"/>
      <c r="L2573" s="234" t="str">
        <f>IF(K2573="","",IF(I2573="",ROUND(HLOOKUP(J2573,kgList,K2573,FALSE),1),ROUND(HLOOKUP(I2573,kgList,K2573,FALSE),1)))</f>
        <v/>
      </c>
      <c r="M2573" s="234" t="str">
        <f>IF(L2573="","",IF(COUNTA(I2573:J2573)&gt;1,"Edible or Inedible",IF(COUNTA(I2573)=1,L2573*1,IF(COUNTA(J2573)=1,L2573*1,"ERROR"))))</f>
        <v/>
      </c>
    </row>
    <row r="2574" spans="1:13" x14ac:dyDescent="0.25">
      <c r="A2574" s="232" t="str">
        <f>IF(D2574="","",A2573)</f>
        <v/>
      </c>
      <c r="B2574" s="231" t="str">
        <f>IF(D2574="","",B2573)</f>
        <v/>
      </c>
      <c r="C2574" s="232" t="str">
        <f>IF(D2574="","",C2573)</f>
        <v/>
      </c>
      <c r="D2574" s="6"/>
      <c r="E2574" s="5" t="str">
        <f>IF(D2574="","",VLOOKUP(D2574,Master,3,FALSE))</f>
        <v/>
      </c>
      <c r="F2574" s="5" t="str">
        <f>IF(D2574="","",VLOOKUP(D2574,Master,4,FALSE))</f>
        <v/>
      </c>
      <c r="G2574" s="5" t="str">
        <f>IF(D2574="","",VLOOKUP(D2574,Master,5,FALSE))</f>
        <v/>
      </c>
      <c r="H2574" s="5" t="str">
        <f>IF(D2574="","",VLOOKUP(D2574,Master,2,FALSE))</f>
        <v/>
      </c>
      <c r="I2574" s="233"/>
      <c r="J2574" s="233"/>
      <c r="K2574" s="233"/>
      <c r="L2574" s="234" t="str">
        <f>IF(K2574="","",IF(I2574="",ROUND(HLOOKUP(J2574,kgList,K2574,FALSE),1),ROUND(HLOOKUP(I2574,kgList,K2574,FALSE),1)))</f>
        <v/>
      </c>
      <c r="M2574" s="234" t="str">
        <f>IF(L2574="","",IF(COUNTA(I2574:J2574)&gt;1,"Edible or Inedible",IF(COUNTA(I2574)=1,L2574*1,IF(COUNTA(J2574)=1,L2574*1,"ERROR"))))</f>
        <v/>
      </c>
    </row>
    <row r="2575" spans="1:13" x14ac:dyDescent="0.25">
      <c r="A2575" s="232" t="str">
        <f>IF(D2575="","",A2574)</f>
        <v/>
      </c>
      <c r="B2575" s="231" t="str">
        <f>IF(D2575="","",B2574)</f>
        <v/>
      </c>
      <c r="C2575" s="232" t="str">
        <f>IF(D2575="","",C2574)</f>
        <v/>
      </c>
      <c r="D2575" s="6"/>
      <c r="E2575" s="5" t="str">
        <f>IF(D2575="","",VLOOKUP(D2575,Master,3,FALSE))</f>
        <v/>
      </c>
      <c r="F2575" s="5" t="str">
        <f>IF(D2575="","",VLOOKUP(D2575,Master,4,FALSE))</f>
        <v/>
      </c>
      <c r="G2575" s="5" t="str">
        <f>IF(D2575="","",VLOOKUP(D2575,Master,5,FALSE))</f>
        <v/>
      </c>
      <c r="H2575" s="5" t="str">
        <f>IF(D2575="","",VLOOKUP(D2575,Master,2,FALSE))</f>
        <v/>
      </c>
      <c r="I2575" s="233"/>
      <c r="J2575" s="233"/>
      <c r="K2575" s="233"/>
      <c r="L2575" s="234" t="str">
        <f>IF(K2575="","",IF(I2575="",ROUND(HLOOKUP(J2575,kgList,K2575,FALSE),1),ROUND(HLOOKUP(I2575,kgList,K2575,FALSE),1)))</f>
        <v/>
      </c>
      <c r="M2575" s="234" t="str">
        <f>IF(L2575="","",IF(COUNTA(I2575:J2575)&gt;1,"Edible or Inedible",IF(COUNTA(I2575)=1,L2575*1,IF(COUNTA(J2575)=1,L2575*1,"ERROR"))))</f>
        <v/>
      </c>
    </row>
    <row r="2576" spans="1:13" x14ac:dyDescent="0.25">
      <c r="A2576" s="232" t="str">
        <f>IF(D2576="","",A2575)</f>
        <v/>
      </c>
      <c r="B2576" s="231" t="str">
        <f>IF(D2576="","",B2575)</f>
        <v/>
      </c>
      <c r="C2576" s="232" t="str">
        <f>IF(D2576="","",C2575)</f>
        <v/>
      </c>
      <c r="D2576" s="6"/>
      <c r="E2576" s="5" t="str">
        <f>IF(D2576="","",VLOOKUP(D2576,Master,3,FALSE))</f>
        <v/>
      </c>
      <c r="F2576" s="5" t="str">
        <f>IF(D2576="","",VLOOKUP(D2576,Master,4,FALSE))</f>
        <v/>
      </c>
      <c r="G2576" s="5" t="str">
        <f>IF(D2576="","",VLOOKUP(D2576,Master,5,FALSE))</f>
        <v/>
      </c>
      <c r="H2576" s="5" t="str">
        <f>IF(D2576="","",VLOOKUP(D2576,Master,2,FALSE))</f>
        <v/>
      </c>
      <c r="I2576" s="233"/>
      <c r="J2576" s="233"/>
      <c r="K2576" s="233"/>
      <c r="L2576" s="234" t="str">
        <f>IF(K2576="","",IF(I2576="",ROUND(HLOOKUP(J2576,kgList,K2576,FALSE),1),ROUND(HLOOKUP(I2576,kgList,K2576,FALSE),1)))</f>
        <v/>
      </c>
      <c r="M2576" s="234" t="str">
        <f>IF(L2576="","",IF(COUNTA(I2576:J2576)&gt;1,"Edible or Inedible",IF(COUNTA(I2576)=1,L2576*1,IF(COUNTA(J2576)=1,L2576*1,"ERROR"))))</f>
        <v/>
      </c>
    </row>
    <row r="2577" spans="1:13" x14ac:dyDescent="0.25">
      <c r="A2577" s="232" t="str">
        <f>IF(D2577="","",A2576)</f>
        <v/>
      </c>
      <c r="B2577" s="231" t="str">
        <f>IF(D2577="","",B2576)</f>
        <v/>
      </c>
      <c r="C2577" s="232" t="str">
        <f>IF(D2577="","",C2576)</f>
        <v/>
      </c>
      <c r="D2577" s="6"/>
      <c r="E2577" s="5" t="str">
        <f>IF(D2577="","",VLOOKUP(D2577,Master,3,FALSE))</f>
        <v/>
      </c>
      <c r="F2577" s="5" t="str">
        <f>IF(D2577="","",VLOOKUP(D2577,Master,4,FALSE))</f>
        <v/>
      </c>
      <c r="G2577" s="5" t="str">
        <f>IF(D2577="","",VLOOKUP(D2577,Master,5,FALSE))</f>
        <v/>
      </c>
      <c r="H2577" s="5" t="str">
        <f>IF(D2577="","",VLOOKUP(D2577,Master,2,FALSE))</f>
        <v/>
      </c>
      <c r="I2577" s="233"/>
      <c r="J2577" s="233"/>
      <c r="K2577" s="233"/>
      <c r="L2577" s="234" t="str">
        <f>IF(K2577="","",IF(I2577="",ROUND(HLOOKUP(J2577,kgList,K2577,FALSE),1),ROUND(HLOOKUP(I2577,kgList,K2577,FALSE),1)))</f>
        <v/>
      </c>
      <c r="M2577" s="234" t="str">
        <f>IF(L2577="","",IF(COUNTA(I2577:J2577)&gt;1,"Edible or Inedible",IF(COUNTA(I2577)=1,L2577*1,IF(COUNTA(J2577)=1,L2577*1,"ERROR"))))</f>
        <v/>
      </c>
    </row>
    <row r="2578" spans="1:13" x14ac:dyDescent="0.25">
      <c r="A2578" s="232" t="str">
        <f>IF(D2578="","",A2577)</f>
        <v/>
      </c>
      <c r="B2578" s="231" t="str">
        <f>IF(D2578="","",B2577)</f>
        <v/>
      </c>
      <c r="C2578" s="232" t="str">
        <f>IF(D2578="","",C2577)</f>
        <v/>
      </c>
      <c r="D2578" s="6"/>
      <c r="E2578" s="5" t="str">
        <f>IF(D2578="","",VLOOKUP(D2578,Master,3,FALSE))</f>
        <v/>
      </c>
      <c r="F2578" s="5" t="str">
        <f>IF(D2578="","",VLOOKUP(D2578,Master,4,FALSE))</f>
        <v/>
      </c>
      <c r="G2578" s="5" t="str">
        <f>IF(D2578="","",VLOOKUP(D2578,Master,5,FALSE))</f>
        <v/>
      </c>
      <c r="H2578" s="5" t="str">
        <f>IF(D2578="","",VLOOKUP(D2578,Master,2,FALSE))</f>
        <v/>
      </c>
      <c r="I2578" s="233"/>
      <c r="J2578" s="233"/>
      <c r="K2578" s="233"/>
      <c r="L2578" s="234" t="str">
        <f>IF(K2578="","",IF(I2578="",ROUND(HLOOKUP(J2578,kgList,K2578,FALSE),1),ROUND(HLOOKUP(I2578,kgList,K2578,FALSE),1)))</f>
        <v/>
      </c>
      <c r="M2578" s="234" t="str">
        <f>IF(L2578="","",IF(COUNTA(I2578:J2578)&gt;1,"Edible or Inedible",IF(COUNTA(I2578)=1,L2578*1,IF(COUNTA(J2578)=1,L2578*1,"ERROR"))))</f>
        <v/>
      </c>
    </row>
    <row r="2579" spans="1:13" x14ac:dyDescent="0.25">
      <c r="A2579" s="232" t="str">
        <f>IF(D2579="","",A2578)</f>
        <v/>
      </c>
      <c r="B2579" s="231" t="str">
        <f>IF(D2579="","",B2578)</f>
        <v/>
      </c>
      <c r="C2579" s="232" t="str">
        <f>IF(D2579="","",C2578)</f>
        <v/>
      </c>
      <c r="D2579" s="6"/>
      <c r="E2579" s="5" t="str">
        <f>IF(D2579="","",VLOOKUP(D2579,Master,3,FALSE))</f>
        <v/>
      </c>
      <c r="F2579" s="5" t="str">
        <f>IF(D2579="","",VLOOKUP(D2579,Master,4,FALSE))</f>
        <v/>
      </c>
      <c r="G2579" s="5" t="str">
        <f>IF(D2579="","",VLOOKUP(D2579,Master,5,FALSE))</f>
        <v/>
      </c>
      <c r="H2579" s="5" t="str">
        <f>IF(D2579="","",VLOOKUP(D2579,Master,2,FALSE))</f>
        <v/>
      </c>
      <c r="I2579" s="233"/>
      <c r="J2579" s="233"/>
      <c r="K2579" s="233"/>
      <c r="L2579" s="234" t="str">
        <f>IF(K2579="","",IF(I2579="",ROUND(HLOOKUP(J2579,kgList,K2579,FALSE),1),ROUND(HLOOKUP(I2579,kgList,K2579,FALSE),1)))</f>
        <v/>
      </c>
      <c r="M2579" s="234" t="str">
        <f>IF(L2579="","",IF(COUNTA(I2579:J2579)&gt;1,"Edible or Inedible",IF(COUNTA(I2579)=1,L2579*1,IF(COUNTA(J2579)=1,L2579*1,"ERROR"))))</f>
        <v/>
      </c>
    </row>
    <row r="2580" spans="1:13" x14ac:dyDescent="0.25">
      <c r="A2580" s="232" t="str">
        <f>IF(D2580="","",A2579)</f>
        <v/>
      </c>
      <c r="B2580" s="231" t="str">
        <f>IF(D2580="","",B2579)</f>
        <v/>
      </c>
      <c r="C2580" s="232" t="str">
        <f>IF(D2580="","",C2579)</f>
        <v/>
      </c>
      <c r="D2580" s="6"/>
      <c r="E2580" s="5" t="str">
        <f>IF(D2580="","",VLOOKUP(D2580,Master,3,FALSE))</f>
        <v/>
      </c>
      <c r="F2580" s="5" t="str">
        <f>IF(D2580="","",VLOOKUP(D2580,Master,4,FALSE))</f>
        <v/>
      </c>
      <c r="G2580" s="5" t="str">
        <f>IF(D2580="","",VLOOKUP(D2580,Master,5,FALSE))</f>
        <v/>
      </c>
      <c r="H2580" s="5" t="str">
        <f>IF(D2580="","",VLOOKUP(D2580,Master,2,FALSE))</f>
        <v/>
      </c>
      <c r="I2580" s="233"/>
      <c r="J2580" s="233"/>
      <c r="K2580" s="233"/>
      <c r="L2580" s="234" t="str">
        <f>IF(K2580="","",IF(I2580="",ROUND(HLOOKUP(J2580,kgList,K2580,FALSE),1),ROUND(HLOOKUP(I2580,kgList,K2580,FALSE),1)))</f>
        <v/>
      </c>
      <c r="M2580" s="234" t="str">
        <f>IF(L2580="","",IF(COUNTA(I2580:J2580)&gt;1,"Edible or Inedible",IF(COUNTA(I2580)=1,L2580*1,IF(COUNTA(J2580)=1,L2580*1,"ERROR"))))</f>
        <v/>
      </c>
    </row>
    <row r="2581" spans="1:13" x14ac:dyDescent="0.25">
      <c r="A2581" s="232" t="str">
        <f>IF(D2581="","",A2580)</f>
        <v/>
      </c>
      <c r="B2581" s="231" t="str">
        <f>IF(D2581="","",B2580)</f>
        <v/>
      </c>
      <c r="C2581" s="232" t="str">
        <f>IF(D2581="","",C2580)</f>
        <v/>
      </c>
      <c r="D2581" s="6"/>
      <c r="E2581" s="5" t="str">
        <f>IF(D2581="","",VLOOKUP(D2581,Master,3,FALSE))</f>
        <v/>
      </c>
      <c r="F2581" s="5" t="str">
        <f>IF(D2581="","",VLOOKUP(D2581,Master,4,FALSE))</f>
        <v/>
      </c>
      <c r="G2581" s="5" t="str">
        <f>IF(D2581="","",VLOOKUP(D2581,Master,5,FALSE))</f>
        <v/>
      </c>
      <c r="H2581" s="5" t="str">
        <f>IF(D2581="","",VLOOKUP(D2581,Master,2,FALSE))</f>
        <v/>
      </c>
      <c r="I2581" s="233"/>
      <c r="J2581" s="233"/>
      <c r="K2581" s="233"/>
      <c r="L2581" s="234" t="str">
        <f>IF(K2581="","",IF(I2581="",ROUND(HLOOKUP(J2581,kgList,K2581,FALSE),1),ROUND(HLOOKUP(I2581,kgList,K2581,FALSE),1)))</f>
        <v/>
      </c>
      <c r="M2581" s="234" t="str">
        <f>IF(L2581="","",IF(COUNTA(I2581:J2581)&gt;1,"Edible or Inedible",IF(COUNTA(I2581)=1,L2581*1,IF(COUNTA(J2581)=1,L2581*1,"ERROR"))))</f>
        <v/>
      </c>
    </row>
    <row r="2582" spans="1:13" x14ac:dyDescent="0.25">
      <c r="A2582" s="232" t="str">
        <f>IF(D2582="","",A2581)</f>
        <v/>
      </c>
      <c r="B2582" s="231" t="str">
        <f>IF(D2582="","",B2581)</f>
        <v/>
      </c>
      <c r="C2582" s="232" t="str">
        <f>IF(D2582="","",C2581)</f>
        <v/>
      </c>
      <c r="D2582" s="6"/>
      <c r="E2582" s="5" t="str">
        <f>IF(D2582="","",VLOOKUP(D2582,Master,3,FALSE))</f>
        <v/>
      </c>
      <c r="F2582" s="5" t="str">
        <f>IF(D2582="","",VLOOKUP(D2582,Master,4,FALSE))</f>
        <v/>
      </c>
      <c r="G2582" s="5" t="str">
        <f>IF(D2582="","",VLOOKUP(D2582,Master,5,FALSE))</f>
        <v/>
      </c>
      <c r="H2582" s="5" t="str">
        <f>IF(D2582="","",VLOOKUP(D2582,Master,2,FALSE))</f>
        <v/>
      </c>
      <c r="I2582" s="233"/>
      <c r="J2582" s="233"/>
      <c r="K2582" s="233"/>
      <c r="L2582" s="234" t="str">
        <f>IF(K2582="","",IF(I2582="",ROUND(HLOOKUP(J2582,kgList,K2582,FALSE),1),ROUND(HLOOKUP(I2582,kgList,K2582,FALSE),1)))</f>
        <v/>
      </c>
      <c r="M2582" s="234" t="str">
        <f>IF(L2582="","",IF(COUNTA(I2582:J2582)&gt;1,"Edible or Inedible",IF(COUNTA(I2582)=1,L2582*1,IF(COUNTA(J2582)=1,L2582*1,"ERROR"))))</f>
        <v/>
      </c>
    </row>
    <row r="2583" spans="1:13" x14ac:dyDescent="0.25">
      <c r="A2583" s="232" t="str">
        <f>IF(D2583="","",A2582)</f>
        <v/>
      </c>
      <c r="B2583" s="231" t="str">
        <f>IF(D2583="","",B2582)</f>
        <v/>
      </c>
      <c r="C2583" s="232" t="str">
        <f>IF(D2583="","",C2582)</f>
        <v/>
      </c>
      <c r="D2583" s="6"/>
      <c r="E2583" s="5" t="str">
        <f>IF(D2583="","",VLOOKUP(D2583,Master,3,FALSE))</f>
        <v/>
      </c>
      <c r="F2583" s="5" t="str">
        <f>IF(D2583="","",VLOOKUP(D2583,Master,4,FALSE))</f>
        <v/>
      </c>
      <c r="G2583" s="5" t="str">
        <f>IF(D2583="","",VLOOKUP(D2583,Master,5,FALSE))</f>
        <v/>
      </c>
      <c r="H2583" s="5" t="str">
        <f>IF(D2583="","",VLOOKUP(D2583,Master,2,FALSE))</f>
        <v/>
      </c>
      <c r="I2583" s="233"/>
      <c r="J2583" s="233"/>
      <c r="K2583" s="233"/>
      <c r="L2583" s="234" t="str">
        <f>IF(K2583="","",IF(I2583="",ROUND(HLOOKUP(J2583,kgList,K2583,FALSE),1),ROUND(HLOOKUP(I2583,kgList,K2583,FALSE),1)))</f>
        <v/>
      </c>
      <c r="M2583" s="234" t="str">
        <f>IF(L2583="","",IF(COUNTA(I2583:J2583)&gt;1,"Edible or Inedible",IF(COUNTA(I2583)=1,L2583*1,IF(COUNTA(J2583)=1,L2583*1,"ERROR"))))</f>
        <v/>
      </c>
    </row>
    <row r="2584" spans="1:13" x14ac:dyDescent="0.25">
      <c r="A2584" s="232" t="str">
        <f>IF(D2584="","",A2583)</f>
        <v/>
      </c>
      <c r="B2584" s="231" t="str">
        <f>IF(D2584="","",B2583)</f>
        <v/>
      </c>
      <c r="C2584" s="232" t="str">
        <f>IF(D2584="","",C2583)</f>
        <v/>
      </c>
      <c r="D2584" s="6"/>
      <c r="E2584" s="5" t="str">
        <f>IF(D2584="","",VLOOKUP(D2584,Master,3,FALSE))</f>
        <v/>
      </c>
      <c r="F2584" s="5" t="str">
        <f>IF(D2584="","",VLOOKUP(D2584,Master,4,FALSE))</f>
        <v/>
      </c>
      <c r="G2584" s="5" t="str">
        <f>IF(D2584="","",VLOOKUP(D2584,Master,5,FALSE))</f>
        <v/>
      </c>
      <c r="H2584" s="5" t="str">
        <f>IF(D2584="","",VLOOKUP(D2584,Master,2,FALSE))</f>
        <v/>
      </c>
      <c r="I2584" s="233"/>
      <c r="J2584" s="233"/>
      <c r="K2584" s="233"/>
      <c r="L2584" s="234" t="str">
        <f>IF(K2584="","",IF(I2584="",ROUND(HLOOKUP(J2584,kgList,K2584,FALSE),1),ROUND(HLOOKUP(I2584,kgList,K2584,FALSE),1)))</f>
        <v/>
      </c>
      <c r="M2584" s="234" t="str">
        <f>IF(L2584="","",IF(COUNTA(I2584:J2584)&gt;1,"Edible or Inedible",IF(COUNTA(I2584)=1,L2584*1,IF(COUNTA(J2584)=1,L2584*1,"ERROR"))))</f>
        <v/>
      </c>
    </row>
    <row r="2585" spans="1:13" x14ac:dyDescent="0.25">
      <c r="A2585" s="232" t="str">
        <f>IF(D2585="","",A2584)</f>
        <v/>
      </c>
      <c r="B2585" s="231" t="str">
        <f>IF(D2585="","",B2584)</f>
        <v/>
      </c>
      <c r="C2585" s="232" t="str">
        <f>IF(D2585="","",C2584)</f>
        <v/>
      </c>
      <c r="D2585" s="6"/>
      <c r="E2585" s="5" t="str">
        <f>IF(D2585="","",VLOOKUP(D2585,Master,3,FALSE))</f>
        <v/>
      </c>
      <c r="F2585" s="5" t="str">
        <f>IF(D2585="","",VLOOKUP(D2585,Master,4,FALSE))</f>
        <v/>
      </c>
      <c r="G2585" s="5" t="str">
        <f>IF(D2585="","",VLOOKUP(D2585,Master,5,FALSE))</f>
        <v/>
      </c>
      <c r="H2585" s="5" t="str">
        <f>IF(D2585="","",VLOOKUP(D2585,Master,2,FALSE))</f>
        <v/>
      </c>
      <c r="I2585" s="233"/>
      <c r="J2585" s="233"/>
      <c r="K2585" s="233"/>
      <c r="L2585" s="234" t="str">
        <f>IF(K2585="","",IF(I2585="",ROUND(HLOOKUP(J2585,kgList,K2585,FALSE),1),ROUND(HLOOKUP(I2585,kgList,K2585,FALSE),1)))</f>
        <v/>
      </c>
      <c r="M2585" s="234" t="str">
        <f>IF(L2585="","",IF(COUNTA(I2585:J2585)&gt;1,"Edible or Inedible",IF(COUNTA(I2585)=1,L2585*1,IF(COUNTA(J2585)=1,L2585*1,"ERROR"))))</f>
        <v/>
      </c>
    </row>
    <row r="2586" spans="1:13" x14ac:dyDescent="0.25">
      <c r="A2586" s="232" t="str">
        <f>IF(D2586="","",A2585)</f>
        <v/>
      </c>
      <c r="B2586" s="231" t="str">
        <f>IF(D2586="","",B2585)</f>
        <v/>
      </c>
      <c r="C2586" s="232" t="str">
        <f>IF(D2586="","",C2585)</f>
        <v/>
      </c>
      <c r="D2586" s="6"/>
      <c r="E2586" s="5" t="str">
        <f>IF(D2586="","",VLOOKUP(D2586,Master,3,FALSE))</f>
        <v/>
      </c>
      <c r="F2586" s="5" t="str">
        <f>IF(D2586="","",VLOOKUP(D2586,Master,4,FALSE))</f>
        <v/>
      </c>
      <c r="G2586" s="5" t="str">
        <f>IF(D2586="","",VLOOKUP(D2586,Master,5,FALSE))</f>
        <v/>
      </c>
      <c r="H2586" s="5" t="str">
        <f>IF(D2586="","",VLOOKUP(D2586,Master,2,FALSE))</f>
        <v/>
      </c>
      <c r="I2586" s="233"/>
      <c r="J2586" s="233"/>
      <c r="K2586" s="233"/>
      <c r="L2586" s="234" t="str">
        <f>IF(K2586="","",IF(I2586="",ROUND(HLOOKUP(J2586,kgList,K2586,FALSE),1),ROUND(HLOOKUP(I2586,kgList,K2586,FALSE),1)))</f>
        <v/>
      </c>
      <c r="M2586" s="234" t="str">
        <f>IF(L2586="","",IF(COUNTA(I2586:J2586)&gt;1,"Edible or Inedible",IF(COUNTA(I2586)=1,L2586*1,IF(COUNTA(J2586)=1,L2586*1,"ERROR"))))</f>
        <v/>
      </c>
    </row>
    <row r="2587" spans="1:13" x14ac:dyDescent="0.25">
      <c r="A2587" s="232" t="str">
        <f>IF(D2587="","",A2586)</f>
        <v/>
      </c>
      <c r="B2587" s="231" t="str">
        <f>IF(D2587="","",B2586)</f>
        <v/>
      </c>
      <c r="C2587" s="232" t="str">
        <f>IF(D2587="","",C2586)</f>
        <v/>
      </c>
      <c r="D2587" s="6"/>
      <c r="E2587" s="5" t="str">
        <f>IF(D2587="","",VLOOKUP(D2587,Master,3,FALSE))</f>
        <v/>
      </c>
      <c r="F2587" s="5" t="str">
        <f>IF(D2587="","",VLOOKUP(D2587,Master,4,FALSE))</f>
        <v/>
      </c>
      <c r="G2587" s="5" t="str">
        <f>IF(D2587="","",VLOOKUP(D2587,Master,5,FALSE))</f>
        <v/>
      </c>
      <c r="H2587" s="5" t="str">
        <f>IF(D2587="","",VLOOKUP(D2587,Master,2,FALSE))</f>
        <v/>
      </c>
      <c r="I2587" s="233"/>
      <c r="J2587" s="233"/>
      <c r="K2587" s="233"/>
      <c r="L2587" s="234" t="str">
        <f>IF(K2587="","",IF(I2587="",ROUND(HLOOKUP(J2587,kgList,K2587,FALSE),1),ROUND(HLOOKUP(I2587,kgList,K2587,FALSE),1)))</f>
        <v/>
      </c>
      <c r="M2587" s="234" t="str">
        <f>IF(L2587="","",IF(COUNTA(I2587:J2587)&gt;1,"Edible or Inedible",IF(COUNTA(I2587)=1,L2587*1,IF(COUNTA(J2587)=1,L2587*1,"ERROR"))))</f>
        <v/>
      </c>
    </row>
    <row r="2588" spans="1:13" x14ac:dyDescent="0.25">
      <c r="A2588" s="232" t="str">
        <f>IF(D2588="","",A2587)</f>
        <v/>
      </c>
      <c r="B2588" s="231" t="str">
        <f>IF(D2588="","",B2587)</f>
        <v/>
      </c>
      <c r="C2588" s="232" t="str">
        <f>IF(D2588="","",C2587)</f>
        <v/>
      </c>
      <c r="D2588" s="6"/>
      <c r="E2588" s="5" t="str">
        <f>IF(D2588="","",VLOOKUP(D2588,Master,3,FALSE))</f>
        <v/>
      </c>
      <c r="F2588" s="5" t="str">
        <f>IF(D2588="","",VLOOKUP(D2588,Master,4,FALSE))</f>
        <v/>
      </c>
      <c r="G2588" s="5" t="str">
        <f>IF(D2588="","",VLOOKUP(D2588,Master,5,FALSE))</f>
        <v/>
      </c>
      <c r="H2588" s="5" t="str">
        <f>IF(D2588="","",VLOOKUP(D2588,Master,2,FALSE))</f>
        <v/>
      </c>
      <c r="I2588" s="233"/>
      <c r="J2588" s="233"/>
      <c r="K2588" s="233"/>
      <c r="L2588" s="234" t="str">
        <f>IF(K2588="","",IF(I2588="",ROUND(HLOOKUP(J2588,kgList,K2588,FALSE),1),ROUND(HLOOKUP(I2588,kgList,K2588,FALSE),1)))</f>
        <v/>
      </c>
      <c r="M2588" s="234" t="str">
        <f>IF(L2588="","",IF(COUNTA(I2588:J2588)&gt;1,"Edible or Inedible",IF(COUNTA(I2588)=1,L2588*1,IF(COUNTA(J2588)=1,L2588*1,"ERROR"))))</f>
        <v/>
      </c>
    </row>
    <row r="2589" spans="1:13" x14ac:dyDescent="0.25">
      <c r="A2589" s="232" t="str">
        <f>IF(D2589="","",A2588)</f>
        <v/>
      </c>
      <c r="B2589" s="231" t="str">
        <f>IF(D2589="","",B2588)</f>
        <v/>
      </c>
      <c r="C2589" s="232" t="str">
        <f>IF(D2589="","",C2588)</f>
        <v/>
      </c>
      <c r="D2589" s="6"/>
      <c r="E2589" s="5" t="str">
        <f>IF(D2589="","",VLOOKUP(D2589,Master,3,FALSE))</f>
        <v/>
      </c>
      <c r="F2589" s="5" t="str">
        <f>IF(D2589="","",VLOOKUP(D2589,Master,4,FALSE))</f>
        <v/>
      </c>
      <c r="G2589" s="5" t="str">
        <f>IF(D2589="","",VLOOKUP(D2589,Master,5,FALSE))</f>
        <v/>
      </c>
      <c r="H2589" s="5" t="str">
        <f>IF(D2589="","",VLOOKUP(D2589,Master,2,FALSE))</f>
        <v/>
      </c>
      <c r="I2589" s="233"/>
      <c r="J2589" s="233"/>
      <c r="K2589" s="233"/>
      <c r="L2589" s="234" t="str">
        <f>IF(K2589="","",IF(I2589="",ROUND(HLOOKUP(J2589,kgList,K2589,FALSE),1),ROUND(HLOOKUP(I2589,kgList,K2589,FALSE),1)))</f>
        <v/>
      </c>
      <c r="M2589" s="234" t="str">
        <f>IF(L2589="","",IF(COUNTA(I2589:J2589)&gt;1,"Edible or Inedible",IF(COUNTA(I2589)=1,L2589*1,IF(COUNTA(J2589)=1,L2589*1,"ERROR"))))</f>
        <v/>
      </c>
    </row>
    <row r="2590" spans="1:13" x14ac:dyDescent="0.25">
      <c r="A2590" s="232" t="str">
        <f>IF(D2590="","",A2589)</f>
        <v/>
      </c>
      <c r="B2590" s="231" t="str">
        <f>IF(D2590="","",B2589)</f>
        <v/>
      </c>
      <c r="C2590" s="232" t="str">
        <f>IF(D2590="","",C2589)</f>
        <v/>
      </c>
      <c r="D2590" s="6"/>
      <c r="E2590" s="5" t="str">
        <f>IF(D2590="","",VLOOKUP(D2590,Master,3,FALSE))</f>
        <v/>
      </c>
      <c r="F2590" s="5" t="str">
        <f>IF(D2590="","",VLOOKUP(D2590,Master,4,FALSE))</f>
        <v/>
      </c>
      <c r="G2590" s="5" t="str">
        <f>IF(D2590="","",VLOOKUP(D2590,Master,5,FALSE))</f>
        <v/>
      </c>
      <c r="H2590" s="5" t="str">
        <f>IF(D2590="","",VLOOKUP(D2590,Master,2,FALSE))</f>
        <v/>
      </c>
      <c r="I2590" s="233"/>
      <c r="J2590" s="233"/>
      <c r="K2590" s="233"/>
      <c r="L2590" s="234" t="str">
        <f>IF(K2590="","",IF(I2590="",ROUND(HLOOKUP(J2590,kgList,K2590,FALSE),1),ROUND(HLOOKUP(I2590,kgList,K2590,FALSE),1)))</f>
        <v/>
      </c>
      <c r="M2590" s="234" t="str">
        <f>IF(L2590="","",IF(COUNTA(I2590:J2590)&gt;1,"Edible or Inedible",IF(COUNTA(I2590)=1,L2590*1,IF(COUNTA(J2590)=1,L2590*1,"ERROR"))))</f>
        <v/>
      </c>
    </row>
    <row r="2591" spans="1:13" x14ac:dyDescent="0.25">
      <c r="A2591" s="232" t="str">
        <f>IF(D2591="","",A2590)</f>
        <v/>
      </c>
      <c r="B2591" s="231" t="str">
        <f>IF(D2591="","",B2590)</f>
        <v/>
      </c>
      <c r="C2591" s="232" t="str">
        <f>IF(D2591="","",C2590)</f>
        <v/>
      </c>
      <c r="D2591" s="6"/>
      <c r="E2591" s="5" t="str">
        <f>IF(D2591="","",VLOOKUP(D2591,Master,3,FALSE))</f>
        <v/>
      </c>
      <c r="F2591" s="5" t="str">
        <f>IF(D2591="","",VLOOKUP(D2591,Master,4,FALSE))</f>
        <v/>
      </c>
      <c r="G2591" s="5" t="str">
        <f>IF(D2591="","",VLOOKUP(D2591,Master,5,FALSE))</f>
        <v/>
      </c>
      <c r="H2591" s="5" t="str">
        <f>IF(D2591="","",VLOOKUP(D2591,Master,2,FALSE))</f>
        <v/>
      </c>
      <c r="I2591" s="233"/>
      <c r="J2591" s="233"/>
      <c r="K2591" s="233"/>
      <c r="L2591" s="234" t="str">
        <f>IF(K2591="","",IF(I2591="",ROUND(HLOOKUP(J2591,kgList,K2591,FALSE),1),ROUND(HLOOKUP(I2591,kgList,K2591,FALSE),1)))</f>
        <v/>
      </c>
      <c r="M2591" s="234" t="str">
        <f>IF(L2591="","",IF(COUNTA(I2591:J2591)&gt;1,"Edible or Inedible",IF(COUNTA(I2591)=1,L2591*1,IF(COUNTA(J2591)=1,L2591*1,"ERROR"))))</f>
        <v/>
      </c>
    </row>
    <row r="2592" spans="1:13" x14ac:dyDescent="0.25">
      <c r="A2592" s="232" t="str">
        <f>IF(D2592="","",A2591)</f>
        <v/>
      </c>
      <c r="B2592" s="231" t="str">
        <f>IF(D2592="","",B2591)</f>
        <v/>
      </c>
      <c r="C2592" s="232" t="str">
        <f>IF(D2592="","",C2591)</f>
        <v/>
      </c>
      <c r="D2592" s="6"/>
      <c r="E2592" s="5" t="str">
        <f>IF(D2592="","",VLOOKUP(D2592,Master,3,FALSE))</f>
        <v/>
      </c>
      <c r="F2592" s="5" t="str">
        <f>IF(D2592="","",VLOOKUP(D2592,Master,4,FALSE))</f>
        <v/>
      </c>
      <c r="G2592" s="5" t="str">
        <f>IF(D2592="","",VLOOKUP(D2592,Master,5,FALSE))</f>
        <v/>
      </c>
      <c r="H2592" s="5" t="str">
        <f>IF(D2592="","",VLOOKUP(D2592,Master,2,FALSE))</f>
        <v/>
      </c>
      <c r="I2592" s="233"/>
      <c r="J2592" s="233"/>
      <c r="K2592" s="233"/>
      <c r="L2592" s="234" t="str">
        <f>IF(K2592="","",IF(I2592="",ROUND(HLOOKUP(J2592,kgList,K2592,FALSE),1),ROUND(HLOOKUP(I2592,kgList,K2592,FALSE),1)))</f>
        <v/>
      </c>
      <c r="M2592" s="234" t="str">
        <f>IF(L2592="","",IF(COUNTA(I2592:J2592)&gt;1,"Edible or Inedible",IF(COUNTA(I2592)=1,L2592*1,IF(COUNTA(J2592)=1,L2592*1,"ERROR"))))</f>
        <v/>
      </c>
    </row>
    <row r="2593" spans="1:13" x14ac:dyDescent="0.25">
      <c r="A2593" s="232" t="str">
        <f>IF(D2593="","",A2592)</f>
        <v/>
      </c>
      <c r="B2593" s="231" t="str">
        <f>IF(D2593="","",B2592)</f>
        <v/>
      </c>
      <c r="C2593" s="232" t="str">
        <f>IF(D2593="","",C2592)</f>
        <v/>
      </c>
      <c r="D2593" s="6"/>
      <c r="E2593" s="5" t="str">
        <f>IF(D2593="","",VLOOKUP(D2593,Master,3,FALSE))</f>
        <v/>
      </c>
      <c r="F2593" s="5" t="str">
        <f>IF(D2593="","",VLOOKUP(D2593,Master,4,FALSE))</f>
        <v/>
      </c>
      <c r="G2593" s="5" t="str">
        <f>IF(D2593="","",VLOOKUP(D2593,Master,5,FALSE))</f>
        <v/>
      </c>
      <c r="H2593" s="5" t="str">
        <f>IF(D2593="","",VLOOKUP(D2593,Master,2,FALSE))</f>
        <v/>
      </c>
      <c r="I2593" s="233"/>
      <c r="J2593" s="233"/>
      <c r="K2593" s="233"/>
      <c r="L2593" s="234" t="str">
        <f>IF(K2593="","",IF(I2593="",ROUND(HLOOKUP(J2593,kgList,K2593,FALSE),1),ROUND(HLOOKUP(I2593,kgList,K2593,FALSE),1)))</f>
        <v/>
      </c>
      <c r="M2593" s="234" t="str">
        <f>IF(L2593="","",IF(COUNTA(I2593:J2593)&gt;1,"Edible or Inedible",IF(COUNTA(I2593)=1,L2593*1,IF(COUNTA(J2593)=1,L2593*1,"ERROR"))))</f>
        <v/>
      </c>
    </row>
    <row r="2594" spans="1:13" x14ac:dyDescent="0.25">
      <c r="A2594" s="232" t="str">
        <f>IF(D2594="","",A2593)</f>
        <v/>
      </c>
      <c r="B2594" s="231" t="str">
        <f>IF(D2594="","",B2593)</f>
        <v/>
      </c>
      <c r="C2594" s="232" t="str">
        <f>IF(D2594="","",C2593)</f>
        <v/>
      </c>
      <c r="D2594" s="6"/>
      <c r="E2594" s="5" t="str">
        <f>IF(D2594="","",VLOOKUP(D2594,Master,3,FALSE))</f>
        <v/>
      </c>
      <c r="F2594" s="5" t="str">
        <f>IF(D2594="","",VLOOKUP(D2594,Master,4,FALSE))</f>
        <v/>
      </c>
      <c r="G2594" s="5" t="str">
        <f>IF(D2594="","",VLOOKUP(D2594,Master,5,FALSE))</f>
        <v/>
      </c>
      <c r="H2594" s="5" t="str">
        <f>IF(D2594="","",VLOOKUP(D2594,Master,2,FALSE))</f>
        <v/>
      </c>
      <c r="I2594" s="233"/>
      <c r="J2594" s="233"/>
      <c r="K2594" s="233"/>
      <c r="L2594" s="234" t="str">
        <f>IF(K2594="","",IF(I2594="",ROUND(HLOOKUP(J2594,kgList,K2594,FALSE),1),ROUND(HLOOKUP(I2594,kgList,K2594,FALSE),1)))</f>
        <v/>
      </c>
      <c r="M2594" s="234" t="str">
        <f>IF(L2594="","",IF(COUNTA(I2594:J2594)&gt;1,"Edible or Inedible",IF(COUNTA(I2594)=1,L2594*1,IF(COUNTA(J2594)=1,L2594*1,"ERROR"))))</f>
        <v/>
      </c>
    </row>
    <row r="2595" spans="1:13" x14ac:dyDescent="0.25">
      <c r="A2595" s="232" t="str">
        <f>IF(D2595="","",A2594)</f>
        <v/>
      </c>
      <c r="B2595" s="231" t="str">
        <f>IF(D2595="","",B2594)</f>
        <v/>
      </c>
      <c r="C2595" s="232" t="str">
        <f>IF(D2595="","",C2594)</f>
        <v/>
      </c>
      <c r="D2595" s="6"/>
      <c r="E2595" s="5" t="str">
        <f>IF(D2595="","",VLOOKUP(D2595,Master,3,FALSE))</f>
        <v/>
      </c>
      <c r="F2595" s="5" t="str">
        <f>IF(D2595="","",VLOOKUP(D2595,Master,4,FALSE))</f>
        <v/>
      </c>
      <c r="G2595" s="5" t="str">
        <f>IF(D2595="","",VLOOKUP(D2595,Master,5,FALSE))</f>
        <v/>
      </c>
      <c r="H2595" s="5" t="str">
        <f>IF(D2595="","",VLOOKUP(D2595,Master,2,FALSE))</f>
        <v/>
      </c>
      <c r="I2595" s="233"/>
      <c r="J2595" s="233"/>
      <c r="K2595" s="233"/>
      <c r="L2595" s="234" t="str">
        <f>IF(K2595="","",IF(I2595="",ROUND(HLOOKUP(J2595,kgList,K2595,FALSE),1),ROUND(HLOOKUP(I2595,kgList,K2595,FALSE),1)))</f>
        <v/>
      </c>
      <c r="M2595" s="234" t="str">
        <f>IF(L2595="","",IF(COUNTA(I2595:J2595)&gt;1,"Edible or Inedible",IF(COUNTA(I2595)=1,L2595*1,IF(COUNTA(J2595)=1,L2595*1,"ERROR"))))</f>
        <v/>
      </c>
    </row>
    <row r="2596" spans="1:13" x14ac:dyDescent="0.25">
      <c r="A2596" s="232" t="str">
        <f>IF(D2596="","",A2595)</f>
        <v/>
      </c>
      <c r="B2596" s="231" t="str">
        <f>IF(D2596="","",B2595)</f>
        <v/>
      </c>
      <c r="C2596" s="232" t="str">
        <f>IF(D2596="","",C2595)</f>
        <v/>
      </c>
      <c r="D2596" s="6"/>
      <c r="E2596" s="5" t="str">
        <f>IF(D2596="","",VLOOKUP(D2596,Master,3,FALSE))</f>
        <v/>
      </c>
      <c r="F2596" s="5" t="str">
        <f>IF(D2596="","",VLOOKUP(D2596,Master,4,FALSE))</f>
        <v/>
      </c>
      <c r="G2596" s="5" t="str">
        <f>IF(D2596="","",VLOOKUP(D2596,Master,5,FALSE))</f>
        <v/>
      </c>
      <c r="H2596" s="5" t="str">
        <f>IF(D2596="","",VLOOKUP(D2596,Master,2,FALSE))</f>
        <v/>
      </c>
      <c r="I2596" s="233"/>
      <c r="J2596" s="233"/>
      <c r="K2596" s="233"/>
      <c r="L2596" s="234" t="str">
        <f>IF(K2596="","",IF(I2596="",ROUND(HLOOKUP(J2596,kgList,K2596,FALSE),1),ROUND(HLOOKUP(I2596,kgList,K2596,FALSE),1)))</f>
        <v/>
      </c>
      <c r="M2596" s="234" t="str">
        <f>IF(L2596="","",IF(COUNTA(I2596:J2596)&gt;1,"Edible or Inedible",IF(COUNTA(I2596)=1,L2596*1,IF(COUNTA(J2596)=1,L2596*1,"ERROR"))))</f>
        <v/>
      </c>
    </row>
    <row r="2597" spans="1:13" x14ac:dyDescent="0.25">
      <c r="A2597" s="232" t="str">
        <f>IF(D2597="","",A2596)</f>
        <v/>
      </c>
      <c r="B2597" s="231" t="str">
        <f>IF(D2597="","",B2596)</f>
        <v/>
      </c>
      <c r="C2597" s="232" t="str">
        <f>IF(D2597="","",C2596)</f>
        <v/>
      </c>
      <c r="D2597" s="6"/>
      <c r="E2597" s="5" t="str">
        <f>IF(D2597="","",VLOOKUP(D2597,Master,3,FALSE))</f>
        <v/>
      </c>
      <c r="F2597" s="5" t="str">
        <f>IF(D2597="","",VLOOKUP(D2597,Master,4,FALSE))</f>
        <v/>
      </c>
      <c r="G2597" s="5" t="str">
        <f>IF(D2597="","",VLOOKUP(D2597,Master,5,FALSE))</f>
        <v/>
      </c>
      <c r="H2597" s="5" t="str">
        <f>IF(D2597="","",VLOOKUP(D2597,Master,2,FALSE))</f>
        <v/>
      </c>
      <c r="I2597" s="233"/>
      <c r="J2597" s="233"/>
      <c r="K2597" s="233"/>
      <c r="L2597" s="234" t="str">
        <f>IF(K2597="","",IF(I2597="",ROUND(HLOOKUP(J2597,kgList,K2597,FALSE),1),ROUND(HLOOKUP(I2597,kgList,K2597,FALSE),1)))</f>
        <v/>
      </c>
      <c r="M2597" s="234" t="str">
        <f>IF(L2597="","",IF(COUNTA(I2597:J2597)&gt;1,"Edible or Inedible",IF(COUNTA(I2597)=1,L2597*1,IF(COUNTA(J2597)=1,L2597*1,"ERROR"))))</f>
        <v/>
      </c>
    </row>
    <row r="2598" spans="1:13" x14ac:dyDescent="0.25">
      <c r="A2598" s="232" t="str">
        <f>IF(D2598="","",A2597)</f>
        <v/>
      </c>
      <c r="B2598" s="231" t="str">
        <f>IF(D2598="","",B2597)</f>
        <v/>
      </c>
      <c r="C2598" s="232" t="str">
        <f>IF(D2598="","",C2597)</f>
        <v/>
      </c>
      <c r="D2598" s="6"/>
      <c r="E2598" s="5" t="str">
        <f>IF(D2598="","",VLOOKUP(D2598,Master,3,FALSE))</f>
        <v/>
      </c>
      <c r="F2598" s="5" t="str">
        <f>IF(D2598="","",VLOOKUP(D2598,Master,4,FALSE))</f>
        <v/>
      </c>
      <c r="G2598" s="5" t="str">
        <f>IF(D2598="","",VLOOKUP(D2598,Master,5,FALSE))</f>
        <v/>
      </c>
      <c r="H2598" s="5" t="str">
        <f>IF(D2598="","",VLOOKUP(D2598,Master,2,FALSE))</f>
        <v/>
      </c>
      <c r="I2598" s="233"/>
      <c r="J2598" s="233"/>
      <c r="K2598" s="233"/>
      <c r="L2598" s="234" t="str">
        <f>IF(K2598="","",IF(I2598="",ROUND(HLOOKUP(J2598,kgList,K2598,FALSE),1),ROUND(HLOOKUP(I2598,kgList,K2598,FALSE),1)))</f>
        <v/>
      </c>
      <c r="M2598" s="234" t="str">
        <f>IF(L2598="","",IF(COUNTA(I2598:J2598)&gt;1,"Edible or Inedible",IF(COUNTA(I2598)=1,L2598*1,IF(COUNTA(J2598)=1,L2598*1,"ERROR"))))</f>
        <v/>
      </c>
    </row>
    <row r="2599" spans="1:13" x14ac:dyDescent="0.25">
      <c r="A2599" s="232" t="str">
        <f>IF(D2599="","",A2598)</f>
        <v/>
      </c>
      <c r="B2599" s="231" t="str">
        <f>IF(D2599="","",B2598)</f>
        <v/>
      </c>
      <c r="C2599" s="232" t="str">
        <f>IF(D2599="","",C2598)</f>
        <v/>
      </c>
      <c r="D2599" s="6"/>
      <c r="E2599" s="5" t="str">
        <f>IF(D2599="","",VLOOKUP(D2599,Master,3,FALSE))</f>
        <v/>
      </c>
      <c r="F2599" s="5" t="str">
        <f>IF(D2599="","",VLOOKUP(D2599,Master,4,FALSE))</f>
        <v/>
      </c>
      <c r="G2599" s="5" t="str">
        <f>IF(D2599="","",VLOOKUP(D2599,Master,5,FALSE))</f>
        <v/>
      </c>
      <c r="H2599" s="5" t="str">
        <f>IF(D2599="","",VLOOKUP(D2599,Master,2,FALSE))</f>
        <v/>
      </c>
      <c r="I2599" s="233"/>
      <c r="J2599" s="233"/>
      <c r="K2599" s="233"/>
      <c r="L2599" s="234" t="str">
        <f>IF(K2599="","",IF(I2599="",ROUND(HLOOKUP(J2599,kgList,K2599,FALSE),1),ROUND(HLOOKUP(I2599,kgList,K2599,FALSE),1)))</f>
        <v/>
      </c>
      <c r="M2599" s="234" t="str">
        <f>IF(L2599="","",IF(COUNTA(I2599:J2599)&gt;1,"Edible or Inedible",IF(COUNTA(I2599)=1,L2599*1,IF(COUNTA(J2599)=1,L2599*1,"ERROR"))))</f>
        <v/>
      </c>
    </row>
    <row r="2600" spans="1:13" x14ac:dyDescent="0.25">
      <c r="A2600" s="232" t="str">
        <f>IF(D2600="","",A2599)</f>
        <v/>
      </c>
      <c r="B2600" s="231" t="str">
        <f>IF(D2600="","",B2599)</f>
        <v/>
      </c>
      <c r="C2600" s="232" t="str">
        <f>IF(D2600="","",C2599)</f>
        <v/>
      </c>
      <c r="D2600" s="6"/>
      <c r="E2600" s="5" t="str">
        <f>IF(D2600="","",VLOOKUP(D2600,Master,3,FALSE))</f>
        <v/>
      </c>
      <c r="F2600" s="5" t="str">
        <f>IF(D2600="","",VLOOKUP(D2600,Master,4,FALSE))</f>
        <v/>
      </c>
      <c r="G2600" s="5" t="str">
        <f>IF(D2600="","",VLOOKUP(D2600,Master,5,FALSE))</f>
        <v/>
      </c>
      <c r="H2600" s="5" t="str">
        <f>IF(D2600="","",VLOOKUP(D2600,Master,2,FALSE))</f>
        <v/>
      </c>
      <c r="I2600" s="233"/>
      <c r="J2600" s="233"/>
      <c r="K2600" s="233"/>
      <c r="L2600" s="234" t="str">
        <f>IF(K2600="","",IF(I2600="",ROUND(HLOOKUP(J2600,kgList,K2600,FALSE),1),ROUND(HLOOKUP(I2600,kgList,K2600,FALSE),1)))</f>
        <v/>
      </c>
      <c r="M2600" s="234" t="str">
        <f>IF(L2600="","",IF(COUNTA(I2600:J2600)&gt;1,"Edible or Inedible",IF(COUNTA(I2600)=1,L2600*1,IF(COUNTA(J2600)=1,L2600*1,"ERROR"))))</f>
        <v/>
      </c>
    </row>
    <row r="2601" spans="1:13" x14ac:dyDescent="0.25">
      <c r="A2601" s="232" t="str">
        <f>IF(D2601="","",A2600)</f>
        <v/>
      </c>
      <c r="B2601" s="231" t="str">
        <f>IF(D2601="","",B2600)</f>
        <v/>
      </c>
      <c r="C2601" s="232" t="str">
        <f>IF(D2601="","",C2600)</f>
        <v/>
      </c>
      <c r="D2601" s="6"/>
      <c r="E2601" s="5" t="str">
        <f>IF(D2601="","",VLOOKUP(D2601,Master,3,FALSE))</f>
        <v/>
      </c>
      <c r="F2601" s="5" t="str">
        <f>IF(D2601="","",VLOOKUP(D2601,Master,4,FALSE))</f>
        <v/>
      </c>
      <c r="G2601" s="5" t="str">
        <f>IF(D2601="","",VLOOKUP(D2601,Master,5,FALSE))</f>
        <v/>
      </c>
      <c r="H2601" s="5" t="str">
        <f>IF(D2601="","",VLOOKUP(D2601,Master,2,FALSE))</f>
        <v/>
      </c>
      <c r="I2601" s="233"/>
      <c r="J2601" s="233"/>
      <c r="K2601" s="233"/>
      <c r="L2601" s="234" t="str">
        <f>IF(K2601="","",IF(I2601="",ROUND(HLOOKUP(J2601,kgList,K2601,FALSE),1),ROUND(HLOOKUP(I2601,kgList,K2601,FALSE),1)))</f>
        <v/>
      </c>
      <c r="M2601" s="234" t="str">
        <f>IF(L2601="","",IF(COUNTA(I2601:J2601)&gt;1,"Edible or Inedible",IF(COUNTA(I2601)=1,L2601*1,IF(COUNTA(J2601)=1,L2601*1,"ERROR"))))</f>
        <v/>
      </c>
    </row>
    <row r="2602" spans="1:13" x14ac:dyDescent="0.25">
      <c r="A2602" s="232" t="str">
        <f>IF(D2602="","",A2601)</f>
        <v/>
      </c>
      <c r="B2602" s="231" t="str">
        <f>IF(D2602="","",B2601)</f>
        <v/>
      </c>
      <c r="C2602" s="232" t="str">
        <f>IF(D2602="","",C2601)</f>
        <v/>
      </c>
      <c r="D2602" s="6"/>
      <c r="E2602" s="5" t="str">
        <f>IF(D2602="","",VLOOKUP(D2602,Master,3,FALSE))</f>
        <v/>
      </c>
      <c r="F2602" s="5" t="str">
        <f>IF(D2602="","",VLOOKUP(D2602,Master,4,FALSE))</f>
        <v/>
      </c>
      <c r="G2602" s="5" t="str">
        <f>IF(D2602="","",VLOOKUP(D2602,Master,5,FALSE))</f>
        <v/>
      </c>
      <c r="H2602" s="5" t="str">
        <f>IF(D2602="","",VLOOKUP(D2602,Master,2,FALSE))</f>
        <v/>
      </c>
      <c r="I2602" s="233"/>
      <c r="J2602" s="233"/>
      <c r="K2602" s="233"/>
      <c r="L2602" s="234" t="str">
        <f>IF(K2602="","",IF(I2602="",ROUND(HLOOKUP(J2602,kgList,K2602,FALSE),1),ROUND(HLOOKUP(I2602,kgList,K2602,FALSE),1)))</f>
        <v/>
      </c>
      <c r="M2602" s="234" t="str">
        <f>IF(L2602="","",IF(COUNTA(I2602:J2602)&gt;1,"Edible or Inedible",IF(COUNTA(I2602)=1,L2602*1,IF(COUNTA(J2602)=1,L2602*1,"ERROR"))))</f>
        <v/>
      </c>
    </row>
    <row r="2603" spans="1:13" x14ac:dyDescent="0.25">
      <c r="A2603" s="232" t="str">
        <f>IF(D2603="","",A2602)</f>
        <v/>
      </c>
      <c r="B2603" s="231" t="str">
        <f>IF(D2603="","",B2602)</f>
        <v/>
      </c>
      <c r="C2603" s="232" t="str">
        <f>IF(D2603="","",C2602)</f>
        <v/>
      </c>
      <c r="D2603" s="6"/>
      <c r="E2603" s="5" t="str">
        <f>IF(D2603="","",VLOOKUP(D2603,Master,3,FALSE))</f>
        <v/>
      </c>
      <c r="F2603" s="5" t="str">
        <f>IF(D2603="","",VLOOKUP(D2603,Master,4,FALSE))</f>
        <v/>
      </c>
      <c r="G2603" s="5" t="str">
        <f>IF(D2603="","",VLOOKUP(D2603,Master,5,FALSE))</f>
        <v/>
      </c>
      <c r="H2603" s="5" t="str">
        <f>IF(D2603="","",VLOOKUP(D2603,Master,2,FALSE))</f>
        <v/>
      </c>
      <c r="I2603" s="233"/>
      <c r="J2603" s="233"/>
      <c r="K2603" s="233"/>
      <c r="L2603" s="234" t="str">
        <f>IF(K2603="","",IF(I2603="",ROUND(HLOOKUP(J2603,kgList,K2603,FALSE),1),ROUND(HLOOKUP(I2603,kgList,K2603,FALSE),1)))</f>
        <v/>
      </c>
      <c r="M2603" s="234" t="str">
        <f>IF(L2603="","",IF(COUNTA(I2603:J2603)&gt;1,"Edible or Inedible",IF(COUNTA(I2603)=1,L2603*1,IF(COUNTA(J2603)=1,L2603*1,"ERROR"))))</f>
        <v/>
      </c>
    </row>
    <row r="2604" spans="1:13" x14ac:dyDescent="0.25">
      <c r="A2604" s="232" t="str">
        <f>IF(D2604="","",A2603)</f>
        <v/>
      </c>
      <c r="B2604" s="231" t="str">
        <f>IF(D2604="","",B2603)</f>
        <v/>
      </c>
      <c r="C2604" s="232" t="str">
        <f>IF(D2604="","",C2603)</f>
        <v/>
      </c>
      <c r="D2604" s="6"/>
      <c r="E2604" s="5" t="str">
        <f>IF(D2604="","",VLOOKUP(D2604,Master,3,FALSE))</f>
        <v/>
      </c>
      <c r="F2604" s="5" t="str">
        <f>IF(D2604="","",VLOOKUP(D2604,Master,4,FALSE))</f>
        <v/>
      </c>
      <c r="G2604" s="5" t="str">
        <f>IF(D2604="","",VLOOKUP(D2604,Master,5,FALSE))</f>
        <v/>
      </c>
      <c r="H2604" s="5" t="str">
        <f>IF(D2604="","",VLOOKUP(D2604,Master,2,FALSE))</f>
        <v/>
      </c>
      <c r="I2604" s="233"/>
      <c r="J2604" s="233"/>
      <c r="K2604" s="233"/>
      <c r="L2604" s="234" t="str">
        <f>IF(K2604="","",IF(I2604="",ROUND(HLOOKUP(J2604,kgList,K2604,FALSE),1),ROUND(HLOOKUP(I2604,kgList,K2604,FALSE),1)))</f>
        <v/>
      </c>
      <c r="M2604" s="234" t="str">
        <f>IF(L2604="","",IF(COUNTA(I2604:J2604)&gt;1,"Edible or Inedible",IF(COUNTA(I2604)=1,L2604*1,IF(COUNTA(J2604)=1,L2604*1,"ERROR"))))</f>
        <v/>
      </c>
    </row>
    <row r="2605" spans="1:13" x14ac:dyDescent="0.25">
      <c r="A2605" s="232" t="str">
        <f>IF(D2605="","",A2604)</f>
        <v/>
      </c>
      <c r="B2605" s="231" t="str">
        <f>IF(D2605="","",B2604)</f>
        <v/>
      </c>
      <c r="C2605" s="232" t="str">
        <f>IF(D2605="","",C2604)</f>
        <v/>
      </c>
      <c r="D2605" s="6"/>
      <c r="E2605" s="5" t="str">
        <f>IF(D2605="","",VLOOKUP(D2605,Master,3,FALSE))</f>
        <v/>
      </c>
      <c r="F2605" s="5" t="str">
        <f>IF(D2605="","",VLOOKUP(D2605,Master,4,FALSE))</f>
        <v/>
      </c>
      <c r="G2605" s="5" t="str">
        <f>IF(D2605="","",VLOOKUP(D2605,Master,5,FALSE))</f>
        <v/>
      </c>
      <c r="H2605" s="5" t="str">
        <f>IF(D2605="","",VLOOKUP(D2605,Master,2,FALSE))</f>
        <v/>
      </c>
      <c r="I2605" s="233"/>
      <c r="J2605" s="233"/>
      <c r="K2605" s="233"/>
      <c r="L2605" s="234" t="str">
        <f>IF(K2605="","",IF(I2605="",ROUND(HLOOKUP(J2605,kgList,K2605,FALSE),1),ROUND(HLOOKUP(I2605,kgList,K2605,FALSE),1)))</f>
        <v/>
      </c>
      <c r="M2605" s="234" t="str">
        <f>IF(L2605="","",IF(COUNTA(I2605:J2605)&gt;1,"Edible or Inedible",IF(COUNTA(I2605)=1,L2605*1,IF(COUNTA(J2605)=1,L2605*1,"ERROR"))))</f>
        <v/>
      </c>
    </row>
    <row r="2606" spans="1:13" x14ac:dyDescent="0.25">
      <c r="A2606" s="232" t="str">
        <f>IF(D2606="","",A2605)</f>
        <v/>
      </c>
      <c r="B2606" s="231" t="str">
        <f>IF(D2606="","",B2605)</f>
        <v/>
      </c>
      <c r="C2606" s="232" t="str">
        <f>IF(D2606="","",C2605)</f>
        <v/>
      </c>
      <c r="D2606" s="6"/>
      <c r="E2606" s="5" t="str">
        <f>IF(D2606="","",VLOOKUP(D2606,Master,3,FALSE))</f>
        <v/>
      </c>
      <c r="F2606" s="5" t="str">
        <f>IF(D2606="","",VLOOKUP(D2606,Master,4,FALSE))</f>
        <v/>
      </c>
      <c r="G2606" s="5" t="str">
        <f>IF(D2606="","",VLOOKUP(D2606,Master,5,FALSE))</f>
        <v/>
      </c>
      <c r="H2606" s="5" t="str">
        <f>IF(D2606="","",VLOOKUP(D2606,Master,2,FALSE))</f>
        <v/>
      </c>
      <c r="I2606" s="233"/>
      <c r="J2606" s="233"/>
      <c r="K2606" s="233"/>
      <c r="L2606" s="234" t="str">
        <f>IF(K2606="","",IF(I2606="",ROUND(HLOOKUP(J2606,kgList,K2606,FALSE),1),ROUND(HLOOKUP(I2606,kgList,K2606,FALSE),1)))</f>
        <v/>
      </c>
      <c r="M2606" s="234" t="str">
        <f>IF(L2606="","",IF(COUNTA(I2606:J2606)&gt;1,"Edible or Inedible",IF(COUNTA(I2606)=1,L2606*1,IF(COUNTA(J2606)=1,L2606*1,"ERROR"))))</f>
        <v/>
      </c>
    </row>
    <row r="2607" spans="1:13" x14ac:dyDescent="0.25">
      <c r="A2607" s="232" t="str">
        <f>IF(D2607="","",A2606)</f>
        <v/>
      </c>
      <c r="B2607" s="231" t="str">
        <f>IF(D2607="","",B2606)</f>
        <v/>
      </c>
      <c r="C2607" s="232" t="str">
        <f>IF(D2607="","",C2606)</f>
        <v/>
      </c>
      <c r="D2607" s="6"/>
      <c r="E2607" s="5" t="str">
        <f>IF(D2607="","",VLOOKUP(D2607,Master,3,FALSE))</f>
        <v/>
      </c>
      <c r="F2607" s="5" t="str">
        <f>IF(D2607="","",VLOOKUP(D2607,Master,4,FALSE))</f>
        <v/>
      </c>
      <c r="G2607" s="5" t="str">
        <f>IF(D2607="","",VLOOKUP(D2607,Master,5,FALSE))</f>
        <v/>
      </c>
      <c r="H2607" s="5" t="str">
        <f>IF(D2607="","",VLOOKUP(D2607,Master,2,FALSE))</f>
        <v/>
      </c>
      <c r="I2607" s="233"/>
      <c r="J2607" s="233"/>
      <c r="K2607" s="233"/>
      <c r="L2607" s="234" t="str">
        <f>IF(K2607="","",IF(I2607="",ROUND(HLOOKUP(J2607,kgList,K2607,FALSE),1),ROUND(HLOOKUP(I2607,kgList,K2607,FALSE),1)))</f>
        <v/>
      </c>
      <c r="M2607" s="234" t="str">
        <f>IF(L2607="","",IF(COUNTA(I2607:J2607)&gt;1,"Edible or Inedible",IF(COUNTA(I2607)=1,L2607*1,IF(COUNTA(J2607)=1,L2607*1,"ERROR"))))</f>
        <v/>
      </c>
    </row>
    <row r="2608" spans="1:13" x14ac:dyDescent="0.25">
      <c r="A2608" s="232" t="str">
        <f>IF(D2608="","",A2607)</f>
        <v/>
      </c>
      <c r="B2608" s="231" t="str">
        <f>IF(D2608="","",B2607)</f>
        <v/>
      </c>
      <c r="C2608" s="232" t="str">
        <f>IF(D2608="","",C2607)</f>
        <v/>
      </c>
      <c r="D2608" s="6"/>
      <c r="E2608" s="5" t="str">
        <f>IF(D2608="","",VLOOKUP(D2608,Master,3,FALSE))</f>
        <v/>
      </c>
      <c r="F2608" s="5" t="str">
        <f>IF(D2608="","",VLOOKUP(D2608,Master,4,FALSE))</f>
        <v/>
      </c>
      <c r="G2608" s="5" t="str">
        <f>IF(D2608="","",VLOOKUP(D2608,Master,5,FALSE))</f>
        <v/>
      </c>
      <c r="H2608" s="5" t="str">
        <f>IF(D2608="","",VLOOKUP(D2608,Master,2,FALSE))</f>
        <v/>
      </c>
      <c r="I2608" s="233"/>
      <c r="J2608" s="233"/>
      <c r="K2608" s="233"/>
      <c r="L2608" s="234" t="str">
        <f>IF(K2608="","",IF(I2608="",ROUND(HLOOKUP(J2608,kgList,K2608,FALSE),1),ROUND(HLOOKUP(I2608,kgList,K2608,FALSE),1)))</f>
        <v/>
      </c>
      <c r="M2608" s="234" t="str">
        <f>IF(L2608="","",IF(COUNTA(I2608:J2608)&gt;1,"Edible or Inedible",IF(COUNTA(I2608)=1,L2608*1,IF(COUNTA(J2608)=1,L2608*1,"ERROR"))))</f>
        <v/>
      </c>
    </row>
    <row r="2609" spans="1:13" x14ac:dyDescent="0.25">
      <c r="A2609" s="232" t="str">
        <f>IF(D2609="","",A2608)</f>
        <v/>
      </c>
      <c r="B2609" s="231" t="str">
        <f>IF(D2609="","",B2608)</f>
        <v/>
      </c>
      <c r="C2609" s="232" t="str">
        <f>IF(D2609="","",C2608)</f>
        <v/>
      </c>
      <c r="D2609" s="6"/>
      <c r="E2609" s="5" t="str">
        <f>IF(D2609="","",VLOOKUP(D2609,Master,3,FALSE))</f>
        <v/>
      </c>
      <c r="F2609" s="5" t="str">
        <f>IF(D2609="","",VLOOKUP(D2609,Master,4,FALSE))</f>
        <v/>
      </c>
      <c r="G2609" s="5" t="str">
        <f>IF(D2609="","",VLOOKUP(D2609,Master,5,FALSE))</f>
        <v/>
      </c>
      <c r="H2609" s="5" t="str">
        <f>IF(D2609="","",VLOOKUP(D2609,Master,2,FALSE))</f>
        <v/>
      </c>
      <c r="I2609" s="233"/>
      <c r="J2609" s="233"/>
      <c r="K2609" s="233"/>
      <c r="L2609" s="234" t="str">
        <f>IF(K2609="","",IF(I2609="",ROUND(HLOOKUP(J2609,kgList,K2609,FALSE),1),ROUND(HLOOKUP(I2609,kgList,K2609,FALSE),1)))</f>
        <v/>
      </c>
      <c r="M2609" s="234" t="str">
        <f>IF(L2609="","",IF(COUNTA(I2609:J2609)&gt;1,"Edible or Inedible",IF(COUNTA(I2609)=1,L2609*1,IF(COUNTA(J2609)=1,L2609*1,"ERROR"))))</f>
        <v/>
      </c>
    </row>
    <row r="2610" spans="1:13" x14ac:dyDescent="0.25">
      <c r="A2610" s="232" t="str">
        <f>IF(D2610="","",A2609)</f>
        <v/>
      </c>
      <c r="B2610" s="231" t="str">
        <f>IF(D2610="","",B2609)</f>
        <v/>
      </c>
      <c r="C2610" s="232" t="str">
        <f>IF(D2610="","",C2609)</f>
        <v/>
      </c>
      <c r="D2610" s="6"/>
      <c r="E2610" s="5" t="str">
        <f>IF(D2610="","",VLOOKUP(D2610,Master,3,FALSE))</f>
        <v/>
      </c>
      <c r="F2610" s="5" t="str">
        <f>IF(D2610="","",VLOOKUP(D2610,Master,4,FALSE))</f>
        <v/>
      </c>
      <c r="G2610" s="5" t="str">
        <f>IF(D2610="","",VLOOKUP(D2610,Master,5,FALSE))</f>
        <v/>
      </c>
      <c r="H2610" s="5" t="str">
        <f>IF(D2610="","",VLOOKUP(D2610,Master,2,FALSE))</f>
        <v/>
      </c>
      <c r="I2610" s="233"/>
      <c r="J2610" s="233"/>
      <c r="K2610" s="233"/>
      <c r="L2610" s="234" t="str">
        <f>IF(K2610="","",IF(I2610="",ROUND(HLOOKUP(J2610,kgList,K2610,FALSE),1),ROUND(HLOOKUP(I2610,kgList,K2610,FALSE),1)))</f>
        <v/>
      </c>
      <c r="M2610" s="234" t="str">
        <f>IF(L2610="","",IF(COUNTA(I2610:J2610)&gt;1,"Edible or Inedible",IF(COUNTA(I2610)=1,L2610*1,IF(COUNTA(J2610)=1,L2610*1,"ERROR"))))</f>
        <v/>
      </c>
    </row>
    <row r="2611" spans="1:13" x14ac:dyDescent="0.25">
      <c r="A2611" s="232" t="str">
        <f>IF(D2611="","",A2610)</f>
        <v/>
      </c>
      <c r="B2611" s="231" t="str">
        <f>IF(D2611="","",B2610)</f>
        <v/>
      </c>
      <c r="C2611" s="232" t="str">
        <f>IF(D2611="","",C2610)</f>
        <v/>
      </c>
      <c r="D2611" s="6"/>
      <c r="E2611" s="5" t="str">
        <f>IF(D2611="","",VLOOKUP(D2611,Master,3,FALSE))</f>
        <v/>
      </c>
      <c r="F2611" s="5" t="str">
        <f>IF(D2611="","",VLOOKUP(D2611,Master,4,FALSE))</f>
        <v/>
      </c>
      <c r="G2611" s="5" t="str">
        <f>IF(D2611="","",VLOOKUP(D2611,Master,5,FALSE))</f>
        <v/>
      </c>
      <c r="H2611" s="5" t="str">
        <f>IF(D2611="","",VLOOKUP(D2611,Master,2,FALSE))</f>
        <v/>
      </c>
      <c r="I2611" s="233"/>
      <c r="J2611" s="233"/>
      <c r="K2611" s="233"/>
      <c r="L2611" s="234" t="str">
        <f>IF(K2611="","",IF(I2611="",ROUND(HLOOKUP(J2611,kgList,K2611,FALSE),1),ROUND(HLOOKUP(I2611,kgList,K2611,FALSE),1)))</f>
        <v/>
      </c>
      <c r="M2611" s="234" t="str">
        <f>IF(L2611="","",IF(COUNTA(I2611:J2611)&gt;1,"Edible or Inedible",IF(COUNTA(I2611)=1,L2611*1,IF(COUNTA(J2611)=1,L2611*1,"ERROR"))))</f>
        <v/>
      </c>
    </row>
    <row r="2612" spans="1:13" x14ac:dyDescent="0.25">
      <c r="A2612" s="232" t="str">
        <f>IF(D2612="","",A2611)</f>
        <v/>
      </c>
      <c r="B2612" s="231" t="str">
        <f>IF(D2612="","",B2611)</f>
        <v/>
      </c>
      <c r="C2612" s="232" t="str">
        <f>IF(D2612="","",C2611)</f>
        <v/>
      </c>
      <c r="D2612" s="6"/>
      <c r="E2612" s="5" t="str">
        <f>IF(D2612="","",VLOOKUP(D2612,Master,3,FALSE))</f>
        <v/>
      </c>
      <c r="F2612" s="5" t="str">
        <f>IF(D2612="","",VLOOKUP(D2612,Master,4,FALSE))</f>
        <v/>
      </c>
      <c r="G2612" s="5" t="str">
        <f>IF(D2612="","",VLOOKUP(D2612,Master,5,FALSE))</f>
        <v/>
      </c>
      <c r="H2612" s="5" t="str">
        <f>IF(D2612="","",VLOOKUP(D2612,Master,2,FALSE))</f>
        <v/>
      </c>
      <c r="I2612" s="233"/>
      <c r="J2612" s="233"/>
      <c r="K2612" s="233"/>
      <c r="L2612" s="234" t="str">
        <f>IF(K2612="","",IF(I2612="",ROUND(HLOOKUP(J2612,kgList,K2612,FALSE),1),ROUND(HLOOKUP(I2612,kgList,K2612,FALSE),1)))</f>
        <v/>
      </c>
      <c r="M2612" s="234" t="str">
        <f>IF(L2612="","",IF(COUNTA(I2612:J2612)&gt;1,"Edible or Inedible",IF(COUNTA(I2612)=1,L2612*1,IF(COUNTA(J2612)=1,L2612*1,"ERROR"))))</f>
        <v/>
      </c>
    </row>
    <row r="2613" spans="1:13" x14ac:dyDescent="0.25">
      <c r="A2613" s="232" t="str">
        <f>IF(D2613="","",A2612)</f>
        <v/>
      </c>
      <c r="B2613" s="231" t="str">
        <f>IF(D2613="","",B2612)</f>
        <v/>
      </c>
      <c r="C2613" s="232" t="str">
        <f>IF(D2613="","",C2612)</f>
        <v/>
      </c>
      <c r="D2613" s="6"/>
      <c r="E2613" s="5" t="str">
        <f>IF(D2613="","",VLOOKUP(D2613,Master,3,FALSE))</f>
        <v/>
      </c>
      <c r="F2613" s="5" t="str">
        <f>IF(D2613="","",VLOOKUP(D2613,Master,4,FALSE))</f>
        <v/>
      </c>
      <c r="G2613" s="5" t="str">
        <f>IF(D2613="","",VLOOKUP(D2613,Master,5,FALSE))</f>
        <v/>
      </c>
      <c r="H2613" s="5" t="str">
        <f>IF(D2613="","",VLOOKUP(D2613,Master,2,FALSE))</f>
        <v/>
      </c>
      <c r="I2613" s="233"/>
      <c r="J2613" s="233"/>
      <c r="K2613" s="233"/>
      <c r="L2613" s="234" t="str">
        <f>IF(K2613="","",IF(I2613="",ROUND(HLOOKUP(J2613,kgList,K2613,FALSE),1),ROUND(HLOOKUP(I2613,kgList,K2613,FALSE),1)))</f>
        <v/>
      </c>
      <c r="M2613" s="234" t="str">
        <f>IF(L2613="","",IF(COUNTA(I2613:J2613)&gt;1,"Edible or Inedible",IF(COUNTA(I2613)=1,L2613*1,IF(COUNTA(J2613)=1,L2613*1,"ERROR"))))</f>
        <v/>
      </c>
    </row>
    <row r="2614" spans="1:13" x14ac:dyDescent="0.25">
      <c r="A2614" s="232" t="str">
        <f>IF(D2614="","",A2613)</f>
        <v/>
      </c>
      <c r="B2614" s="231" t="str">
        <f>IF(D2614="","",B2613)</f>
        <v/>
      </c>
      <c r="C2614" s="232" t="str">
        <f>IF(D2614="","",C2613)</f>
        <v/>
      </c>
      <c r="D2614" s="6"/>
      <c r="E2614" s="5" t="str">
        <f>IF(D2614="","",VLOOKUP(D2614,Master,3,FALSE))</f>
        <v/>
      </c>
      <c r="F2614" s="5" t="str">
        <f>IF(D2614="","",VLOOKUP(D2614,Master,4,FALSE))</f>
        <v/>
      </c>
      <c r="G2614" s="5" t="str">
        <f>IF(D2614="","",VLOOKUP(D2614,Master,5,FALSE))</f>
        <v/>
      </c>
      <c r="H2614" s="5" t="str">
        <f>IF(D2614="","",VLOOKUP(D2614,Master,2,FALSE))</f>
        <v/>
      </c>
      <c r="I2614" s="233"/>
      <c r="J2614" s="233"/>
      <c r="K2614" s="233"/>
      <c r="L2614" s="234" t="str">
        <f>IF(K2614="","",IF(I2614="",ROUND(HLOOKUP(J2614,kgList,K2614,FALSE),1),ROUND(HLOOKUP(I2614,kgList,K2614,FALSE),1)))</f>
        <v/>
      </c>
      <c r="M2614" s="234" t="str">
        <f>IF(L2614="","",IF(COUNTA(I2614:J2614)&gt;1,"Edible or Inedible",IF(COUNTA(I2614)=1,L2614*1,IF(COUNTA(J2614)=1,L2614*1,"ERROR"))))</f>
        <v/>
      </c>
    </row>
    <row r="2615" spans="1:13" x14ac:dyDescent="0.25">
      <c r="A2615" s="232" t="str">
        <f>IF(D2615="","",A2614)</f>
        <v/>
      </c>
      <c r="B2615" s="231" t="str">
        <f>IF(D2615="","",B2614)</f>
        <v/>
      </c>
      <c r="C2615" s="232" t="str">
        <f>IF(D2615="","",C2614)</f>
        <v/>
      </c>
      <c r="D2615" s="6"/>
      <c r="E2615" s="5" t="str">
        <f>IF(D2615="","",VLOOKUP(D2615,Master,3,FALSE))</f>
        <v/>
      </c>
      <c r="F2615" s="5" t="str">
        <f>IF(D2615="","",VLOOKUP(D2615,Master,4,FALSE))</f>
        <v/>
      </c>
      <c r="G2615" s="5" t="str">
        <f>IF(D2615="","",VLOOKUP(D2615,Master,5,FALSE))</f>
        <v/>
      </c>
      <c r="H2615" s="5" t="str">
        <f>IF(D2615="","",VLOOKUP(D2615,Master,2,FALSE))</f>
        <v/>
      </c>
      <c r="I2615" s="233"/>
      <c r="J2615" s="233"/>
      <c r="K2615" s="233"/>
      <c r="L2615" s="234" t="str">
        <f>IF(K2615="","",IF(I2615="",ROUND(HLOOKUP(J2615,kgList,K2615,FALSE),1),ROUND(HLOOKUP(I2615,kgList,K2615,FALSE),1)))</f>
        <v/>
      </c>
      <c r="M2615" s="234" t="str">
        <f>IF(L2615="","",IF(COUNTA(I2615:J2615)&gt;1,"Edible or Inedible",IF(COUNTA(I2615)=1,L2615*1,IF(COUNTA(J2615)=1,L2615*1,"ERROR"))))</f>
        <v/>
      </c>
    </row>
    <row r="2616" spans="1:13" x14ac:dyDescent="0.25">
      <c r="A2616" s="232" t="str">
        <f>IF(D2616="","",A2615)</f>
        <v/>
      </c>
      <c r="B2616" s="231" t="str">
        <f>IF(D2616="","",B2615)</f>
        <v/>
      </c>
      <c r="C2616" s="232" t="str">
        <f>IF(D2616="","",C2615)</f>
        <v/>
      </c>
      <c r="D2616" s="6"/>
      <c r="E2616" s="5" t="str">
        <f>IF(D2616="","",VLOOKUP(D2616,Master,3,FALSE))</f>
        <v/>
      </c>
      <c r="F2616" s="5" t="str">
        <f>IF(D2616="","",VLOOKUP(D2616,Master,4,FALSE))</f>
        <v/>
      </c>
      <c r="G2616" s="5" t="str">
        <f>IF(D2616="","",VLOOKUP(D2616,Master,5,FALSE))</f>
        <v/>
      </c>
      <c r="H2616" s="5" t="str">
        <f>IF(D2616="","",VLOOKUP(D2616,Master,2,FALSE))</f>
        <v/>
      </c>
      <c r="I2616" s="233"/>
      <c r="J2616" s="233"/>
      <c r="K2616" s="233"/>
      <c r="L2616" s="234" t="str">
        <f>IF(K2616="","",IF(I2616="",ROUND(HLOOKUP(J2616,kgList,K2616,FALSE),1),ROUND(HLOOKUP(I2616,kgList,K2616,FALSE),1)))</f>
        <v/>
      </c>
      <c r="M2616" s="234" t="str">
        <f>IF(L2616="","",IF(COUNTA(I2616:J2616)&gt;1,"Edible or Inedible",IF(COUNTA(I2616)=1,L2616*1,IF(COUNTA(J2616)=1,L2616*1,"ERROR"))))</f>
        <v/>
      </c>
    </row>
    <row r="2617" spans="1:13" x14ac:dyDescent="0.25">
      <c r="A2617" s="232" t="str">
        <f>IF(D2617="","",A2616)</f>
        <v/>
      </c>
      <c r="B2617" s="231" t="str">
        <f>IF(D2617="","",B2616)</f>
        <v/>
      </c>
      <c r="C2617" s="232" t="str">
        <f>IF(D2617="","",C2616)</f>
        <v/>
      </c>
      <c r="D2617" s="6"/>
      <c r="E2617" s="5" t="str">
        <f>IF(D2617="","",VLOOKUP(D2617,Master,3,FALSE))</f>
        <v/>
      </c>
      <c r="F2617" s="5" t="str">
        <f>IF(D2617="","",VLOOKUP(D2617,Master,4,FALSE))</f>
        <v/>
      </c>
      <c r="G2617" s="5" t="str">
        <f>IF(D2617="","",VLOOKUP(D2617,Master,5,FALSE))</f>
        <v/>
      </c>
      <c r="H2617" s="5" t="str">
        <f>IF(D2617="","",VLOOKUP(D2617,Master,2,FALSE))</f>
        <v/>
      </c>
      <c r="I2617" s="233"/>
      <c r="J2617" s="233"/>
      <c r="K2617" s="233"/>
      <c r="L2617" s="234" t="str">
        <f>IF(K2617="","",IF(I2617="",ROUND(HLOOKUP(J2617,kgList,K2617,FALSE),1),ROUND(HLOOKUP(I2617,kgList,K2617,FALSE),1)))</f>
        <v/>
      </c>
      <c r="M2617" s="234" t="str">
        <f>IF(L2617="","",IF(COUNTA(I2617:J2617)&gt;1,"Edible or Inedible",IF(COUNTA(I2617)=1,L2617*1,IF(COUNTA(J2617)=1,L2617*1,"ERROR"))))</f>
        <v/>
      </c>
    </row>
    <row r="2618" spans="1:13" x14ac:dyDescent="0.25">
      <c r="A2618" s="232" t="str">
        <f>IF(D2618="","",A2617)</f>
        <v/>
      </c>
      <c r="B2618" s="231" t="str">
        <f>IF(D2618="","",B2617)</f>
        <v/>
      </c>
      <c r="C2618" s="232" t="str">
        <f>IF(D2618="","",C2617)</f>
        <v/>
      </c>
      <c r="D2618" s="6"/>
      <c r="E2618" s="5" t="str">
        <f>IF(D2618="","",VLOOKUP(D2618,Master,3,FALSE))</f>
        <v/>
      </c>
      <c r="F2618" s="5" t="str">
        <f>IF(D2618="","",VLOOKUP(D2618,Master,4,FALSE))</f>
        <v/>
      </c>
      <c r="G2618" s="5" t="str">
        <f>IF(D2618="","",VLOOKUP(D2618,Master,5,FALSE))</f>
        <v/>
      </c>
      <c r="H2618" s="5" t="str">
        <f>IF(D2618="","",VLOOKUP(D2618,Master,2,FALSE))</f>
        <v/>
      </c>
      <c r="I2618" s="233"/>
      <c r="J2618" s="233"/>
      <c r="K2618" s="233"/>
      <c r="L2618" s="234" t="str">
        <f>IF(K2618="","",IF(I2618="",ROUND(HLOOKUP(J2618,kgList,K2618,FALSE),1),ROUND(HLOOKUP(I2618,kgList,K2618,FALSE),1)))</f>
        <v/>
      </c>
      <c r="M2618" s="234" t="str">
        <f>IF(L2618="","",IF(COUNTA(I2618:J2618)&gt;1,"Edible or Inedible",IF(COUNTA(I2618)=1,L2618*1,IF(COUNTA(J2618)=1,L2618*1,"ERROR"))))</f>
        <v/>
      </c>
    </row>
    <row r="2619" spans="1:13" x14ac:dyDescent="0.25">
      <c r="A2619" s="232" t="str">
        <f>IF(D2619="","",A2618)</f>
        <v/>
      </c>
      <c r="B2619" s="231" t="str">
        <f>IF(D2619="","",B2618)</f>
        <v/>
      </c>
      <c r="C2619" s="232" t="str">
        <f>IF(D2619="","",C2618)</f>
        <v/>
      </c>
      <c r="D2619" s="6"/>
      <c r="E2619" s="5" t="str">
        <f>IF(D2619="","",VLOOKUP(D2619,Master,3,FALSE))</f>
        <v/>
      </c>
      <c r="F2619" s="5" t="str">
        <f>IF(D2619="","",VLOOKUP(D2619,Master,4,FALSE))</f>
        <v/>
      </c>
      <c r="G2619" s="5" t="str">
        <f>IF(D2619="","",VLOOKUP(D2619,Master,5,FALSE))</f>
        <v/>
      </c>
      <c r="H2619" s="5" t="str">
        <f>IF(D2619="","",VLOOKUP(D2619,Master,2,FALSE))</f>
        <v/>
      </c>
      <c r="I2619" s="233"/>
      <c r="J2619" s="233"/>
      <c r="K2619" s="233"/>
      <c r="L2619" s="234" t="str">
        <f>IF(K2619="","",IF(I2619="",ROUND(HLOOKUP(J2619,kgList,K2619,FALSE),1),ROUND(HLOOKUP(I2619,kgList,K2619,FALSE),1)))</f>
        <v/>
      </c>
      <c r="M2619" s="234" t="str">
        <f>IF(L2619="","",IF(COUNTA(I2619:J2619)&gt;1,"Edible or Inedible",IF(COUNTA(I2619)=1,L2619*1,IF(COUNTA(J2619)=1,L2619*1,"ERROR"))))</f>
        <v/>
      </c>
    </row>
    <row r="2620" spans="1:13" x14ac:dyDescent="0.25">
      <c r="A2620" s="232" t="str">
        <f>IF(D2620="","",A2619)</f>
        <v/>
      </c>
      <c r="B2620" s="231" t="str">
        <f>IF(D2620="","",B2619)</f>
        <v/>
      </c>
      <c r="C2620" s="232" t="str">
        <f>IF(D2620="","",C2619)</f>
        <v/>
      </c>
      <c r="D2620" s="6"/>
      <c r="E2620" s="5" t="str">
        <f>IF(D2620="","",VLOOKUP(D2620,Master,3,FALSE))</f>
        <v/>
      </c>
      <c r="F2620" s="5" t="str">
        <f>IF(D2620="","",VLOOKUP(D2620,Master,4,FALSE))</f>
        <v/>
      </c>
      <c r="G2620" s="5" t="str">
        <f>IF(D2620="","",VLOOKUP(D2620,Master,5,FALSE))</f>
        <v/>
      </c>
      <c r="H2620" s="5" t="str">
        <f>IF(D2620="","",VLOOKUP(D2620,Master,2,FALSE))</f>
        <v/>
      </c>
      <c r="I2620" s="233"/>
      <c r="J2620" s="233"/>
      <c r="K2620" s="233"/>
      <c r="L2620" s="234" t="str">
        <f>IF(K2620="","",IF(I2620="",ROUND(HLOOKUP(J2620,kgList,K2620,FALSE),1),ROUND(HLOOKUP(I2620,kgList,K2620,FALSE),1)))</f>
        <v/>
      </c>
      <c r="M2620" s="234" t="str">
        <f>IF(L2620="","",IF(COUNTA(I2620:J2620)&gt;1,"Edible or Inedible",IF(COUNTA(I2620)=1,L2620*1,IF(COUNTA(J2620)=1,L2620*1,"ERROR"))))</f>
        <v/>
      </c>
    </row>
    <row r="2621" spans="1:13" x14ac:dyDescent="0.25">
      <c r="A2621" s="232" t="str">
        <f>IF(D2621="","",A2620)</f>
        <v/>
      </c>
      <c r="B2621" s="231" t="str">
        <f>IF(D2621="","",B2620)</f>
        <v/>
      </c>
      <c r="C2621" s="232" t="str">
        <f>IF(D2621="","",C2620)</f>
        <v/>
      </c>
      <c r="D2621" s="6"/>
      <c r="E2621" s="5" t="str">
        <f>IF(D2621="","",VLOOKUP(D2621,Master,3,FALSE))</f>
        <v/>
      </c>
      <c r="F2621" s="5" t="str">
        <f>IF(D2621="","",VLOOKUP(D2621,Master,4,FALSE))</f>
        <v/>
      </c>
      <c r="G2621" s="5" t="str">
        <f>IF(D2621="","",VLOOKUP(D2621,Master,5,FALSE))</f>
        <v/>
      </c>
      <c r="H2621" s="5" t="str">
        <f>IF(D2621="","",VLOOKUP(D2621,Master,2,FALSE))</f>
        <v/>
      </c>
      <c r="I2621" s="233"/>
      <c r="J2621" s="233"/>
      <c r="K2621" s="233"/>
      <c r="L2621" s="234" t="str">
        <f>IF(K2621="","",IF(I2621="",ROUND(HLOOKUP(J2621,kgList,K2621,FALSE),1),ROUND(HLOOKUP(I2621,kgList,K2621,FALSE),1)))</f>
        <v/>
      </c>
      <c r="M2621" s="234" t="str">
        <f>IF(L2621="","",IF(COUNTA(I2621:J2621)&gt;1,"Edible or Inedible",IF(COUNTA(I2621)=1,L2621*1,IF(COUNTA(J2621)=1,L2621*1,"ERROR"))))</f>
        <v/>
      </c>
    </row>
    <row r="2622" spans="1:13" x14ac:dyDescent="0.25">
      <c r="A2622" s="232" t="str">
        <f>IF(D2622="","",A2621)</f>
        <v/>
      </c>
      <c r="B2622" s="231" t="str">
        <f>IF(D2622="","",B2621)</f>
        <v/>
      </c>
      <c r="C2622" s="232" t="str">
        <f>IF(D2622="","",C2621)</f>
        <v/>
      </c>
      <c r="D2622" s="6"/>
      <c r="E2622" s="5" t="str">
        <f>IF(D2622="","",VLOOKUP(D2622,Master,3,FALSE))</f>
        <v/>
      </c>
      <c r="F2622" s="5" t="str">
        <f>IF(D2622="","",VLOOKUP(D2622,Master,4,FALSE))</f>
        <v/>
      </c>
      <c r="G2622" s="5" t="str">
        <f>IF(D2622="","",VLOOKUP(D2622,Master,5,FALSE))</f>
        <v/>
      </c>
      <c r="H2622" s="5" t="str">
        <f>IF(D2622="","",VLOOKUP(D2622,Master,2,FALSE))</f>
        <v/>
      </c>
      <c r="I2622" s="233"/>
      <c r="J2622" s="233"/>
      <c r="K2622" s="233"/>
      <c r="L2622" s="234" t="str">
        <f>IF(K2622="","",IF(I2622="",ROUND(HLOOKUP(J2622,kgList,K2622,FALSE),1),ROUND(HLOOKUP(I2622,kgList,K2622,FALSE),1)))</f>
        <v/>
      </c>
      <c r="M2622" s="234" t="str">
        <f>IF(L2622="","",IF(COUNTA(I2622:J2622)&gt;1,"Edible or Inedible",IF(COUNTA(I2622)=1,L2622*1,IF(COUNTA(J2622)=1,L2622*1,"ERROR"))))</f>
        <v/>
      </c>
    </row>
    <row r="2623" spans="1:13" x14ac:dyDescent="0.25">
      <c r="A2623" s="232" t="str">
        <f>IF(D2623="","",A2622)</f>
        <v/>
      </c>
      <c r="B2623" s="231" t="str">
        <f>IF(D2623="","",B2622)</f>
        <v/>
      </c>
      <c r="C2623" s="232" t="str">
        <f>IF(D2623="","",C2622)</f>
        <v/>
      </c>
      <c r="D2623" s="6"/>
      <c r="E2623" s="5" t="str">
        <f>IF(D2623="","",VLOOKUP(D2623,Master,3,FALSE))</f>
        <v/>
      </c>
      <c r="F2623" s="5" t="str">
        <f>IF(D2623="","",VLOOKUP(D2623,Master,4,FALSE))</f>
        <v/>
      </c>
      <c r="G2623" s="5" t="str">
        <f>IF(D2623="","",VLOOKUP(D2623,Master,5,FALSE))</f>
        <v/>
      </c>
      <c r="H2623" s="5" t="str">
        <f>IF(D2623="","",VLOOKUP(D2623,Master,2,FALSE))</f>
        <v/>
      </c>
      <c r="I2623" s="233"/>
      <c r="J2623" s="233"/>
      <c r="K2623" s="233"/>
      <c r="L2623" s="234" t="str">
        <f>IF(K2623="","",IF(I2623="",ROUND(HLOOKUP(J2623,kgList,K2623,FALSE),1),ROUND(HLOOKUP(I2623,kgList,K2623,FALSE),1)))</f>
        <v/>
      </c>
      <c r="M2623" s="234" t="str">
        <f>IF(L2623="","",IF(COUNTA(I2623:J2623)&gt;1,"Edible or Inedible",IF(COUNTA(I2623)=1,L2623*1,IF(COUNTA(J2623)=1,L2623*1,"ERROR"))))</f>
        <v/>
      </c>
    </row>
    <row r="2624" spans="1:13" x14ac:dyDescent="0.25">
      <c r="A2624" s="232" t="str">
        <f>IF(D2624="","",A2623)</f>
        <v/>
      </c>
      <c r="B2624" s="231" t="str">
        <f>IF(D2624="","",B2623)</f>
        <v/>
      </c>
      <c r="C2624" s="232" t="str">
        <f>IF(D2624="","",C2623)</f>
        <v/>
      </c>
      <c r="D2624" s="6"/>
      <c r="E2624" s="5" t="str">
        <f>IF(D2624="","",VLOOKUP(D2624,Master,3,FALSE))</f>
        <v/>
      </c>
      <c r="F2624" s="5" t="str">
        <f>IF(D2624="","",VLOOKUP(D2624,Master,4,FALSE))</f>
        <v/>
      </c>
      <c r="G2624" s="5" t="str">
        <f>IF(D2624="","",VLOOKUP(D2624,Master,5,FALSE))</f>
        <v/>
      </c>
      <c r="H2624" s="5" t="str">
        <f>IF(D2624="","",VLOOKUP(D2624,Master,2,FALSE))</f>
        <v/>
      </c>
      <c r="I2624" s="233"/>
      <c r="J2624" s="233"/>
      <c r="K2624" s="233"/>
      <c r="L2624" s="234" t="str">
        <f>IF(K2624="","",IF(I2624="",ROUND(HLOOKUP(J2624,kgList,K2624,FALSE),1),ROUND(HLOOKUP(I2624,kgList,K2624,FALSE),1)))</f>
        <v/>
      </c>
      <c r="M2624" s="234" t="str">
        <f>IF(L2624="","",IF(COUNTA(I2624:J2624)&gt;1,"Edible or Inedible",IF(COUNTA(I2624)=1,L2624*1,IF(COUNTA(J2624)=1,L2624*1,"ERROR"))))</f>
        <v/>
      </c>
    </row>
    <row r="2625" spans="1:13" x14ac:dyDescent="0.25">
      <c r="A2625" s="232" t="str">
        <f>IF(D2625="","",A2624)</f>
        <v/>
      </c>
      <c r="B2625" s="231" t="str">
        <f>IF(D2625="","",B2624)</f>
        <v/>
      </c>
      <c r="C2625" s="232" t="str">
        <f>IF(D2625="","",C2624)</f>
        <v/>
      </c>
      <c r="D2625" s="6"/>
      <c r="E2625" s="5" t="str">
        <f>IF(D2625="","",VLOOKUP(D2625,Master,3,FALSE))</f>
        <v/>
      </c>
      <c r="F2625" s="5" t="str">
        <f>IF(D2625="","",VLOOKUP(D2625,Master,4,FALSE))</f>
        <v/>
      </c>
      <c r="G2625" s="5" t="str">
        <f>IF(D2625="","",VLOOKUP(D2625,Master,5,FALSE))</f>
        <v/>
      </c>
      <c r="H2625" s="5" t="str">
        <f>IF(D2625="","",VLOOKUP(D2625,Master,2,FALSE))</f>
        <v/>
      </c>
      <c r="I2625" s="233"/>
      <c r="J2625" s="233"/>
      <c r="K2625" s="233"/>
      <c r="L2625" s="234" t="str">
        <f>IF(K2625="","",IF(I2625="",ROUND(HLOOKUP(J2625,kgList,K2625,FALSE),1),ROUND(HLOOKUP(I2625,kgList,K2625,FALSE),1)))</f>
        <v/>
      </c>
      <c r="M2625" s="234" t="str">
        <f>IF(L2625="","",IF(COUNTA(I2625:J2625)&gt;1,"Edible or Inedible",IF(COUNTA(I2625)=1,L2625*1,IF(COUNTA(J2625)=1,L2625*1,"ERROR"))))</f>
        <v/>
      </c>
    </row>
    <row r="2626" spans="1:13" x14ac:dyDescent="0.25">
      <c r="A2626" s="232" t="str">
        <f>IF(D2626="","",A2625)</f>
        <v/>
      </c>
      <c r="B2626" s="231" t="str">
        <f>IF(D2626="","",B2625)</f>
        <v/>
      </c>
      <c r="C2626" s="232" t="str">
        <f>IF(D2626="","",C2625)</f>
        <v/>
      </c>
      <c r="D2626" s="6"/>
      <c r="E2626" s="5" t="str">
        <f>IF(D2626="","",VLOOKUP(D2626,Master,3,FALSE))</f>
        <v/>
      </c>
      <c r="F2626" s="5" t="str">
        <f>IF(D2626="","",VLOOKUP(D2626,Master,4,FALSE))</f>
        <v/>
      </c>
      <c r="G2626" s="5" t="str">
        <f>IF(D2626="","",VLOOKUP(D2626,Master,5,FALSE))</f>
        <v/>
      </c>
      <c r="H2626" s="5" t="str">
        <f>IF(D2626="","",VLOOKUP(D2626,Master,2,FALSE))</f>
        <v/>
      </c>
      <c r="I2626" s="233"/>
      <c r="J2626" s="233"/>
      <c r="K2626" s="233"/>
      <c r="L2626" s="234" t="str">
        <f>IF(K2626="","",IF(I2626="",ROUND(HLOOKUP(J2626,kgList,K2626,FALSE),1),ROUND(HLOOKUP(I2626,kgList,K2626,FALSE),1)))</f>
        <v/>
      </c>
      <c r="M2626" s="234" t="str">
        <f>IF(L2626="","",IF(COUNTA(I2626:J2626)&gt;1,"Edible or Inedible",IF(COUNTA(I2626)=1,L2626*1,IF(COUNTA(J2626)=1,L2626*1,"ERROR"))))</f>
        <v/>
      </c>
    </row>
    <row r="2627" spans="1:13" x14ac:dyDescent="0.25">
      <c r="A2627" s="232" t="str">
        <f>IF(D2627="","",A2626)</f>
        <v/>
      </c>
      <c r="B2627" s="231" t="str">
        <f>IF(D2627="","",B2626)</f>
        <v/>
      </c>
      <c r="C2627" s="232" t="str">
        <f>IF(D2627="","",C2626)</f>
        <v/>
      </c>
      <c r="D2627" s="6"/>
      <c r="E2627" s="5" t="str">
        <f>IF(D2627="","",VLOOKUP(D2627,Master,3,FALSE))</f>
        <v/>
      </c>
      <c r="F2627" s="5" t="str">
        <f>IF(D2627="","",VLOOKUP(D2627,Master,4,FALSE))</f>
        <v/>
      </c>
      <c r="G2627" s="5" t="str">
        <f>IF(D2627="","",VLOOKUP(D2627,Master,5,FALSE))</f>
        <v/>
      </c>
      <c r="H2627" s="5" t="str">
        <f>IF(D2627="","",VLOOKUP(D2627,Master,2,FALSE))</f>
        <v/>
      </c>
      <c r="I2627" s="233"/>
      <c r="J2627" s="233"/>
      <c r="K2627" s="233"/>
      <c r="L2627" s="234" t="str">
        <f>IF(K2627="","",IF(I2627="",ROUND(HLOOKUP(J2627,kgList,K2627,FALSE),1),ROUND(HLOOKUP(I2627,kgList,K2627,FALSE),1)))</f>
        <v/>
      </c>
      <c r="M2627" s="234" t="str">
        <f>IF(L2627="","",IF(COUNTA(I2627:J2627)&gt;1,"Edible or Inedible",IF(COUNTA(I2627)=1,L2627*1,IF(COUNTA(J2627)=1,L2627*1,"ERROR"))))</f>
        <v/>
      </c>
    </row>
    <row r="2628" spans="1:13" x14ac:dyDescent="0.25">
      <c r="A2628" s="232" t="str">
        <f>IF(D2628="","",A2627)</f>
        <v/>
      </c>
      <c r="B2628" s="231" t="str">
        <f>IF(D2628="","",B2627)</f>
        <v/>
      </c>
      <c r="C2628" s="232" t="str">
        <f>IF(D2628="","",C2627)</f>
        <v/>
      </c>
      <c r="D2628" s="6"/>
      <c r="E2628" s="5" t="str">
        <f>IF(D2628="","",VLOOKUP(D2628,Master,3,FALSE))</f>
        <v/>
      </c>
      <c r="F2628" s="5" t="str">
        <f>IF(D2628="","",VLOOKUP(D2628,Master,4,FALSE))</f>
        <v/>
      </c>
      <c r="G2628" s="5" t="str">
        <f>IF(D2628="","",VLOOKUP(D2628,Master,5,FALSE))</f>
        <v/>
      </c>
      <c r="H2628" s="5" t="str">
        <f>IF(D2628="","",VLOOKUP(D2628,Master,2,FALSE))</f>
        <v/>
      </c>
      <c r="I2628" s="233"/>
      <c r="J2628" s="233"/>
      <c r="K2628" s="233"/>
      <c r="L2628" s="234" t="str">
        <f>IF(K2628="","",IF(I2628="",ROUND(HLOOKUP(J2628,kgList,K2628,FALSE),1),ROUND(HLOOKUP(I2628,kgList,K2628,FALSE),1)))</f>
        <v/>
      </c>
      <c r="M2628" s="234" t="str">
        <f>IF(L2628="","",IF(COUNTA(I2628:J2628)&gt;1,"Edible or Inedible",IF(COUNTA(I2628)=1,L2628*1,IF(COUNTA(J2628)=1,L2628*1,"ERROR"))))</f>
        <v/>
      </c>
    </row>
    <row r="2629" spans="1:13" x14ac:dyDescent="0.25">
      <c r="A2629" s="232" t="str">
        <f>IF(D2629="","",A2628)</f>
        <v/>
      </c>
      <c r="B2629" s="231" t="str">
        <f>IF(D2629="","",B2628)</f>
        <v/>
      </c>
      <c r="C2629" s="232" t="str">
        <f>IF(D2629="","",C2628)</f>
        <v/>
      </c>
      <c r="D2629" s="6"/>
      <c r="E2629" s="5" t="str">
        <f>IF(D2629="","",VLOOKUP(D2629,Master,3,FALSE))</f>
        <v/>
      </c>
      <c r="F2629" s="5" t="str">
        <f>IF(D2629="","",VLOOKUP(D2629,Master,4,FALSE))</f>
        <v/>
      </c>
      <c r="G2629" s="5" t="str">
        <f>IF(D2629="","",VLOOKUP(D2629,Master,5,FALSE))</f>
        <v/>
      </c>
      <c r="H2629" s="5" t="str">
        <f>IF(D2629="","",VLOOKUP(D2629,Master,2,FALSE))</f>
        <v/>
      </c>
      <c r="I2629" s="233"/>
      <c r="J2629" s="233"/>
      <c r="K2629" s="233"/>
      <c r="L2629" s="234" t="str">
        <f>IF(K2629="","",IF(I2629="",ROUND(HLOOKUP(J2629,kgList,K2629,FALSE),1),ROUND(HLOOKUP(I2629,kgList,K2629,FALSE),1)))</f>
        <v/>
      </c>
      <c r="M2629" s="234" t="str">
        <f>IF(L2629="","",IF(COUNTA(I2629:J2629)&gt;1,"Edible or Inedible",IF(COUNTA(I2629)=1,L2629*1,IF(COUNTA(J2629)=1,L2629*1,"ERROR"))))</f>
        <v/>
      </c>
    </row>
    <row r="2630" spans="1:13" x14ac:dyDescent="0.25">
      <c r="A2630" s="232" t="str">
        <f>IF(D2630="","",A2629)</f>
        <v/>
      </c>
      <c r="B2630" s="231" t="str">
        <f>IF(D2630="","",B2629)</f>
        <v/>
      </c>
      <c r="C2630" s="232" t="str">
        <f>IF(D2630="","",C2629)</f>
        <v/>
      </c>
      <c r="D2630" s="6"/>
      <c r="E2630" s="5" t="str">
        <f>IF(D2630="","",VLOOKUP(D2630,Master,3,FALSE))</f>
        <v/>
      </c>
      <c r="F2630" s="5" t="str">
        <f>IF(D2630="","",VLOOKUP(D2630,Master,4,FALSE))</f>
        <v/>
      </c>
      <c r="G2630" s="5" t="str">
        <f>IF(D2630="","",VLOOKUP(D2630,Master,5,FALSE))</f>
        <v/>
      </c>
      <c r="H2630" s="5" t="str">
        <f>IF(D2630="","",VLOOKUP(D2630,Master,2,FALSE))</f>
        <v/>
      </c>
      <c r="I2630" s="233"/>
      <c r="J2630" s="233"/>
      <c r="K2630" s="233"/>
      <c r="L2630" s="234" t="str">
        <f>IF(K2630="","",IF(I2630="",ROUND(HLOOKUP(J2630,kgList,K2630,FALSE),1),ROUND(HLOOKUP(I2630,kgList,K2630,FALSE),1)))</f>
        <v/>
      </c>
      <c r="M2630" s="234" t="str">
        <f>IF(L2630="","",IF(COUNTA(I2630:J2630)&gt;1,"Edible or Inedible",IF(COUNTA(I2630)=1,L2630*1,IF(COUNTA(J2630)=1,L2630*1,"ERROR"))))</f>
        <v/>
      </c>
    </row>
    <row r="2631" spans="1:13" x14ac:dyDescent="0.25">
      <c r="A2631" s="232" t="str">
        <f>IF(D2631="","",A2630)</f>
        <v/>
      </c>
      <c r="B2631" s="231" t="str">
        <f>IF(D2631="","",B2630)</f>
        <v/>
      </c>
      <c r="C2631" s="232" t="str">
        <f>IF(D2631="","",C2630)</f>
        <v/>
      </c>
      <c r="D2631" s="6"/>
      <c r="E2631" s="5" t="str">
        <f>IF(D2631="","",VLOOKUP(D2631,Master,3,FALSE))</f>
        <v/>
      </c>
      <c r="F2631" s="5" t="str">
        <f>IF(D2631="","",VLOOKUP(D2631,Master,4,FALSE))</f>
        <v/>
      </c>
      <c r="G2631" s="5" t="str">
        <f>IF(D2631="","",VLOOKUP(D2631,Master,5,FALSE))</f>
        <v/>
      </c>
      <c r="H2631" s="5" t="str">
        <f>IF(D2631="","",VLOOKUP(D2631,Master,2,FALSE))</f>
        <v/>
      </c>
      <c r="I2631" s="233"/>
      <c r="J2631" s="233"/>
      <c r="K2631" s="233"/>
      <c r="L2631" s="234" t="str">
        <f>IF(K2631="","",IF(I2631="",ROUND(HLOOKUP(J2631,kgList,K2631,FALSE),1),ROUND(HLOOKUP(I2631,kgList,K2631,FALSE),1)))</f>
        <v/>
      </c>
      <c r="M2631" s="234" t="str">
        <f>IF(L2631="","",IF(COUNTA(I2631:J2631)&gt;1,"Edible or Inedible",IF(COUNTA(I2631)=1,L2631*1,IF(COUNTA(J2631)=1,L2631*1,"ERROR"))))</f>
        <v/>
      </c>
    </row>
    <row r="2632" spans="1:13" x14ac:dyDescent="0.25">
      <c r="A2632" s="232" t="str">
        <f>IF(D2632="","",A2631)</f>
        <v/>
      </c>
      <c r="B2632" s="231" t="str">
        <f>IF(D2632="","",B2631)</f>
        <v/>
      </c>
      <c r="C2632" s="232" t="str">
        <f>IF(D2632="","",C2631)</f>
        <v/>
      </c>
      <c r="D2632" s="6"/>
      <c r="E2632" s="5" t="str">
        <f>IF(D2632="","",VLOOKUP(D2632,Master,3,FALSE))</f>
        <v/>
      </c>
      <c r="F2632" s="5" t="str">
        <f>IF(D2632="","",VLOOKUP(D2632,Master,4,FALSE))</f>
        <v/>
      </c>
      <c r="G2632" s="5" t="str">
        <f>IF(D2632="","",VLOOKUP(D2632,Master,5,FALSE))</f>
        <v/>
      </c>
      <c r="H2632" s="5" t="str">
        <f>IF(D2632="","",VLOOKUP(D2632,Master,2,FALSE))</f>
        <v/>
      </c>
      <c r="I2632" s="233"/>
      <c r="J2632" s="233"/>
      <c r="K2632" s="233"/>
      <c r="L2632" s="234" t="str">
        <f>IF(K2632="","",IF(I2632="",ROUND(HLOOKUP(J2632,kgList,K2632,FALSE),1),ROUND(HLOOKUP(I2632,kgList,K2632,FALSE),1)))</f>
        <v/>
      </c>
      <c r="M2632" s="234" t="str">
        <f>IF(L2632="","",IF(COUNTA(I2632:J2632)&gt;1,"Edible or Inedible",IF(COUNTA(I2632)=1,L2632*1,IF(COUNTA(J2632)=1,L2632*1,"ERROR"))))</f>
        <v/>
      </c>
    </row>
    <row r="2633" spans="1:13" x14ac:dyDescent="0.25">
      <c r="A2633" s="232" t="str">
        <f>IF(D2633="","",A2632)</f>
        <v/>
      </c>
      <c r="B2633" s="231" t="str">
        <f>IF(D2633="","",B2632)</f>
        <v/>
      </c>
      <c r="C2633" s="232" t="str">
        <f>IF(D2633="","",C2632)</f>
        <v/>
      </c>
      <c r="D2633" s="6"/>
      <c r="E2633" s="5" t="str">
        <f>IF(D2633="","",VLOOKUP(D2633,Master,3,FALSE))</f>
        <v/>
      </c>
      <c r="F2633" s="5" t="str">
        <f>IF(D2633="","",VLOOKUP(D2633,Master,4,FALSE))</f>
        <v/>
      </c>
      <c r="G2633" s="5" t="str">
        <f>IF(D2633="","",VLOOKUP(D2633,Master,5,FALSE))</f>
        <v/>
      </c>
      <c r="H2633" s="5" t="str">
        <f>IF(D2633="","",VLOOKUP(D2633,Master,2,FALSE))</f>
        <v/>
      </c>
      <c r="I2633" s="233"/>
      <c r="J2633" s="233"/>
      <c r="K2633" s="233"/>
      <c r="L2633" s="234" t="str">
        <f>IF(K2633="","",IF(I2633="",ROUND(HLOOKUP(J2633,kgList,K2633,FALSE),1),ROUND(HLOOKUP(I2633,kgList,K2633,FALSE),1)))</f>
        <v/>
      </c>
      <c r="M2633" s="234" t="str">
        <f>IF(L2633="","",IF(COUNTA(I2633:J2633)&gt;1,"Edible or Inedible",IF(COUNTA(I2633)=1,L2633*1,IF(COUNTA(J2633)=1,L2633*1,"ERROR"))))</f>
        <v/>
      </c>
    </row>
    <row r="2634" spans="1:13" x14ac:dyDescent="0.25">
      <c r="A2634" s="232" t="str">
        <f>IF(D2634="","",A2633)</f>
        <v/>
      </c>
      <c r="B2634" s="231" t="str">
        <f>IF(D2634="","",B2633)</f>
        <v/>
      </c>
      <c r="C2634" s="232" t="str">
        <f>IF(D2634="","",C2633)</f>
        <v/>
      </c>
      <c r="D2634" s="6"/>
      <c r="E2634" s="5" t="str">
        <f>IF(D2634="","",VLOOKUP(D2634,Master,3,FALSE))</f>
        <v/>
      </c>
      <c r="F2634" s="5" t="str">
        <f>IF(D2634="","",VLOOKUP(D2634,Master,4,FALSE))</f>
        <v/>
      </c>
      <c r="G2634" s="5" t="str">
        <f>IF(D2634="","",VLOOKUP(D2634,Master,5,FALSE))</f>
        <v/>
      </c>
      <c r="H2634" s="5" t="str">
        <f>IF(D2634="","",VLOOKUP(D2634,Master,2,FALSE))</f>
        <v/>
      </c>
      <c r="I2634" s="233"/>
      <c r="J2634" s="233"/>
      <c r="K2634" s="233"/>
      <c r="L2634" s="234" t="str">
        <f>IF(K2634="","",IF(I2634="",ROUND(HLOOKUP(J2634,kgList,K2634,FALSE),1),ROUND(HLOOKUP(I2634,kgList,K2634,FALSE),1)))</f>
        <v/>
      </c>
      <c r="M2634" s="234" t="str">
        <f>IF(L2634="","",IF(COUNTA(I2634:J2634)&gt;1,"Edible or Inedible",IF(COUNTA(I2634)=1,L2634*1,IF(COUNTA(J2634)=1,L2634*1,"ERROR"))))</f>
        <v/>
      </c>
    </row>
    <row r="2635" spans="1:13" x14ac:dyDescent="0.25">
      <c r="A2635" s="232" t="str">
        <f>IF(D2635="","",A2634)</f>
        <v/>
      </c>
      <c r="B2635" s="231" t="str">
        <f>IF(D2635="","",B2634)</f>
        <v/>
      </c>
      <c r="C2635" s="232" t="str">
        <f>IF(D2635="","",C2634)</f>
        <v/>
      </c>
      <c r="D2635" s="6"/>
      <c r="E2635" s="5" t="str">
        <f>IF(D2635="","",VLOOKUP(D2635,Master,3,FALSE))</f>
        <v/>
      </c>
      <c r="F2635" s="5" t="str">
        <f>IF(D2635="","",VLOOKUP(D2635,Master,4,FALSE))</f>
        <v/>
      </c>
      <c r="G2635" s="5" t="str">
        <f>IF(D2635="","",VLOOKUP(D2635,Master,5,FALSE))</f>
        <v/>
      </c>
      <c r="H2635" s="5" t="str">
        <f>IF(D2635="","",VLOOKUP(D2635,Master,2,FALSE))</f>
        <v/>
      </c>
      <c r="I2635" s="233"/>
      <c r="J2635" s="233"/>
      <c r="K2635" s="233"/>
      <c r="L2635" s="234" t="str">
        <f>IF(K2635="","",IF(I2635="",ROUND(HLOOKUP(J2635,kgList,K2635,FALSE),1),ROUND(HLOOKUP(I2635,kgList,K2635,FALSE),1)))</f>
        <v/>
      </c>
      <c r="M2635" s="234" t="str">
        <f>IF(L2635="","",IF(COUNTA(I2635:J2635)&gt;1,"Edible or Inedible",IF(COUNTA(I2635)=1,L2635*1,IF(COUNTA(J2635)=1,L2635*1,"ERROR"))))</f>
        <v/>
      </c>
    </row>
    <row r="2636" spans="1:13" x14ac:dyDescent="0.25">
      <c r="A2636" s="232" t="str">
        <f>IF(D2636="","",A2635)</f>
        <v/>
      </c>
      <c r="B2636" s="231" t="str">
        <f>IF(D2636="","",B2635)</f>
        <v/>
      </c>
      <c r="C2636" s="232" t="str">
        <f>IF(D2636="","",C2635)</f>
        <v/>
      </c>
      <c r="D2636" s="6"/>
      <c r="E2636" s="5" t="str">
        <f>IF(D2636="","",VLOOKUP(D2636,Master,3,FALSE))</f>
        <v/>
      </c>
      <c r="F2636" s="5" t="str">
        <f>IF(D2636="","",VLOOKUP(D2636,Master,4,FALSE))</f>
        <v/>
      </c>
      <c r="G2636" s="5" t="str">
        <f>IF(D2636="","",VLOOKUP(D2636,Master,5,FALSE))</f>
        <v/>
      </c>
      <c r="H2636" s="5" t="str">
        <f>IF(D2636="","",VLOOKUP(D2636,Master,2,FALSE))</f>
        <v/>
      </c>
      <c r="I2636" s="233"/>
      <c r="J2636" s="233"/>
      <c r="K2636" s="233"/>
      <c r="L2636" s="234" t="str">
        <f>IF(K2636="","",IF(I2636="",ROUND(HLOOKUP(J2636,kgList,K2636,FALSE),1),ROUND(HLOOKUP(I2636,kgList,K2636,FALSE),1)))</f>
        <v/>
      </c>
      <c r="M2636" s="234" t="str">
        <f>IF(L2636="","",IF(COUNTA(I2636:J2636)&gt;1,"Edible or Inedible",IF(COUNTA(I2636)=1,L2636*1,IF(COUNTA(J2636)=1,L2636*1,"ERROR"))))</f>
        <v/>
      </c>
    </row>
    <row r="2637" spans="1:13" x14ac:dyDescent="0.25">
      <c r="A2637" s="232" t="str">
        <f>IF(D2637="","",A2636)</f>
        <v/>
      </c>
      <c r="B2637" s="231" t="str">
        <f>IF(D2637="","",B2636)</f>
        <v/>
      </c>
      <c r="C2637" s="232" t="str">
        <f>IF(D2637="","",C2636)</f>
        <v/>
      </c>
      <c r="D2637" s="6"/>
      <c r="E2637" s="5" t="str">
        <f>IF(D2637="","",VLOOKUP(D2637,Master,3,FALSE))</f>
        <v/>
      </c>
      <c r="F2637" s="5" t="str">
        <f>IF(D2637="","",VLOOKUP(D2637,Master,4,FALSE))</f>
        <v/>
      </c>
      <c r="G2637" s="5" t="str">
        <f>IF(D2637="","",VLOOKUP(D2637,Master,5,FALSE))</f>
        <v/>
      </c>
      <c r="H2637" s="5" t="str">
        <f>IF(D2637="","",VLOOKUP(D2637,Master,2,FALSE))</f>
        <v/>
      </c>
      <c r="I2637" s="233"/>
      <c r="J2637" s="233"/>
      <c r="K2637" s="233"/>
      <c r="L2637" s="234" t="str">
        <f>IF(K2637="","",IF(I2637="",ROUND(HLOOKUP(J2637,kgList,K2637,FALSE),1),ROUND(HLOOKUP(I2637,kgList,K2637,FALSE),1)))</f>
        <v/>
      </c>
      <c r="M2637" s="234" t="str">
        <f>IF(L2637="","",IF(COUNTA(I2637:J2637)&gt;1,"Edible or Inedible",IF(COUNTA(I2637)=1,L2637*1,IF(COUNTA(J2637)=1,L2637*1,"ERROR"))))</f>
        <v/>
      </c>
    </row>
    <row r="2638" spans="1:13" x14ac:dyDescent="0.25">
      <c r="A2638" s="232" t="str">
        <f>IF(D2638="","",A2637)</f>
        <v/>
      </c>
      <c r="B2638" s="231" t="str">
        <f>IF(D2638="","",B2637)</f>
        <v/>
      </c>
      <c r="C2638" s="232" t="str">
        <f>IF(D2638="","",C2637)</f>
        <v/>
      </c>
      <c r="D2638" s="6"/>
      <c r="E2638" s="5" t="str">
        <f>IF(D2638="","",VLOOKUP(D2638,Master,3,FALSE))</f>
        <v/>
      </c>
      <c r="F2638" s="5" t="str">
        <f>IF(D2638="","",VLOOKUP(D2638,Master,4,FALSE))</f>
        <v/>
      </c>
      <c r="G2638" s="5" t="str">
        <f>IF(D2638="","",VLOOKUP(D2638,Master,5,FALSE))</f>
        <v/>
      </c>
      <c r="H2638" s="5" t="str">
        <f>IF(D2638="","",VLOOKUP(D2638,Master,2,FALSE))</f>
        <v/>
      </c>
      <c r="I2638" s="233"/>
      <c r="J2638" s="233"/>
      <c r="K2638" s="233"/>
      <c r="L2638" s="234" t="str">
        <f>IF(K2638="","",IF(I2638="",ROUND(HLOOKUP(J2638,kgList,K2638,FALSE),1),ROUND(HLOOKUP(I2638,kgList,K2638,FALSE),1)))</f>
        <v/>
      </c>
      <c r="M2638" s="234" t="str">
        <f>IF(L2638="","",IF(COUNTA(I2638:J2638)&gt;1,"Edible or Inedible",IF(COUNTA(I2638)=1,L2638*1,IF(COUNTA(J2638)=1,L2638*1,"ERROR"))))</f>
        <v/>
      </c>
    </row>
    <row r="2639" spans="1:13" x14ac:dyDescent="0.25">
      <c r="A2639" s="232" t="str">
        <f>IF(D2639="","",A2638)</f>
        <v/>
      </c>
      <c r="B2639" s="231" t="str">
        <f>IF(D2639="","",B2638)</f>
        <v/>
      </c>
      <c r="C2639" s="232" t="str">
        <f>IF(D2639="","",C2638)</f>
        <v/>
      </c>
      <c r="D2639" s="6"/>
      <c r="E2639" s="5" t="str">
        <f>IF(D2639="","",VLOOKUP(D2639,Master,3,FALSE))</f>
        <v/>
      </c>
      <c r="F2639" s="5" t="str">
        <f>IF(D2639="","",VLOOKUP(D2639,Master,4,FALSE))</f>
        <v/>
      </c>
      <c r="G2639" s="5" t="str">
        <f>IF(D2639="","",VLOOKUP(D2639,Master,5,FALSE))</f>
        <v/>
      </c>
      <c r="H2639" s="5" t="str">
        <f>IF(D2639="","",VLOOKUP(D2639,Master,2,FALSE))</f>
        <v/>
      </c>
      <c r="I2639" s="233"/>
      <c r="J2639" s="233"/>
      <c r="K2639" s="233"/>
      <c r="L2639" s="234" t="str">
        <f>IF(K2639="","",IF(I2639="",ROUND(HLOOKUP(J2639,kgList,K2639,FALSE),1),ROUND(HLOOKUP(I2639,kgList,K2639,FALSE),1)))</f>
        <v/>
      </c>
      <c r="M2639" s="234" t="str">
        <f>IF(L2639="","",IF(COUNTA(I2639:J2639)&gt;1,"Edible or Inedible",IF(COUNTA(I2639)=1,L2639*1,IF(COUNTA(J2639)=1,L2639*1,"ERROR"))))</f>
        <v/>
      </c>
    </row>
    <row r="2640" spans="1:13" x14ac:dyDescent="0.25">
      <c r="A2640" s="232" t="str">
        <f>IF(D2640="","",A2639)</f>
        <v/>
      </c>
      <c r="B2640" s="231" t="str">
        <f>IF(D2640="","",B2639)</f>
        <v/>
      </c>
      <c r="C2640" s="232" t="str">
        <f>IF(D2640="","",C2639)</f>
        <v/>
      </c>
      <c r="D2640" s="6"/>
      <c r="E2640" s="5" t="str">
        <f>IF(D2640="","",VLOOKUP(D2640,Master,3,FALSE))</f>
        <v/>
      </c>
      <c r="F2640" s="5" t="str">
        <f>IF(D2640="","",VLOOKUP(D2640,Master,4,FALSE))</f>
        <v/>
      </c>
      <c r="G2640" s="5" t="str">
        <f>IF(D2640="","",VLOOKUP(D2640,Master,5,FALSE))</f>
        <v/>
      </c>
      <c r="H2640" s="5" t="str">
        <f>IF(D2640="","",VLOOKUP(D2640,Master,2,FALSE))</f>
        <v/>
      </c>
      <c r="I2640" s="233"/>
      <c r="J2640" s="233"/>
      <c r="K2640" s="233"/>
      <c r="L2640" s="234" t="str">
        <f>IF(K2640="","",IF(I2640="",ROUND(HLOOKUP(J2640,kgList,K2640,FALSE),1),ROUND(HLOOKUP(I2640,kgList,K2640,FALSE),1)))</f>
        <v/>
      </c>
      <c r="M2640" s="234" t="str">
        <f>IF(L2640="","",IF(COUNTA(I2640:J2640)&gt;1,"Edible or Inedible",IF(COUNTA(I2640)=1,L2640*1,IF(COUNTA(J2640)=1,L2640*1,"ERROR"))))</f>
        <v/>
      </c>
    </row>
    <row r="2641" spans="1:13" x14ac:dyDescent="0.25">
      <c r="A2641" s="232" t="str">
        <f>IF(D2641="","",A2640)</f>
        <v/>
      </c>
      <c r="B2641" s="231" t="str">
        <f>IF(D2641="","",B2640)</f>
        <v/>
      </c>
      <c r="C2641" s="232" t="str">
        <f>IF(D2641="","",C2640)</f>
        <v/>
      </c>
      <c r="D2641" s="6"/>
      <c r="E2641" s="5" t="str">
        <f>IF(D2641="","",VLOOKUP(D2641,Master,3,FALSE))</f>
        <v/>
      </c>
      <c r="F2641" s="5" t="str">
        <f>IF(D2641="","",VLOOKUP(D2641,Master,4,FALSE))</f>
        <v/>
      </c>
      <c r="G2641" s="5" t="str">
        <f>IF(D2641="","",VLOOKUP(D2641,Master,5,FALSE))</f>
        <v/>
      </c>
      <c r="H2641" s="5" t="str">
        <f>IF(D2641="","",VLOOKUP(D2641,Master,2,FALSE))</f>
        <v/>
      </c>
      <c r="I2641" s="233"/>
      <c r="J2641" s="233"/>
      <c r="K2641" s="233"/>
      <c r="L2641" s="234" t="str">
        <f>IF(K2641="","",IF(I2641="",ROUND(HLOOKUP(J2641,kgList,K2641,FALSE),1),ROUND(HLOOKUP(I2641,kgList,K2641,FALSE),1)))</f>
        <v/>
      </c>
      <c r="M2641" s="234" t="str">
        <f>IF(L2641="","",IF(COUNTA(I2641:J2641)&gt;1,"Edible or Inedible",IF(COUNTA(I2641)=1,L2641*1,IF(COUNTA(J2641)=1,L2641*1,"ERROR"))))</f>
        <v/>
      </c>
    </row>
    <row r="2642" spans="1:13" x14ac:dyDescent="0.25">
      <c r="A2642" s="232" t="str">
        <f>IF(D2642="","",A2641)</f>
        <v/>
      </c>
      <c r="B2642" s="231" t="str">
        <f>IF(D2642="","",B2641)</f>
        <v/>
      </c>
      <c r="C2642" s="232" t="str">
        <f>IF(D2642="","",C2641)</f>
        <v/>
      </c>
      <c r="D2642" s="6"/>
      <c r="E2642" s="5" t="str">
        <f>IF(D2642="","",VLOOKUP(D2642,Master,3,FALSE))</f>
        <v/>
      </c>
      <c r="F2642" s="5" t="str">
        <f>IF(D2642="","",VLOOKUP(D2642,Master,4,FALSE))</f>
        <v/>
      </c>
      <c r="G2642" s="5" t="str">
        <f>IF(D2642="","",VLOOKUP(D2642,Master,5,FALSE))</f>
        <v/>
      </c>
      <c r="H2642" s="5" t="str">
        <f>IF(D2642="","",VLOOKUP(D2642,Master,2,FALSE))</f>
        <v/>
      </c>
      <c r="I2642" s="233"/>
      <c r="J2642" s="233"/>
      <c r="K2642" s="233"/>
      <c r="L2642" s="234" t="str">
        <f>IF(K2642="","",IF(I2642="",ROUND(HLOOKUP(J2642,kgList,K2642,FALSE),1),ROUND(HLOOKUP(I2642,kgList,K2642,FALSE),1)))</f>
        <v/>
      </c>
      <c r="M2642" s="234" t="str">
        <f>IF(L2642="","",IF(COUNTA(I2642:J2642)&gt;1,"Edible or Inedible",IF(COUNTA(I2642)=1,L2642*1,IF(COUNTA(J2642)=1,L2642*1,"ERROR"))))</f>
        <v/>
      </c>
    </row>
    <row r="2643" spans="1:13" x14ac:dyDescent="0.25">
      <c r="A2643" s="232" t="str">
        <f>IF(D2643="","",A2642)</f>
        <v/>
      </c>
      <c r="B2643" s="231" t="str">
        <f>IF(D2643="","",B2642)</f>
        <v/>
      </c>
      <c r="C2643" s="232" t="str">
        <f>IF(D2643="","",C2642)</f>
        <v/>
      </c>
      <c r="D2643" s="6"/>
      <c r="E2643" s="5" t="str">
        <f>IF(D2643="","",VLOOKUP(D2643,Master,3,FALSE))</f>
        <v/>
      </c>
      <c r="F2643" s="5" t="str">
        <f>IF(D2643="","",VLOOKUP(D2643,Master,4,FALSE))</f>
        <v/>
      </c>
      <c r="G2643" s="5" t="str">
        <f>IF(D2643="","",VLOOKUP(D2643,Master,5,FALSE))</f>
        <v/>
      </c>
      <c r="H2643" s="5" t="str">
        <f>IF(D2643="","",VLOOKUP(D2643,Master,2,FALSE))</f>
        <v/>
      </c>
      <c r="I2643" s="233"/>
      <c r="J2643" s="233"/>
      <c r="K2643" s="233"/>
      <c r="L2643" s="234" t="str">
        <f>IF(K2643="","",IF(I2643="",ROUND(HLOOKUP(J2643,kgList,K2643,FALSE),1),ROUND(HLOOKUP(I2643,kgList,K2643,FALSE),1)))</f>
        <v/>
      </c>
      <c r="M2643" s="234" t="str">
        <f>IF(L2643="","",IF(COUNTA(I2643:J2643)&gt;1,"Edible or Inedible",IF(COUNTA(I2643)=1,L2643*1,IF(COUNTA(J2643)=1,L2643*1,"ERROR"))))</f>
        <v/>
      </c>
    </row>
    <row r="2644" spans="1:13" x14ac:dyDescent="0.25">
      <c r="A2644" s="232" t="str">
        <f>IF(D2644="","",A2643)</f>
        <v/>
      </c>
      <c r="B2644" s="231" t="str">
        <f>IF(D2644="","",B2643)</f>
        <v/>
      </c>
      <c r="C2644" s="232" t="str">
        <f>IF(D2644="","",C2643)</f>
        <v/>
      </c>
      <c r="D2644" s="6"/>
      <c r="E2644" s="5" t="str">
        <f>IF(D2644="","",VLOOKUP(D2644,Master,3,FALSE))</f>
        <v/>
      </c>
      <c r="F2644" s="5" t="str">
        <f>IF(D2644="","",VLOOKUP(D2644,Master,4,FALSE))</f>
        <v/>
      </c>
      <c r="G2644" s="5" t="str">
        <f>IF(D2644="","",VLOOKUP(D2644,Master,5,FALSE))</f>
        <v/>
      </c>
      <c r="H2644" s="5" t="str">
        <f>IF(D2644="","",VLOOKUP(D2644,Master,2,FALSE))</f>
        <v/>
      </c>
      <c r="I2644" s="233"/>
      <c r="J2644" s="233"/>
      <c r="K2644" s="233"/>
      <c r="L2644" s="234" t="str">
        <f>IF(K2644="","",IF(I2644="",ROUND(HLOOKUP(J2644,kgList,K2644,FALSE),1),ROUND(HLOOKUP(I2644,kgList,K2644,FALSE),1)))</f>
        <v/>
      </c>
      <c r="M2644" s="234" t="str">
        <f>IF(L2644="","",IF(COUNTA(I2644:J2644)&gt;1,"Edible or Inedible",IF(COUNTA(I2644)=1,L2644*1,IF(COUNTA(J2644)=1,L2644*1,"ERROR"))))</f>
        <v/>
      </c>
    </row>
    <row r="2645" spans="1:13" x14ac:dyDescent="0.25">
      <c r="A2645" s="232" t="str">
        <f>IF(D2645="","",A2644)</f>
        <v/>
      </c>
      <c r="B2645" s="231" t="str">
        <f>IF(D2645="","",B2644)</f>
        <v/>
      </c>
      <c r="C2645" s="232" t="str">
        <f>IF(D2645="","",C2644)</f>
        <v/>
      </c>
      <c r="D2645" s="6"/>
      <c r="E2645" s="5" t="str">
        <f>IF(D2645="","",VLOOKUP(D2645,Master,3,FALSE))</f>
        <v/>
      </c>
      <c r="F2645" s="5" t="str">
        <f>IF(D2645="","",VLOOKUP(D2645,Master,4,FALSE))</f>
        <v/>
      </c>
      <c r="G2645" s="5" t="str">
        <f>IF(D2645="","",VLOOKUP(D2645,Master,5,FALSE))</f>
        <v/>
      </c>
      <c r="H2645" s="5" t="str">
        <f>IF(D2645="","",VLOOKUP(D2645,Master,2,FALSE))</f>
        <v/>
      </c>
      <c r="I2645" s="233"/>
      <c r="J2645" s="233"/>
      <c r="K2645" s="233"/>
      <c r="L2645" s="234" t="str">
        <f>IF(K2645="","",IF(I2645="",ROUND(HLOOKUP(J2645,kgList,K2645,FALSE),1),ROUND(HLOOKUP(I2645,kgList,K2645,FALSE),1)))</f>
        <v/>
      </c>
      <c r="M2645" s="234" t="str">
        <f>IF(L2645="","",IF(COUNTA(I2645:J2645)&gt;1,"Edible or Inedible",IF(COUNTA(I2645)=1,L2645*1,IF(COUNTA(J2645)=1,L2645*1,"ERROR"))))</f>
        <v/>
      </c>
    </row>
    <row r="2646" spans="1:13" x14ac:dyDescent="0.25">
      <c r="A2646" s="232" t="str">
        <f>IF(D2646="","",A2645)</f>
        <v/>
      </c>
      <c r="B2646" s="231" t="str">
        <f>IF(D2646="","",B2645)</f>
        <v/>
      </c>
      <c r="C2646" s="232" t="str">
        <f>IF(D2646="","",C2645)</f>
        <v/>
      </c>
      <c r="D2646" s="6"/>
      <c r="E2646" s="5" t="str">
        <f>IF(D2646="","",VLOOKUP(D2646,Master,3,FALSE))</f>
        <v/>
      </c>
      <c r="F2646" s="5" t="str">
        <f>IF(D2646="","",VLOOKUP(D2646,Master,4,FALSE))</f>
        <v/>
      </c>
      <c r="G2646" s="5" t="str">
        <f>IF(D2646="","",VLOOKUP(D2646,Master,5,FALSE))</f>
        <v/>
      </c>
      <c r="H2646" s="5" t="str">
        <f>IF(D2646="","",VLOOKUP(D2646,Master,2,FALSE))</f>
        <v/>
      </c>
      <c r="I2646" s="233"/>
      <c r="J2646" s="233"/>
      <c r="K2646" s="233"/>
      <c r="L2646" s="234" t="str">
        <f>IF(K2646="","",IF(I2646="",ROUND(HLOOKUP(J2646,kgList,K2646,FALSE),1),ROUND(HLOOKUP(I2646,kgList,K2646,FALSE),1)))</f>
        <v/>
      </c>
      <c r="M2646" s="234" t="str">
        <f>IF(L2646="","",IF(COUNTA(I2646:J2646)&gt;1,"Edible or Inedible",IF(COUNTA(I2646)=1,L2646*1,IF(COUNTA(J2646)=1,L2646*1,"ERROR"))))</f>
        <v/>
      </c>
    </row>
    <row r="2647" spans="1:13" x14ac:dyDescent="0.25">
      <c r="A2647" s="232" t="str">
        <f>IF(D2647="","",A2646)</f>
        <v/>
      </c>
      <c r="B2647" s="231" t="str">
        <f>IF(D2647="","",B2646)</f>
        <v/>
      </c>
      <c r="C2647" s="232" t="str">
        <f>IF(D2647="","",C2646)</f>
        <v/>
      </c>
      <c r="D2647" s="6"/>
      <c r="E2647" s="5" t="str">
        <f>IF(D2647="","",VLOOKUP(D2647,Master,3,FALSE))</f>
        <v/>
      </c>
      <c r="F2647" s="5" t="str">
        <f>IF(D2647="","",VLOOKUP(D2647,Master,4,FALSE))</f>
        <v/>
      </c>
      <c r="G2647" s="5" t="str">
        <f>IF(D2647="","",VLOOKUP(D2647,Master,5,FALSE))</f>
        <v/>
      </c>
      <c r="H2647" s="5" t="str">
        <f>IF(D2647="","",VLOOKUP(D2647,Master,2,FALSE))</f>
        <v/>
      </c>
      <c r="I2647" s="233"/>
      <c r="J2647" s="233"/>
      <c r="K2647" s="233"/>
      <c r="L2647" s="234" t="str">
        <f>IF(K2647="","",IF(I2647="",ROUND(HLOOKUP(J2647,kgList,K2647,FALSE),1),ROUND(HLOOKUP(I2647,kgList,K2647,FALSE),1)))</f>
        <v/>
      </c>
      <c r="M2647" s="234" t="str">
        <f>IF(L2647="","",IF(COUNTA(I2647:J2647)&gt;1,"Edible or Inedible",IF(COUNTA(I2647)=1,L2647*1,IF(COUNTA(J2647)=1,L2647*1,"ERROR"))))</f>
        <v/>
      </c>
    </row>
    <row r="2648" spans="1:13" x14ac:dyDescent="0.25">
      <c r="A2648" s="232" t="str">
        <f>IF(D2648="","",A2647)</f>
        <v/>
      </c>
      <c r="B2648" s="231" t="str">
        <f>IF(D2648="","",B2647)</f>
        <v/>
      </c>
      <c r="C2648" s="232" t="str">
        <f>IF(D2648="","",C2647)</f>
        <v/>
      </c>
      <c r="D2648" s="6"/>
      <c r="E2648" s="5" t="str">
        <f>IF(D2648="","",VLOOKUP(D2648,Master,3,FALSE))</f>
        <v/>
      </c>
      <c r="F2648" s="5" t="str">
        <f>IF(D2648="","",VLOOKUP(D2648,Master,4,FALSE))</f>
        <v/>
      </c>
      <c r="G2648" s="5" t="str">
        <f>IF(D2648="","",VLOOKUP(D2648,Master,5,FALSE))</f>
        <v/>
      </c>
      <c r="H2648" s="5" t="str">
        <f>IF(D2648="","",VLOOKUP(D2648,Master,2,FALSE))</f>
        <v/>
      </c>
      <c r="I2648" s="233"/>
      <c r="J2648" s="233"/>
      <c r="K2648" s="233"/>
      <c r="L2648" s="234" t="str">
        <f>IF(K2648="","",IF(I2648="",ROUND(HLOOKUP(J2648,kgList,K2648,FALSE),1),ROUND(HLOOKUP(I2648,kgList,K2648,FALSE),1)))</f>
        <v/>
      </c>
      <c r="M2648" s="234" t="str">
        <f>IF(L2648="","",IF(COUNTA(I2648:J2648)&gt;1,"Edible or Inedible",IF(COUNTA(I2648)=1,L2648*1,IF(COUNTA(J2648)=1,L2648*1,"ERROR"))))</f>
        <v/>
      </c>
    </row>
    <row r="2649" spans="1:13" x14ac:dyDescent="0.25">
      <c r="A2649" s="232" t="str">
        <f>IF(D2649="","",A2648)</f>
        <v/>
      </c>
      <c r="B2649" s="231" t="str">
        <f>IF(D2649="","",B2648)</f>
        <v/>
      </c>
      <c r="C2649" s="232" t="str">
        <f>IF(D2649="","",C2648)</f>
        <v/>
      </c>
      <c r="D2649" s="6"/>
      <c r="E2649" s="5" t="str">
        <f>IF(D2649="","",VLOOKUP(D2649,Master,3,FALSE))</f>
        <v/>
      </c>
      <c r="F2649" s="5" t="str">
        <f>IF(D2649="","",VLOOKUP(D2649,Master,4,FALSE))</f>
        <v/>
      </c>
      <c r="G2649" s="5" t="str">
        <f>IF(D2649="","",VLOOKUP(D2649,Master,5,FALSE))</f>
        <v/>
      </c>
      <c r="H2649" s="5" t="str">
        <f>IF(D2649="","",VLOOKUP(D2649,Master,2,FALSE))</f>
        <v/>
      </c>
      <c r="I2649" s="233"/>
      <c r="J2649" s="233"/>
      <c r="K2649" s="233"/>
      <c r="L2649" s="234" t="str">
        <f>IF(K2649="","",IF(I2649="",ROUND(HLOOKUP(J2649,kgList,K2649,FALSE),1),ROUND(HLOOKUP(I2649,kgList,K2649,FALSE),1)))</f>
        <v/>
      </c>
      <c r="M2649" s="234" t="str">
        <f>IF(L2649="","",IF(COUNTA(I2649:J2649)&gt;1,"Edible or Inedible",IF(COUNTA(I2649)=1,L2649*1,IF(COUNTA(J2649)=1,L2649*1,"ERROR"))))</f>
        <v/>
      </c>
    </row>
    <row r="2650" spans="1:13" x14ac:dyDescent="0.25">
      <c r="A2650" s="232" t="str">
        <f>IF(D2650="","",A2649)</f>
        <v/>
      </c>
      <c r="B2650" s="231" t="str">
        <f>IF(D2650="","",B2649)</f>
        <v/>
      </c>
      <c r="C2650" s="232" t="str">
        <f>IF(D2650="","",C2649)</f>
        <v/>
      </c>
      <c r="D2650" s="6"/>
      <c r="E2650" s="5" t="str">
        <f>IF(D2650="","",VLOOKUP(D2650,Master,3,FALSE))</f>
        <v/>
      </c>
      <c r="F2650" s="5" t="str">
        <f>IF(D2650="","",VLOOKUP(D2650,Master,4,FALSE))</f>
        <v/>
      </c>
      <c r="G2650" s="5" t="str">
        <f>IF(D2650="","",VLOOKUP(D2650,Master,5,FALSE))</f>
        <v/>
      </c>
      <c r="H2650" s="5" t="str">
        <f>IF(D2650="","",VLOOKUP(D2650,Master,2,FALSE))</f>
        <v/>
      </c>
      <c r="I2650" s="233"/>
      <c r="J2650" s="233"/>
      <c r="K2650" s="233"/>
      <c r="L2650" s="234" t="str">
        <f>IF(K2650="","",IF(I2650="",ROUND(HLOOKUP(J2650,kgList,K2650,FALSE),1),ROUND(HLOOKUP(I2650,kgList,K2650,FALSE),1)))</f>
        <v/>
      </c>
      <c r="M2650" s="234" t="str">
        <f>IF(L2650="","",IF(COUNTA(I2650:J2650)&gt;1,"Edible or Inedible",IF(COUNTA(I2650)=1,L2650*1,IF(COUNTA(J2650)=1,L2650*1,"ERROR"))))</f>
        <v/>
      </c>
    </row>
    <row r="2651" spans="1:13" x14ac:dyDescent="0.25">
      <c r="A2651" s="232" t="str">
        <f>IF(D2651="","",A2650)</f>
        <v/>
      </c>
      <c r="B2651" s="231" t="str">
        <f>IF(D2651="","",B2650)</f>
        <v/>
      </c>
      <c r="C2651" s="232" t="str">
        <f>IF(D2651="","",C2650)</f>
        <v/>
      </c>
      <c r="D2651" s="6"/>
      <c r="E2651" s="5" t="str">
        <f>IF(D2651="","",VLOOKUP(D2651,Master,3,FALSE))</f>
        <v/>
      </c>
      <c r="F2651" s="5" t="str">
        <f>IF(D2651="","",VLOOKUP(D2651,Master,4,FALSE))</f>
        <v/>
      </c>
      <c r="G2651" s="5" t="str">
        <f>IF(D2651="","",VLOOKUP(D2651,Master,5,FALSE))</f>
        <v/>
      </c>
      <c r="H2651" s="5" t="str">
        <f>IF(D2651="","",VLOOKUP(D2651,Master,2,FALSE))</f>
        <v/>
      </c>
      <c r="I2651" s="233"/>
      <c r="J2651" s="233"/>
      <c r="K2651" s="233"/>
      <c r="L2651" s="234" t="str">
        <f>IF(K2651="","",IF(I2651="",ROUND(HLOOKUP(J2651,kgList,K2651,FALSE),1),ROUND(HLOOKUP(I2651,kgList,K2651,FALSE),1)))</f>
        <v/>
      </c>
      <c r="M2651" s="234" t="str">
        <f>IF(L2651="","",IF(COUNTA(I2651:J2651)&gt;1,"Edible or Inedible",IF(COUNTA(I2651)=1,L2651*1,IF(COUNTA(J2651)=1,L2651*1,"ERROR"))))</f>
        <v/>
      </c>
    </row>
    <row r="2652" spans="1:13" x14ac:dyDescent="0.25">
      <c r="A2652" s="232" t="str">
        <f>IF(D2652="","",A2651)</f>
        <v/>
      </c>
      <c r="B2652" s="231" t="str">
        <f>IF(D2652="","",B2651)</f>
        <v/>
      </c>
      <c r="C2652" s="232" t="str">
        <f>IF(D2652="","",C2651)</f>
        <v/>
      </c>
      <c r="D2652" s="6"/>
      <c r="E2652" s="5" t="str">
        <f>IF(D2652="","",VLOOKUP(D2652,Master,3,FALSE))</f>
        <v/>
      </c>
      <c r="F2652" s="5" t="str">
        <f>IF(D2652="","",VLOOKUP(D2652,Master,4,FALSE))</f>
        <v/>
      </c>
      <c r="G2652" s="5" t="str">
        <f>IF(D2652="","",VLOOKUP(D2652,Master,5,FALSE))</f>
        <v/>
      </c>
      <c r="H2652" s="5" t="str">
        <f>IF(D2652="","",VLOOKUP(D2652,Master,2,FALSE))</f>
        <v/>
      </c>
      <c r="I2652" s="233"/>
      <c r="J2652" s="233"/>
      <c r="K2652" s="233"/>
      <c r="L2652" s="234" t="str">
        <f>IF(K2652="","",IF(I2652="",ROUND(HLOOKUP(J2652,kgList,K2652,FALSE),1),ROUND(HLOOKUP(I2652,kgList,K2652,FALSE),1)))</f>
        <v/>
      </c>
      <c r="M2652" s="234" t="str">
        <f>IF(L2652="","",IF(COUNTA(I2652:J2652)&gt;1,"Edible or Inedible",IF(COUNTA(I2652)=1,L2652*1,IF(COUNTA(J2652)=1,L2652*1,"ERROR"))))</f>
        <v/>
      </c>
    </row>
    <row r="2653" spans="1:13" x14ac:dyDescent="0.25">
      <c r="A2653" s="232" t="str">
        <f>IF(D2653="","",A2652)</f>
        <v/>
      </c>
      <c r="B2653" s="231" t="str">
        <f>IF(D2653="","",B2652)</f>
        <v/>
      </c>
      <c r="C2653" s="232" t="str">
        <f>IF(D2653="","",C2652)</f>
        <v/>
      </c>
      <c r="D2653" s="6"/>
      <c r="E2653" s="5" t="str">
        <f>IF(D2653="","",VLOOKUP(D2653,Master,3,FALSE))</f>
        <v/>
      </c>
      <c r="F2653" s="5" t="str">
        <f>IF(D2653="","",VLOOKUP(D2653,Master,4,FALSE))</f>
        <v/>
      </c>
      <c r="G2653" s="5" t="str">
        <f>IF(D2653="","",VLOOKUP(D2653,Master,5,FALSE))</f>
        <v/>
      </c>
      <c r="H2653" s="5" t="str">
        <f>IF(D2653="","",VLOOKUP(D2653,Master,2,FALSE))</f>
        <v/>
      </c>
      <c r="I2653" s="233"/>
      <c r="J2653" s="233"/>
      <c r="K2653" s="233"/>
      <c r="L2653" s="234" t="str">
        <f>IF(K2653="","",IF(I2653="",ROUND(HLOOKUP(J2653,kgList,K2653,FALSE),1),ROUND(HLOOKUP(I2653,kgList,K2653,FALSE),1)))</f>
        <v/>
      </c>
      <c r="M2653" s="234" t="str">
        <f>IF(L2653="","",IF(COUNTA(I2653:J2653)&gt;1,"Edible or Inedible",IF(COUNTA(I2653)=1,L2653*1,IF(COUNTA(J2653)=1,L2653*1,"ERROR"))))</f>
        <v/>
      </c>
    </row>
    <row r="2654" spans="1:13" x14ac:dyDescent="0.25">
      <c r="A2654" s="232" t="str">
        <f>IF(D2654="","",A2653)</f>
        <v/>
      </c>
      <c r="B2654" s="231" t="str">
        <f>IF(D2654="","",B2653)</f>
        <v/>
      </c>
      <c r="C2654" s="232" t="str">
        <f>IF(D2654="","",C2653)</f>
        <v/>
      </c>
      <c r="D2654" s="6"/>
      <c r="E2654" s="5" t="str">
        <f>IF(D2654="","",VLOOKUP(D2654,Master,3,FALSE))</f>
        <v/>
      </c>
      <c r="F2654" s="5" t="str">
        <f>IF(D2654="","",VLOOKUP(D2654,Master,4,FALSE))</f>
        <v/>
      </c>
      <c r="G2654" s="5" t="str">
        <f>IF(D2654="","",VLOOKUP(D2654,Master,5,FALSE))</f>
        <v/>
      </c>
      <c r="H2654" s="5" t="str">
        <f>IF(D2654="","",VLOOKUP(D2654,Master,2,FALSE))</f>
        <v/>
      </c>
      <c r="I2654" s="233"/>
      <c r="J2654" s="233"/>
      <c r="K2654" s="233"/>
      <c r="L2654" s="234" t="str">
        <f>IF(K2654="","",IF(I2654="",ROUND(HLOOKUP(J2654,kgList,K2654,FALSE),1),ROUND(HLOOKUP(I2654,kgList,K2654,FALSE),1)))</f>
        <v/>
      </c>
      <c r="M2654" s="234" t="str">
        <f>IF(L2654="","",IF(COUNTA(I2654:J2654)&gt;1,"Edible or Inedible",IF(COUNTA(I2654)=1,L2654*1,IF(COUNTA(J2654)=1,L2654*1,"ERROR"))))</f>
        <v/>
      </c>
    </row>
    <row r="2655" spans="1:13" x14ac:dyDescent="0.25">
      <c r="A2655" s="232" t="str">
        <f>IF(D2655="","",A2654)</f>
        <v/>
      </c>
      <c r="B2655" s="231" t="str">
        <f>IF(D2655="","",B2654)</f>
        <v/>
      </c>
      <c r="C2655" s="232" t="str">
        <f>IF(D2655="","",C2654)</f>
        <v/>
      </c>
      <c r="D2655" s="6"/>
      <c r="E2655" s="5" t="str">
        <f>IF(D2655="","",VLOOKUP(D2655,Master,3,FALSE))</f>
        <v/>
      </c>
      <c r="F2655" s="5" t="str">
        <f>IF(D2655="","",VLOOKUP(D2655,Master,4,FALSE))</f>
        <v/>
      </c>
      <c r="G2655" s="5" t="str">
        <f>IF(D2655="","",VLOOKUP(D2655,Master,5,FALSE))</f>
        <v/>
      </c>
      <c r="H2655" s="5" t="str">
        <f>IF(D2655="","",VLOOKUP(D2655,Master,2,FALSE))</f>
        <v/>
      </c>
      <c r="I2655" s="233"/>
      <c r="J2655" s="233"/>
      <c r="K2655" s="233"/>
      <c r="L2655" s="234" t="str">
        <f>IF(K2655="","",IF(I2655="",ROUND(HLOOKUP(J2655,kgList,K2655,FALSE),1),ROUND(HLOOKUP(I2655,kgList,K2655,FALSE),1)))</f>
        <v/>
      </c>
      <c r="M2655" s="234" t="str">
        <f>IF(L2655="","",IF(COUNTA(I2655:J2655)&gt;1,"Edible or Inedible",IF(COUNTA(I2655)=1,L2655*1,IF(COUNTA(J2655)=1,L2655*1,"ERROR"))))</f>
        <v/>
      </c>
    </row>
    <row r="2656" spans="1:13" x14ac:dyDescent="0.25">
      <c r="A2656" s="232" t="str">
        <f>IF(D2656="","",A2655)</f>
        <v/>
      </c>
      <c r="B2656" s="231" t="str">
        <f>IF(D2656="","",B2655)</f>
        <v/>
      </c>
      <c r="C2656" s="232" t="str">
        <f>IF(D2656="","",C2655)</f>
        <v/>
      </c>
      <c r="D2656" s="6"/>
      <c r="E2656" s="5" t="str">
        <f>IF(D2656="","",VLOOKUP(D2656,Master,3,FALSE))</f>
        <v/>
      </c>
      <c r="F2656" s="5" t="str">
        <f>IF(D2656="","",VLOOKUP(D2656,Master,4,FALSE))</f>
        <v/>
      </c>
      <c r="G2656" s="5" t="str">
        <f>IF(D2656="","",VLOOKUP(D2656,Master,5,FALSE))</f>
        <v/>
      </c>
      <c r="H2656" s="5" t="str">
        <f>IF(D2656="","",VLOOKUP(D2656,Master,2,FALSE))</f>
        <v/>
      </c>
      <c r="I2656" s="233"/>
      <c r="J2656" s="233"/>
      <c r="K2656" s="233"/>
      <c r="L2656" s="234" t="str">
        <f>IF(K2656="","",IF(I2656="",ROUND(HLOOKUP(J2656,kgList,K2656,FALSE),1),ROUND(HLOOKUP(I2656,kgList,K2656,FALSE),1)))</f>
        <v/>
      </c>
      <c r="M2656" s="234" t="str">
        <f>IF(L2656="","",IF(COUNTA(I2656:J2656)&gt;1,"Edible or Inedible",IF(COUNTA(I2656)=1,L2656*1,IF(COUNTA(J2656)=1,L2656*1,"ERROR"))))</f>
        <v/>
      </c>
    </row>
    <row r="2657" spans="1:13" x14ac:dyDescent="0.25">
      <c r="A2657" s="232" t="str">
        <f>IF(D2657="","",A2656)</f>
        <v/>
      </c>
      <c r="B2657" s="231" t="str">
        <f>IF(D2657="","",B2656)</f>
        <v/>
      </c>
      <c r="C2657" s="232" t="str">
        <f>IF(D2657="","",C2656)</f>
        <v/>
      </c>
      <c r="D2657" s="6"/>
      <c r="E2657" s="5" t="str">
        <f>IF(D2657="","",VLOOKUP(D2657,Master,3,FALSE))</f>
        <v/>
      </c>
      <c r="F2657" s="5" t="str">
        <f>IF(D2657="","",VLOOKUP(D2657,Master,4,FALSE))</f>
        <v/>
      </c>
      <c r="G2657" s="5" t="str">
        <f>IF(D2657="","",VLOOKUP(D2657,Master,5,FALSE))</f>
        <v/>
      </c>
      <c r="H2657" s="5" t="str">
        <f>IF(D2657="","",VLOOKUP(D2657,Master,2,FALSE))</f>
        <v/>
      </c>
      <c r="I2657" s="233"/>
      <c r="J2657" s="233"/>
      <c r="K2657" s="233"/>
      <c r="L2657" s="234" t="str">
        <f>IF(K2657="","",IF(I2657="",ROUND(HLOOKUP(J2657,kgList,K2657,FALSE),1),ROUND(HLOOKUP(I2657,kgList,K2657,FALSE),1)))</f>
        <v/>
      </c>
      <c r="M2657" s="234" t="str">
        <f>IF(L2657="","",IF(COUNTA(I2657:J2657)&gt;1,"Edible or Inedible",IF(COUNTA(I2657)=1,L2657*1,IF(COUNTA(J2657)=1,L2657*1,"ERROR"))))</f>
        <v/>
      </c>
    </row>
    <row r="2658" spans="1:13" x14ac:dyDescent="0.25">
      <c r="A2658" s="232" t="str">
        <f>IF(D2658="","",A2657)</f>
        <v/>
      </c>
      <c r="B2658" s="231" t="str">
        <f>IF(D2658="","",B2657)</f>
        <v/>
      </c>
      <c r="C2658" s="232" t="str">
        <f>IF(D2658="","",C2657)</f>
        <v/>
      </c>
      <c r="D2658" s="6"/>
      <c r="E2658" s="5" t="str">
        <f>IF(D2658="","",VLOOKUP(D2658,Master,3,FALSE))</f>
        <v/>
      </c>
      <c r="F2658" s="5" t="str">
        <f>IF(D2658="","",VLOOKUP(D2658,Master,4,FALSE))</f>
        <v/>
      </c>
      <c r="G2658" s="5" t="str">
        <f>IF(D2658="","",VLOOKUP(D2658,Master,5,FALSE))</f>
        <v/>
      </c>
      <c r="H2658" s="5" t="str">
        <f>IF(D2658="","",VLOOKUP(D2658,Master,2,FALSE))</f>
        <v/>
      </c>
      <c r="I2658" s="233"/>
      <c r="J2658" s="233"/>
      <c r="K2658" s="233"/>
      <c r="L2658" s="234" t="str">
        <f>IF(K2658="","",IF(I2658="",ROUND(HLOOKUP(J2658,kgList,K2658,FALSE),1),ROUND(HLOOKUP(I2658,kgList,K2658,FALSE),1)))</f>
        <v/>
      </c>
      <c r="M2658" s="234" t="str">
        <f>IF(L2658="","",IF(COUNTA(I2658:J2658)&gt;1,"Edible or Inedible",IF(COUNTA(I2658)=1,L2658*1,IF(COUNTA(J2658)=1,L2658*1,"ERROR"))))</f>
        <v/>
      </c>
    </row>
    <row r="2659" spans="1:13" x14ac:dyDescent="0.25">
      <c r="A2659" s="232" t="str">
        <f>IF(D2659="","",A2658)</f>
        <v/>
      </c>
      <c r="B2659" s="231" t="str">
        <f>IF(D2659="","",B2658)</f>
        <v/>
      </c>
      <c r="C2659" s="232" t="str">
        <f>IF(D2659="","",C2658)</f>
        <v/>
      </c>
      <c r="D2659" s="6"/>
      <c r="E2659" s="5" t="str">
        <f>IF(D2659="","",VLOOKUP(D2659,Master,3,FALSE))</f>
        <v/>
      </c>
      <c r="F2659" s="5" t="str">
        <f>IF(D2659="","",VLOOKUP(D2659,Master,4,FALSE))</f>
        <v/>
      </c>
      <c r="G2659" s="5" t="str">
        <f>IF(D2659="","",VLOOKUP(D2659,Master,5,FALSE))</f>
        <v/>
      </c>
      <c r="H2659" s="5" t="str">
        <f>IF(D2659="","",VLOOKUP(D2659,Master,2,FALSE))</f>
        <v/>
      </c>
      <c r="I2659" s="233"/>
      <c r="J2659" s="233"/>
      <c r="K2659" s="233"/>
      <c r="L2659" s="234" t="str">
        <f>IF(K2659="","",IF(I2659="",ROUND(HLOOKUP(J2659,kgList,K2659,FALSE),1),ROUND(HLOOKUP(I2659,kgList,K2659,FALSE),1)))</f>
        <v/>
      </c>
      <c r="M2659" s="234" t="str">
        <f>IF(L2659="","",IF(COUNTA(I2659:J2659)&gt;1,"Edible or Inedible",IF(COUNTA(I2659)=1,L2659*1,IF(COUNTA(J2659)=1,L2659*1,"ERROR"))))</f>
        <v/>
      </c>
    </row>
    <row r="2660" spans="1:13" x14ac:dyDescent="0.25">
      <c r="A2660" s="232" t="str">
        <f>IF(D2660="","",A2659)</f>
        <v/>
      </c>
      <c r="B2660" s="231" t="str">
        <f>IF(D2660="","",B2659)</f>
        <v/>
      </c>
      <c r="C2660" s="232" t="str">
        <f>IF(D2660="","",C2659)</f>
        <v/>
      </c>
      <c r="D2660" s="6"/>
      <c r="E2660" s="5" t="str">
        <f>IF(D2660="","",VLOOKUP(D2660,Master,3,FALSE))</f>
        <v/>
      </c>
      <c r="F2660" s="5" t="str">
        <f>IF(D2660="","",VLOOKUP(D2660,Master,4,FALSE))</f>
        <v/>
      </c>
      <c r="G2660" s="5" t="str">
        <f>IF(D2660="","",VLOOKUP(D2660,Master,5,FALSE))</f>
        <v/>
      </c>
      <c r="H2660" s="5" t="str">
        <f>IF(D2660="","",VLOOKUP(D2660,Master,2,FALSE))</f>
        <v/>
      </c>
      <c r="I2660" s="233"/>
      <c r="J2660" s="233"/>
      <c r="K2660" s="233"/>
      <c r="L2660" s="234" t="str">
        <f>IF(K2660="","",IF(I2660="",ROUND(HLOOKUP(J2660,kgList,K2660,FALSE),1),ROUND(HLOOKUP(I2660,kgList,K2660,FALSE),1)))</f>
        <v/>
      </c>
      <c r="M2660" s="234" t="str">
        <f>IF(L2660="","",IF(COUNTA(I2660:J2660)&gt;1,"Edible or Inedible",IF(COUNTA(I2660)=1,L2660*1,IF(COUNTA(J2660)=1,L2660*1,"ERROR"))))</f>
        <v/>
      </c>
    </row>
    <row r="2661" spans="1:13" x14ac:dyDescent="0.25">
      <c r="A2661" s="232" t="str">
        <f>IF(D2661="","",A2660)</f>
        <v/>
      </c>
      <c r="B2661" s="231" t="str">
        <f>IF(D2661="","",B2660)</f>
        <v/>
      </c>
      <c r="C2661" s="232" t="str">
        <f>IF(D2661="","",C2660)</f>
        <v/>
      </c>
      <c r="D2661" s="6"/>
      <c r="E2661" s="5" t="str">
        <f>IF(D2661="","",VLOOKUP(D2661,Master,3,FALSE))</f>
        <v/>
      </c>
      <c r="F2661" s="5" t="str">
        <f>IF(D2661="","",VLOOKUP(D2661,Master,4,FALSE))</f>
        <v/>
      </c>
      <c r="G2661" s="5" t="str">
        <f>IF(D2661="","",VLOOKUP(D2661,Master,5,FALSE))</f>
        <v/>
      </c>
      <c r="H2661" s="5" t="str">
        <f>IF(D2661="","",VLOOKUP(D2661,Master,2,FALSE))</f>
        <v/>
      </c>
      <c r="I2661" s="233"/>
      <c r="J2661" s="233"/>
      <c r="K2661" s="233"/>
      <c r="L2661" s="234" t="str">
        <f>IF(K2661="","",IF(I2661="",ROUND(HLOOKUP(J2661,kgList,K2661,FALSE),1),ROUND(HLOOKUP(I2661,kgList,K2661,FALSE),1)))</f>
        <v/>
      </c>
      <c r="M2661" s="234" t="str">
        <f>IF(L2661="","",IF(COUNTA(I2661:J2661)&gt;1,"Edible or Inedible",IF(COUNTA(I2661)=1,L2661*1,IF(COUNTA(J2661)=1,L2661*1,"ERROR"))))</f>
        <v/>
      </c>
    </row>
    <row r="2662" spans="1:13" x14ac:dyDescent="0.25">
      <c r="A2662" s="232" t="str">
        <f>IF(D2662="","",A2661)</f>
        <v/>
      </c>
      <c r="B2662" s="231" t="str">
        <f>IF(D2662="","",B2661)</f>
        <v/>
      </c>
      <c r="C2662" s="232" t="str">
        <f>IF(D2662="","",C2661)</f>
        <v/>
      </c>
      <c r="D2662" s="6"/>
      <c r="E2662" s="5" t="str">
        <f>IF(D2662="","",VLOOKUP(D2662,Master,3,FALSE))</f>
        <v/>
      </c>
      <c r="F2662" s="5" t="str">
        <f>IF(D2662="","",VLOOKUP(D2662,Master,4,FALSE))</f>
        <v/>
      </c>
      <c r="G2662" s="5" t="str">
        <f>IF(D2662="","",VLOOKUP(D2662,Master,5,FALSE))</f>
        <v/>
      </c>
      <c r="H2662" s="5" t="str">
        <f>IF(D2662="","",VLOOKUP(D2662,Master,2,FALSE))</f>
        <v/>
      </c>
      <c r="I2662" s="233"/>
      <c r="J2662" s="233"/>
      <c r="K2662" s="233"/>
      <c r="L2662" s="234" t="str">
        <f>IF(K2662="","",IF(I2662="",ROUND(HLOOKUP(J2662,kgList,K2662,FALSE),1),ROUND(HLOOKUP(I2662,kgList,K2662,FALSE),1)))</f>
        <v/>
      </c>
      <c r="M2662" s="234" t="str">
        <f>IF(L2662="","",IF(COUNTA(I2662:J2662)&gt;1,"Edible or Inedible",IF(COUNTA(I2662)=1,L2662*1,IF(COUNTA(J2662)=1,L2662*1,"ERROR"))))</f>
        <v/>
      </c>
    </row>
    <row r="2663" spans="1:13" x14ac:dyDescent="0.25">
      <c r="A2663" s="232" t="str">
        <f>IF(D2663="","",A2662)</f>
        <v/>
      </c>
      <c r="B2663" s="231" t="str">
        <f>IF(D2663="","",B2662)</f>
        <v/>
      </c>
      <c r="C2663" s="232" t="str">
        <f>IF(D2663="","",C2662)</f>
        <v/>
      </c>
      <c r="D2663" s="6"/>
      <c r="E2663" s="5" t="str">
        <f>IF(D2663="","",VLOOKUP(D2663,Master,3,FALSE))</f>
        <v/>
      </c>
      <c r="F2663" s="5" t="str">
        <f>IF(D2663="","",VLOOKUP(D2663,Master,4,FALSE))</f>
        <v/>
      </c>
      <c r="G2663" s="5" t="str">
        <f>IF(D2663="","",VLOOKUP(D2663,Master,5,FALSE))</f>
        <v/>
      </c>
      <c r="H2663" s="5" t="str">
        <f>IF(D2663="","",VLOOKUP(D2663,Master,2,FALSE))</f>
        <v/>
      </c>
      <c r="I2663" s="233"/>
      <c r="J2663" s="233"/>
      <c r="K2663" s="233"/>
      <c r="L2663" s="234" t="str">
        <f>IF(K2663="","",IF(I2663="",ROUND(HLOOKUP(J2663,kgList,K2663,FALSE),1),ROUND(HLOOKUP(I2663,kgList,K2663,FALSE),1)))</f>
        <v/>
      </c>
      <c r="M2663" s="234" t="str">
        <f>IF(L2663="","",IF(COUNTA(I2663:J2663)&gt;1,"Edible or Inedible",IF(COUNTA(I2663)=1,L2663*1,IF(COUNTA(J2663)=1,L2663*1,"ERROR"))))</f>
        <v/>
      </c>
    </row>
    <row r="2664" spans="1:13" x14ac:dyDescent="0.25">
      <c r="A2664" s="232" t="str">
        <f>IF(D2664="","",A2663)</f>
        <v/>
      </c>
      <c r="B2664" s="231" t="str">
        <f>IF(D2664="","",B2663)</f>
        <v/>
      </c>
      <c r="C2664" s="232" t="str">
        <f>IF(D2664="","",C2663)</f>
        <v/>
      </c>
      <c r="D2664" s="6"/>
      <c r="E2664" s="5" t="str">
        <f>IF(D2664="","",VLOOKUP(D2664,Master,3,FALSE))</f>
        <v/>
      </c>
      <c r="F2664" s="5" t="str">
        <f>IF(D2664="","",VLOOKUP(D2664,Master,4,FALSE))</f>
        <v/>
      </c>
      <c r="G2664" s="5" t="str">
        <f>IF(D2664="","",VLOOKUP(D2664,Master,5,FALSE))</f>
        <v/>
      </c>
      <c r="H2664" s="5" t="str">
        <f>IF(D2664="","",VLOOKUP(D2664,Master,2,FALSE))</f>
        <v/>
      </c>
      <c r="I2664" s="233"/>
      <c r="J2664" s="233"/>
      <c r="K2664" s="233"/>
      <c r="L2664" s="234" t="str">
        <f>IF(K2664="","",IF(I2664="",ROUND(HLOOKUP(J2664,kgList,K2664,FALSE),1),ROUND(HLOOKUP(I2664,kgList,K2664,FALSE),1)))</f>
        <v/>
      </c>
      <c r="M2664" s="234" t="str">
        <f>IF(L2664="","",IF(COUNTA(I2664:J2664)&gt;1,"Edible or Inedible",IF(COUNTA(I2664)=1,L2664*1,IF(COUNTA(J2664)=1,L2664*1,"ERROR"))))</f>
        <v/>
      </c>
    </row>
    <row r="2665" spans="1:13" x14ac:dyDescent="0.25">
      <c r="A2665" s="232" t="str">
        <f>IF(D2665="","",A2664)</f>
        <v/>
      </c>
      <c r="B2665" s="231" t="str">
        <f>IF(D2665="","",B2664)</f>
        <v/>
      </c>
      <c r="C2665" s="232" t="str">
        <f>IF(D2665="","",C2664)</f>
        <v/>
      </c>
      <c r="D2665" s="6"/>
      <c r="E2665" s="5" t="str">
        <f>IF(D2665="","",VLOOKUP(D2665,Master,3,FALSE))</f>
        <v/>
      </c>
      <c r="F2665" s="5" t="str">
        <f>IF(D2665="","",VLOOKUP(D2665,Master,4,FALSE))</f>
        <v/>
      </c>
      <c r="G2665" s="5" t="str">
        <f>IF(D2665="","",VLOOKUP(D2665,Master,5,FALSE))</f>
        <v/>
      </c>
      <c r="H2665" s="5" t="str">
        <f>IF(D2665="","",VLOOKUP(D2665,Master,2,FALSE))</f>
        <v/>
      </c>
      <c r="I2665" s="233"/>
      <c r="J2665" s="233"/>
      <c r="K2665" s="233"/>
      <c r="L2665" s="234" t="str">
        <f>IF(K2665="","",IF(I2665="",ROUND(HLOOKUP(J2665,kgList,K2665,FALSE),1),ROUND(HLOOKUP(I2665,kgList,K2665,FALSE),1)))</f>
        <v/>
      </c>
      <c r="M2665" s="234" t="str">
        <f>IF(L2665="","",IF(COUNTA(I2665:J2665)&gt;1,"Edible or Inedible",IF(COUNTA(I2665)=1,L2665*1,IF(COUNTA(J2665)=1,L2665*1,"ERROR"))))</f>
        <v/>
      </c>
    </row>
    <row r="2666" spans="1:13" x14ac:dyDescent="0.25">
      <c r="A2666" s="232" t="str">
        <f>IF(D2666="","",A2665)</f>
        <v/>
      </c>
      <c r="B2666" s="231" t="str">
        <f>IF(D2666="","",B2665)</f>
        <v/>
      </c>
      <c r="C2666" s="232" t="str">
        <f>IF(D2666="","",C2665)</f>
        <v/>
      </c>
      <c r="D2666" s="6"/>
      <c r="E2666" s="5" t="str">
        <f>IF(D2666="","",VLOOKUP(D2666,Master,3,FALSE))</f>
        <v/>
      </c>
      <c r="F2666" s="5" t="str">
        <f>IF(D2666="","",VLOOKUP(D2666,Master,4,FALSE))</f>
        <v/>
      </c>
      <c r="G2666" s="5" t="str">
        <f>IF(D2666="","",VLOOKUP(D2666,Master,5,FALSE))</f>
        <v/>
      </c>
      <c r="H2666" s="5" t="str">
        <f>IF(D2666="","",VLOOKUP(D2666,Master,2,FALSE))</f>
        <v/>
      </c>
      <c r="I2666" s="233"/>
      <c r="J2666" s="233"/>
      <c r="K2666" s="233"/>
      <c r="L2666" s="234" t="str">
        <f>IF(K2666="","",IF(I2666="",ROUND(HLOOKUP(J2666,kgList,K2666,FALSE),1),ROUND(HLOOKUP(I2666,kgList,K2666,FALSE),1)))</f>
        <v/>
      </c>
      <c r="M2666" s="234" t="str">
        <f>IF(L2666="","",IF(COUNTA(I2666:J2666)&gt;1,"Edible or Inedible",IF(COUNTA(I2666)=1,L2666*1,IF(COUNTA(J2666)=1,L2666*1,"ERROR"))))</f>
        <v/>
      </c>
    </row>
    <row r="2667" spans="1:13" x14ac:dyDescent="0.25">
      <c r="A2667" s="232" t="str">
        <f>IF(D2667="","",A2666)</f>
        <v/>
      </c>
      <c r="B2667" s="231" t="str">
        <f>IF(D2667="","",B2666)</f>
        <v/>
      </c>
      <c r="C2667" s="232" t="str">
        <f>IF(D2667="","",C2666)</f>
        <v/>
      </c>
      <c r="D2667" s="6"/>
      <c r="E2667" s="5" t="str">
        <f>IF(D2667="","",VLOOKUP(D2667,Master,3,FALSE))</f>
        <v/>
      </c>
      <c r="F2667" s="5" t="str">
        <f>IF(D2667="","",VLOOKUP(D2667,Master,4,FALSE))</f>
        <v/>
      </c>
      <c r="G2667" s="5" t="str">
        <f>IF(D2667="","",VLOOKUP(D2667,Master,5,FALSE))</f>
        <v/>
      </c>
      <c r="H2667" s="5" t="str">
        <f>IF(D2667="","",VLOOKUP(D2667,Master,2,FALSE))</f>
        <v/>
      </c>
      <c r="I2667" s="233"/>
      <c r="J2667" s="233"/>
      <c r="K2667" s="233"/>
      <c r="L2667" s="234" t="str">
        <f>IF(K2667="","",IF(I2667="",ROUND(HLOOKUP(J2667,kgList,K2667,FALSE),1),ROUND(HLOOKUP(I2667,kgList,K2667,FALSE),1)))</f>
        <v/>
      </c>
      <c r="M2667" s="234" t="str">
        <f>IF(L2667="","",IF(COUNTA(I2667:J2667)&gt;1,"Edible or Inedible",IF(COUNTA(I2667)=1,L2667*1,IF(COUNTA(J2667)=1,L2667*1,"ERROR"))))</f>
        <v/>
      </c>
    </row>
    <row r="2668" spans="1:13" x14ac:dyDescent="0.25">
      <c r="A2668" s="232" t="str">
        <f>IF(D2668="","",A2667)</f>
        <v/>
      </c>
      <c r="B2668" s="231" t="str">
        <f>IF(D2668="","",B2667)</f>
        <v/>
      </c>
      <c r="C2668" s="232" t="str">
        <f>IF(D2668="","",C2667)</f>
        <v/>
      </c>
      <c r="D2668" s="6"/>
      <c r="E2668" s="5" t="str">
        <f>IF(D2668="","",VLOOKUP(D2668,Master,3,FALSE))</f>
        <v/>
      </c>
      <c r="F2668" s="5" t="str">
        <f>IF(D2668="","",VLOOKUP(D2668,Master,4,FALSE))</f>
        <v/>
      </c>
      <c r="G2668" s="5" t="str">
        <f>IF(D2668="","",VLOOKUP(D2668,Master,5,FALSE))</f>
        <v/>
      </c>
      <c r="H2668" s="5" t="str">
        <f>IF(D2668="","",VLOOKUP(D2668,Master,2,FALSE))</f>
        <v/>
      </c>
      <c r="I2668" s="233"/>
      <c r="J2668" s="233"/>
      <c r="K2668" s="233"/>
      <c r="L2668" s="234" t="str">
        <f>IF(K2668="","",IF(I2668="",ROUND(HLOOKUP(J2668,kgList,K2668,FALSE),1),ROUND(HLOOKUP(I2668,kgList,K2668,FALSE),1)))</f>
        <v/>
      </c>
      <c r="M2668" s="234" t="str">
        <f>IF(L2668="","",IF(COUNTA(I2668:J2668)&gt;1,"Edible or Inedible",IF(COUNTA(I2668)=1,L2668*1,IF(COUNTA(J2668)=1,L2668*1,"ERROR"))))</f>
        <v/>
      </c>
    </row>
    <row r="2669" spans="1:13" x14ac:dyDescent="0.25">
      <c r="A2669" s="232" t="str">
        <f>IF(D2669="","",A2668)</f>
        <v/>
      </c>
      <c r="B2669" s="231" t="str">
        <f>IF(D2669="","",B2668)</f>
        <v/>
      </c>
      <c r="C2669" s="232" t="str">
        <f>IF(D2669="","",C2668)</f>
        <v/>
      </c>
      <c r="D2669" s="6"/>
      <c r="E2669" s="5" t="str">
        <f>IF(D2669="","",VLOOKUP(D2669,Master,3,FALSE))</f>
        <v/>
      </c>
      <c r="F2669" s="5" t="str">
        <f>IF(D2669="","",VLOOKUP(D2669,Master,4,FALSE))</f>
        <v/>
      </c>
      <c r="G2669" s="5" t="str">
        <f>IF(D2669="","",VLOOKUP(D2669,Master,5,FALSE))</f>
        <v/>
      </c>
      <c r="H2669" s="5" t="str">
        <f>IF(D2669="","",VLOOKUP(D2669,Master,2,FALSE))</f>
        <v/>
      </c>
      <c r="I2669" s="233"/>
      <c r="J2669" s="233"/>
      <c r="K2669" s="233"/>
      <c r="L2669" s="234" t="str">
        <f>IF(K2669="","",IF(I2669="",ROUND(HLOOKUP(J2669,kgList,K2669,FALSE),1),ROUND(HLOOKUP(I2669,kgList,K2669,FALSE),1)))</f>
        <v/>
      </c>
      <c r="M2669" s="234" t="str">
        <f>IF(L2669="","",IF(COUNTA(I2669:J2669)&gt;1,"Edible or Inedible",IF(COUNTA(I2669)=1,L2669*1,IF(COUNTA(J2669)=1,L2669*1,"ERROR"))))</f>
        <v/>
      </c>
    </row>
    <row r="2670" spans="1:13" x14ac:dyDescent="0.25">
      <c r="A2670" s="232" t="str">
        <f>IF(D2670="","",A2669)</f>
        <v/>
      </c>
      <c r="B2670" s="231" t="str">
        <f>IF(D2670="","",B2669)</f>
        <v/>
      </c>
      <c r="C2670" s="232" t="str">
        <f>IF(D2670="","",C2669)</f>
        <v/>
      </c>
      <c r="D2670" s="6"/>
      <c r="E2670" s="5" t="str">
        <f>IF(D2670="","",VLOOKUP(D2670,Master,3,FALSE))</f>
        <v/>
      </c>
      <c r="F2670" s="5" t="str">
        <f>IF(D2670="","",VLOOKUP(D2670,Master,4,FALSE))</f>
        <v/>
      </c>
      <c r="G2670" s="5" t="str">
        <f>IF(D2670="","",VLOOKUP(D2670,Master,5,FALSE))</f>
        <v/>
      </c>
      <c r="H2670" s="5" t="str">
        <f>IF(D2670="","",VLOOKUP(D2670,Master,2,FALSE))</f>
        <v/>
      </c>
      <c r="I2670" s="233"/>
      <c r="J2670" s="233"/>
      <c r="K2670" s="233"/>
      <c r="L2670" s="234" t="str">
        <f>IF(K2670="","",IF(I2670="",ROUND(HLOOKUP(J2670,kgList,K2670,FALSE),1),ROUND(HLOOKUP(I2670,kgList,K2670,FALSE),1)))</f>
        <v/>
      </c>
      <c r="M2670" s="234" t="str">
        <f>IF(L2670="","",IF(COUNTA(I2670:J2670)&gt;1,"Edible or Inedible",IF(COUNTA(I2670)=1,L2670*1,IF(COUNTA(J2670)=1,L2670*1,"ERROR"))))</f>
        <v/>
      </c>
    </row>
    <row r="2671" spans="1:13" x14ac:dyDescent="0.25">
      <c r="A2671" s="232" t="str">
        <f>IF(D2671="","",A2670)</f>
        <v/>
      </c>
      <c r="B2671" s="231" t="str">
        <f>IF(D2671="","",B2670)</f>
        <v/>
      </c>
      <c r="C2671" s="232" t="str">
        <f>IF(D2671="","",C2670)</f>
        <v/>
      </c>
      <c r="D2671" s="6"/>
      <c r="E2671" s="5" t="str">
        <f>IF(D2671="","",VLOOKUP(D2671,Master,3,FALSE))</f>
        <v/>
      </c>
      <c r="F2671" s="5" t="str">
        <f>IF(D2671="","",VLOOKUP(D2671,Master,4,FALSE))</f>
        <v/>
      </c>
      <c r="G2671" s="5" t="str">
        <f>IF(D2671="","",VLOOKUP(D2671,Master,5,FALSE))</f>
        <v/>
      </c>
      <c r="H2671" s="5" t="str">
        <f>IF(D2671="","",VLOOKUP(D2671,Master,2,FALSE))</f>
        <v/>
      </c>
      <c r="I2671" s="233"/>
      <c r="J2671" s="233"/>
      <c r="K2671" s="233"/>
      <c r="L2671" s="234" t="str">
        <f>IF(K2671="","",IF(I2671="",ROUND(HLOOKUP(J2671,kgList,K2671,FALSE),1),ROUND(HLOOKUP(I2671,kgList,K2671,FALSE),1)))</f>
        <v/>
      </c>
      <c r="M2671" s="234" t="str">
        <f>IF(L2671="","",IF(COUNTA(I2671:J2671)&gt;1,"Edible or Inedible",IF(COUNTA(I2671)=1,L2671*1,IF(COUNTA(J2671)=1,L2671*1,"ERROR"))))</f>
        <v/>
      </c>
    </row>
    <row r="2672" spans="1:13" x14ac:dyDescent="0.25">
      <c r="A2672" s="232" t="str">
        <f>IF(D2672="","",A2671)</f>
        <v/>
      </c>
      <c r="B2672" s="231" t="str">
        <f>IF(D2672="","",B2671)</f>
        <v/>
      </c>
      <c r="C2672" s="232" t="str">
        <f>IF(D2672="","",C2671)</f>
        <v/>
      </c>
      <c r="D2672" s="6"/>
      <c r="E2672" s="5" t="str">
        <f>IF(D2672="","",VLOOKUP(D2672,Master,3,FALSE))</f>
        <v/>
      </c>
      <c r="F2672" s="5" t="str">
        <f>IF(D2672="","",VLOOKUP(D2672,Master,4,FALSE))</f>
        <v/>
      </c>
      <c r="G2672" s="5" t="str">
        <f>IF(D2672="","",VLOOKUP(D2672,Master,5,FALSE))</f>
        <v/>
      </c>
      <c r="H2672" s="5" t="str">
        <f>IF(D2672="","",VLOOKUP(D2672,Master,2,FALSE))</f>
        <v/>
      </c>
      <c r="I2672" s="233"/>
      <c r="J2672" s="233"/>
      <c r="K2672" s="233"/>
      <c r="L2672" s="234" t="str">
        <f>IF(K2672="","",IF(I2672="",ROUND(HLOOKUP(J2672,kgList,K2672,FALSE),1),ROUND(HLOOKUP(I2672,kgList,K2672,FALSE),1)))</f>
        <v/>
      </c>
      <c r="M2672" s="234" t="str">
        <f>IF(L2672="","",IF(COUNTA(I2672:J2672)&gt;1,"Edible or Inedible",IF(COUNTA(I2672)=1,L2672*1,IF(COUNTA(J2672)=1,L2672*1,"ERROR"))))</f>
        <v/>
      </c>
    </row>
    <row r="2673" spans="1:13" x14ac:dyDescent="0.25">
      <c r="A2673" s="232" t="str">
        <f>IF(D2673="","",A2672)</f>
        <v/>
      </c>
      <c r="B2673" s="231" t="str">
        <f>IF(D2673="","",B2672)</f>
        <v/>
      </c>
      <c r="C2673" s="232" t="str">
        <f>IF(D2673="","",C2672)</f>
        <v/>
      </c>
      <c r="D2673" s="6"/>
      <c r="E2673" s="5" t="str">
        <f>IF(D2673="","",VLOOKUP(D2673,Master,3,FALSE))</f>
        <v/>
      </c>
      <c r="F2673" s="5" t="str">
        <f>IF(D2673="","",VLOOKUP(D2673,Master,4,FALSE))</f>
        <v/>
      </c>
      <c r="G2673" s="5" t="str">
        <f>IF(D2673="","",VLOOKUP(D2673,Master,5,FALSE))</f>
        <v/>
      </c>
      <c r="H2673" s="5" t="str">
        <f>IF(D2673="","",VLOOKUP(D2673,Master,2,FALSE))</f>
        <v/>
      </c>
      <c r="I2673" s="233"/>
      <c r="J2673" s="233"/>
      <c r="K2673" s="233"/>
      <c r="L2673" s="234" t="str">
        <f>IF(K2673="","",IF(I2673="",ROUND(HLOOKUP(J2673,kgList,K2673,FALSE),1),ROUND(HLOOKUP(I2673,kgList,K2673,FALSE),1)))</f>
        <v/>
      </c>
      <c r="M2673" s="234" t="str">
        <f>IF(L2673="","",IF(COUNTA(I2673:J2673)&gt;1,"Edible or Inedible",IF(COUNTA(I2673)=1,L2673*1,IF(COUNTA(J2673)=1,L2673*1,"ERROR"))))</f>
        <v/>
      </c>
    </row>
    <row r="2674" spans="1:13" x14ac:dyDescent="0.25">
      <c r="A2674" s="232" t="str">
        <f>IF(D2674="","",A2673)</f>
        <v/>
      </c>
      <c r="B2674" s="231" t="str">
        <f>IF(D2674="","",B2673)</f>
        <v/>
      </c>
      <c r="C2674" s="232" t="str">
        <f>IF(D2674="","",C2673)</f>
        <v/>
      </c>
      <c r="D2674" s="6"/>
      <c r="E2674" s="5" t="str">
        <f>IF(D2674="","",VLOOKUP(D2674,Master,3,FALSE))</f>
        <v/>
      </c>
      <c r="F2674" s="5" t="str">
        <f>IF(D2674="","",VLOOKUP(D2674,Master,4,FALSE))</f>
        <v/>
      </c>
      <c r="G2674" s="5" t="str">
        <f>IF(D2674="","",VLOOKUP(D2674,Master,5,FALSE))</f>
        <v/>
      </c>
      <c r="H2674" s="5" t="str">
        <f>IF(D2674="","",VLOOKUP(D2674,Master,2,FALSE))</f>
        <v/>
      </c>
      <c r="I2674" s="233"/>
      <c r="J2674" s="233"/>
      <c r="K2674" s="233"/>
      <c r="L2674" s="234" t="str">
        <f>IF(K2674="","",IF(I2674="",ROUND(HLOOKUP(J2674,kgList,K2674,FALSE),1),ROUND(HLOOKUP(I2674,kgList,K2674,FALSE),1)))</f>
        <v/>
      </c>
      <c r="M2674" s="234" t="str">
        <f>IF(L2674="","",IF(COUNTA(I2674:J2674)&gt;1,"Edible or Inedible",IF(COUNTA(I2674)=1,L2674*1,IF(COUNTA(J2674)=1,L2674*1,"ERROR"))))</f>
        <v/>
      </c>
    </row>
    <row r="2675" spans="1:13" x14ac:dyDescent="0.25">
      <c r="A2675" s="232" t="str">
        <f>IF(D2675="","",A2674)</f>
        <v/>
      </c>
      <c r="B2675" s="231" t="str">
        <f>IF(D2675="","",B2674)</f>
        <v/>
      </c>
      <c r="C2675" s="232" t="str">
        <f>IF(D2675="","",C2674)</f>
        <v/>
      </c>
      <c r="D2675" s="6"/>
      <c r="E2675" s="5" t="str">
        <f>IF(D2675="","",VLOOKUP(D2675,Master,3,FALSE))</f>
        <v/>
      </c>
      <c r="F2675" s="5" t="str">
        <f>IF(D2675="","",VLOOKUP(D2675,Master,4,FALSE))</f>
        <v/>
      </c>
      <c r="G2675" s="5" t="str">
        <f>IF(D2675="","",VLOOKUP(D2675,Master,5,FALSE))</f>
        <v/>
      </c>
      <c r="H2675" s="5" t="str">
        <f>IF(D2675="","",VLOOKUP(D2675,Master,2,FALSE))</f>
        <v/>
      </c>
      <c r="I2675" s="233"/>
      <c r="J2675" s="233"/>
      <c r="K2675" s="233"/>
      <c r="L2675" s="234" t="str">
        <f>IF(K2675="","",IF(I2675="",ROUND(HLOOKUP(J2675,kgList,K2675,FALSE),1),ROUND(HLOOKUP(I2675,kgList,K2675,FALSE),1)))</f>
        <v/>
      </c>
      <c r="M2675" s="234" t="str">
        <f>IF(L2675="","",IF(COUNTA(I2675:J2675)&gt;1,"Edible or Inedible",IF(COUNTA(I2675)=1,L2675*1,IF(COUNTA(J2675)=1,L2675*1,"ERROR"))))</f>
        <v/>
      </c>
    </row>
    <row r="2676" spans="1:13" x14ac:dyDescent="0.25">
      <c r="A2676" s="232" t="str">
        <f>IF(D2676="","",A2675)</f>
        <v/>
      </c>
      <c r="B2676" s="231" t="str">
        <f>IF(D2676="","",B2675)</f>
        <v/>
      </c>
      <c r="C2676" s="232" t="str">
        <f>IF(D2676="","",C2675)</f>
        <v/>
      </c>
      <c r="D2676" s="6"/>
      <c r="E2676" s="5" t="str">
        <f>IF(D2676="","",VLOOKUP(D2676,Master,3,FALSE))</f>
        <v/>
      </c>
      <c r="F2676" s="5" t="str">
        <f>IF(D2676="","",VLOOKUP(D2676,Master,4,FALSE))</f>
        <v/>
      </c>
      <c r="G2676" s="5" t="str">
        <f>IF(D2676="","",VLOOKUP(D2676,Master,5,FALSE))</f>
        <v/>
      </c>
      <c r="H2676" s="5" t="str">
        <f>IF(D2676="","",VLOOKUP(D2676,Master,2,FALSE))</f>
        <v/>
      </c>
      <c r="I2676" s="233"/>
      <c r="J2676" s="233"/>
      <c r="K2676" s="233"/>
      <c r="L2676" s="234" t="str">
        <f>IF(K2676="","",IF(I2676="",ROUND(HLOOKUP(J2676,kgList,K2676,FALSE),1),ROUND(HLOOKUP(I2676,kgList,K2676,FALSE),1)))</f>
        <v/>
      </c>
      <c r="M2676" s="234" t="str">
        <f>IF(L2676="","",IF(COUNTA(I2676:J2676)&gt;1,"Edible or Inedible",IF(COUNTA(I2676)=1,L2676*1,IF(COUNTA(J2676)=1,L2676*1,"ERROR"))))</f>
        <v/>
      </c>
    </row>
    <row r="2677" spans="1:13" x14ac:dyDescent="0.25">
      <c r="A2677" s="232" t="str">
        <f>IF(D2677="","",A2676)</f>
        <v/>
      </c>
      <c r="B2677" s="231" t="str">
        <f>IF(D2677="","",B2676)</f>
        <v/>
      </c>
      <c r="C2677" s="232" t="str">
        <f>IF(D2677="","",C2676)</f>
        <v/>
      </c>
      <c r="D2677" s="6"/>
      <c r="E2677" s="5" t="str">
        <f>IF(D2677="","",VLOOKUP(D2677,Master,3,FALSE))</f>
        <v/>
      </c>
      <c r="F2677" s="5" t="str">
        <f>IF(D2677="","",VLOOKUP(D2677,Master,4,FALSE))</f>
        <v/>
      </c>
      <c r="G2677" s="5" t="str">
        <f>IF(D2677="","",VLOOKUP(D2677,Master,5,FALSE))</f>
        <v/>
      </c>
      <c r="H2677" s="5" t="str">
        <f>IF(D2677="","",VLOOKUP(D2677,Master,2,FALSE))</f>
        <v/>
      </c>
      <c r="I2677" s="233"/>
      <c r="J2677" s="233"/>
      <c r="K2677" s="233"/>
      <c r="L2677" s="234" t="str">
        <f>IF(K2677="","",IF(I2677="",ROUND(HLOOKUP(J2677,kgList,K2677,FALSE),1),ROUND(HLOOKUP(I2677,kgList,K2677,FALSE),1)))</f>
        <v/>
      </c>
      <c r="M2677" s="234" t="str">
        <f>IF(L2677="","",IF(COUNTA(I2677:J2677)&gt;1,"Edible or Inedible",IF(COUNTA(I2677)=1,L2677*1,IF(COUNTA(J2677)=1,L2677*1,"ERROR"))))</f>
        <v/>
      </c>
    </row>
    <row r="2678" spans="1:13" x14ac:dyDescent="0.25">
      <c r="A2678" s="232" t="str">
        <f>IF(D2678="","",A2677)</f>
        <v/>
      </c>
      <c r="B2678" s="231" t="str">
        <f>IF(D2678="","",B2677)</f>
        <v/>
      </c>
      <c r="C2678" s="232" t="str">
        <f>IF(D2678="","",C2677)</f>
        <v/>
      </c>
      <c r="D2678" s="6"/>
      <c r="E2678" s="5" t="str">
        <f>IF(D2678="","",VLOOKUP(D2678,Master,3,FALSE))</f>
        <v/>
      </c>
      <c r="F2678" s="5" t="str">
        <f>IF(D2678="","",VLOOKUP(D2678,Master,4,FALSE))</f>
        <v/>
      </c>
      <c r="G2678" s="5" t="str">
        <f>IF(D2678="","",VLOOKUP(D2678,Master,5,FALSE))</f>
        <v/>
      </c>
      <c r="H2678" s="5" t="str">
        <f>IF(D2678="","",VLOOKUP(D2678,Master,2,FALSE))</f>
        <v/>
      </c>
      <c r="I2678" s="233"/>
      <c r="J2678" s="233"/>
      <c r="K2678" s="233"/>
      <c r="L2678" s="234" t="str">
        <f>IF(K2678="","",IF(I2678="",ROUND(HLOOKUP(J2678,kgList,K2678,FALSE),1),ROUND(HLOOKUP(I2678,kgList,K2678,FALSE),1)))</f>
        <v/>
      </c>
      <c r="M2678" s="234" t="str">
        <f>IF(L2678="","",IF(COUNTA(I2678:J2678)&gt;1,"Edible or Inedible",IF(COUNTA(I2678)=1,L2678*1,IF(COUNTA(J2678)=1,L2678*1,"ERROR"))))</f>
        <v/>
      </c>
    </row>
    <row r="2679" spans="1:13" x14ac:dyDescent="0.25">
      <c r="A2679" s="232" t="str">
        <f>IF(D2679="","",A2678)</f>
        <v/>
      </c>
      <c r="B2679" s="231" t="str">
        <f>IF(D2679="","",B2678)</f>
        <v/>
      </c>
      <c r="C2679" s="232" t="str">
        <f>IF(D2679="","",C2678)</f>
        <v/>
      </c>
      <c r="D2679" s="6"/>
      <c r="E2679" s="5" t="str">
        <f>IF(D2679="","",VLOOKUP(D2679,Master,3,FALSE))</f>
        <v/>
      </c>
      <c r="F2679" s="5" t="str">
        <f>IF(D2679="","",VLOOKUP(D2679,Master,4,FALSE))</f>
        <v/>
      </c>
      <c r="G2679" s="5" t="str">
        <f>IF(D2679="","",VLOOKUP(D2679,Master,5,FALSE))</f>
        <v/>
      </c>
      <c r="H2679" s="5" t="str">
        <f>IF(D2679="","",VLOOKUP(D2679,Master,2,FALSE))</f>
        <v/>
      </c>
      <c r="I2679" s="233"/>
      <c r="J2679" s="233"/>
      <c r="K2679" s="233"/>
      <c r="L2679" s="234" t="str">
        <f>IF(K2679="","",IF(I2679="",ROUND(HLOOKUP(J2679,kgList,K2679,FALSE),1),ROUND(HLOOKUP(I2679,kgList,K2679,FALSE),1)))</f>
        <v/>
      </c>
      <c r="M2679" s="234" t="str">
        <f>IF(L2679="","",IF(COUNTA(I2679:J2679)&gt;1,"Edible or Inedible",IF(COUNTA(I2679)=1,L2679*1,IF(COUNTA(J2679)=1,L2679*1,"ERROR"))))</f>
        <v/>
      </c>
    </row>
    <row r="2680" spans="1:13" x14ac:dyDescent="0.25">
      <c r="A2680" s="232" t="str">
        <f>IF(D2680="","",A2679)</f>
        <v/>
      </c>
      <c r="B2680" s="231" t="str">
        <f>IF(D2680="","",B2679)</f>
        <v/>
      </c>
      <c r="C2680" s="232" t="str">
        <f>IF(D2680="","",C2679)</f>
        <v/>
      </c>
      <c r="D2680" s="6"/>
      <c r="E2680" s="5" t="str">
        <f>IF(D2680="","",VLOOKUP(D2680,Master,3,FALSE))</f>
        <v/>
      </c>
      <c r="F2680" s="5" t="str">
        <f>IF(D2680="","",VLOOKUP(D2680,Master,4,FALSE))</f>
        <v/>
      </c>
      <c r="G2680" s="5" t="str">
        <f>IF(D2680="","",VLOOKUP(D2680,Master,5,FALSE))</f>
        <v/>
      </c>
      <c r="H2680" s="5" t="str">
        <f>IF(D2680="","",VLOOKUP(D2680,Master,2,FALSE))</f>
        <v/>
      </c>
      <c r="I2680" s="233"/>
      <c r="J2680" s="233"/>
      <c r="K2680" s="233"/>
      <c r="L2680" s="234" t="str">
        <f>IF(K2680="","",IF(I2680="",ROUND(HLOOKUP(J2680,kgList,K2680,FALSE),1),ROUND(HLOOKUP(I2680,kgList,K2680,FALSE),1)))</f>
        <v/>
      </c>
      <c r="M2680" s="234" t="str">
        <f>IF(L2680="","",IF(COUNTA(I2680:J2680)&gt;1,"Edible or Inedible",IF(COUNTA(I2680)=1,L2680*1,IF(COUNTA(J2680)=1,L2680*1,"ERROR"))))</f>
        <v/>
      </c>
    </row>
    <row r="2681" spans="1:13" x14ac:dyDescent="0.25">
      <c r="A2681" s="232" t="str">
        <f>IF(D2681="","",A2680)</f>
        <v/>
      </c>
      <c r="B2681" s="231" t="str">
        <f>IF(D2681="","",B2680)</f>
        <v/>
      </c>
      <c r="C2681" s="232" t="str">
        <f>IF(D2681="","",C2680)</f>
        <v/>
      </c>
      <c r="D2681" s="6"/>
      <c r="E2681" s="5" t="str">
        <f>IF(D2681="","",VLOOKUP(D2681,Master,3,FALSE))</f>
        <v/>
      </c>
      <c r="F2681" s="5" t="str">
        <f>IF(D2681="","",VLOOKUP(D2681,Master,4,FALSE))</f>
        <v/>
      </c>
      <c r="G2681" s="5" t="str">
        <f>IF(D2681="","",VLOOKUP(D2681,Master,5,FALSE))</f>
        <v/>
      </c>
      <c r="H2681" s="5" t="str">
        <f>IF(D2681="","",VLOOKUP(D2681,Master,2,FALSE))</f>
        <v/>
      </c>
      <c r="I2681" s="233"/>
      <c r="J2681" s="233"/>
      <c r="K2681" s="233"/>
      <c r="L2681" s="234" t="str">
        <f>IF(K2681="","",IF(I2681="",ROUND(HLOOKUP(J2681,kgList,K2681,FALSE),1),ROUND(HLOOKUP(I2681,kgList,K2681,FALSE),1)))</f>
        <v/>
      </c>
      <c r="M2681" s="234" t="str">
        <f>IF(L2681="","",IF(COUNTA(I2681:J2681)&gt;1,"Edible or Inedible",IF(COUNTA(I2681)=1,L2681*1,IF(COUNTA(J2681)=1,L2681*1,"ERROR"))))</f>
        <v/>
      </c>
    </row>
    <row r="2682" spans="1:13" x14ac:dyDescent="0.25">
      <c r="A2682" s="232" t="str">
        <f>IF(D2682="","",A2681)</f>
        <v/>
      </c>
      <c r="B2682" s="231" t="str">
        <f>IF(D2682="","",B2681)</f>
        <v/>
      </c>
      <c r="C2682" s="232" t="str">
        <f>IF(D2682="","",C2681)</f>
        <v/>
      </c>
      <c r="D2682" s="6"/>
      <c r="E2682" s="5" t="str">
        <f>IF(D2682="","",VLOOKUP(D2682,Master,3,FALSE))</f>
        <v/>
      </c>
      <c r="F2682" s="5" t="str">
        <f>IF(D2682="","",VLOOKUP(D2682,Master,4,FALSE))</f>
        <v/>
      </c>
      <c r="G2682" s="5" t="str">
        <f>IF(D2682="","",VLOOKUP(D2682,Master,5,FALSE))</f>
        <v/>
      </c>
      <c r="H2682" s="5" t="str">
        <f>IF(D2682="","",VLOOKUP(D2682,Master,2,FALSE))</f>
        <v/>
      </c>
      <c r="I2682" s="233"/>
      <c r="J2682" s="233"/>
      <c r="K2682" s="233"/>
      <c r="L2682" s="234" t="str">
        <f>IF(K2682="","",IF(I2682="",ROUND(HLOOKUP(J2682,kgList,K2682,FALSE),1),ROUND(HLOOKUP(I2682,kgList,K2682,FALSE),1)))</f>
        <v/>
      </c>
      <c r="M2682" s="234" t="str">
        <f>IF(L2682="","",IF(COUNTA(I2682:J2682)&gt;1,"Edible or Inedible",IF(COUNTA(I2682)=1,L2682*1,IF(COUNTA(J2682)=1,L2682*1,"ERROR"))))</f>
        <v/>
      </c>
    </row>
    <row r="2683" spans="1:13" x14ac:dyDescent="0.25">
      <c r="A2683" s="232" t="str">
        <f>IF(D2683="","",A2682)</f>
        <v/>
      </c>
      <c r="B2683" s="231" t="str">
        <f>IF(D2683="","",B2682)</f>
        <v/>
      </c>
      <c r="C2683" s="232" t="str">
        <f>IF(D2683="","",C2682)</f>
        <v/>
      </c>
      <c r="D2683" s="6"/>
      <c r="E2683" s="5" t="str">
        <f>IF(D2683="","",VLOOKUP(D2683,Master,3,FALSE))</f>
        <v/>
      </c>
      <c r="F2683" s="5" t="str">
        <f>IF(D2683="","",VLOOKUP(D2683,Master,4,FALSE))</f>
        <v/>
      </c>
      <c r="G2683" s="5" t="str">
        <f>IF(D2683="","",VLOOKUP(D2683,Master,5,FALSE))</f>
        <v/>
      </c>
      <c r="H2683" s="5" t="str">
        <f>IF(D2683="","",VLOOKUP(D2683,Master,2,FALSE))</f>
        <v/>
      </c>
      <c r="I2683" s="233"/>
      <c r="J2683" s="233"/>
      <c r="K2683" s="233"/>
      <c r="L2683" s="234" t="str">
        <f>IF(K2683="","",IF(I2683="",ROUND(HLOOKUP(J2683,kgList,K2683,FALSE),1),ROUND(HLOOKUP(I2683,kgList,K2683,FALSE),1)))</f>
        <v/>
      </c>
      <c r="M2683" s="234" t="str">
        <f>IF(L2683="","",IF(COUNTA(I2683:J2683)&gt;1,"Edible or Inedible",IF(COUNTA(I2683)=1,L2683*1,IF(COUNTA(J2683)=1,L2683*1,"ERROR"))))</f>
        <v/>
      </c>
    </row>
    <row r="2684" spans="1:13" x14ac:dyDescent="0.25">
      <c r="A2684" s="232" t="str">
        <f>IF(D2684="","",A2683)</f>
        <v/>
      </c>
      <c r="B2684" s="231" t="str">
        <f>IF(D2684="","",B2683)</f>
        <v/>
      </c>
      <c r="C2684" s="232" t="str">
        <f>IF(D2684="","",C2683)</f>
        <v/>
      </c>
      <c r="D2684" s="6"/>
      <c r="E2684" s="5" t="str">
        <f>IF(D2684="","",VLOOKUP(D2684,Master,3,FALSE))</f>
        <v/>
      </c>
      <c r="F2684" s="5" t="str">
        <f>IF(D2684="","",VLOOKUP(D2684,Master,4,FALSE))</f>
        <v/>
      </c>
      <c r="G2684" s="5" t="str">
        <f>IF(D2684="","",VLOOKUP(D2684,Master,5,FALSE))</f>
        <v/>
      </c>
      <c r="H2684" s="5" t="str">
        <f>IF(D2684="","",VLOOKUP(D2684,Master,2,FALSE))</f>
        <v/>
      </c>
      <c r="I2684" s="233"/>
      <c r="J2684" s="233"/>
      <c r="K2684" s="233"/>
      <c r="L2684" s="234" t="str">
        <f>IF(K2684="","",IF(I2684="",ROUND(HLOOKUP(J2684,kgList,K2684,FALSE),1),ROUND(HLOOKUP(I2684,kgList,K2684,FALSE),1)))</f>
        <v/>
      </c>
      <c r="M2684" s="234" t="str">
        <f>IF(L2684="","",IF(COUNTA(I2684:J2684)&gt;1,"Edible or Inedible",IF(COUNTA(I2684)=1,L2684*1,IF(COUNTA(J2684)=1,L2684*1,"ERROR"))))</f>
        <v/>
      </c>
    </row>
    <row r="2685" spans="1:13" x14ac:dyDescent="0.25">
      <c r="A2685" s="232" t="str">
        <f>IF(D2685="","",A2684)</f>
        <v/>
      </c>
      <c r="B2685" s="231" t="str">
        <f>IF(D2685="","",B2684)</f>
        <v/>
      </c>
      <c r="C2685" s="232" t="str">
        <f>IF(D2685="","",C2684)</f>
        <v/>
      </c>
      <c r="D2685" s="6"/>
      <c r="E2685" s="5" t="str">
        <f>IF(D2685="","",VLOOKUP(D2685,Master,3,FALSE))</f>
        <v/>
      </c>
      <c r="F2685" s="5" t="str">
        <f>IF(D2685="","",VLOOKUP(D2685,Master,4,FALSE))</f>
        <v/>
      </c>
      <c r="G2685" s="5" t="str">
        <f>IF(D2685="","",VLOOKUP(D2685,Master,5,FALSE))</f>
        <v/>
      </c>
      <c r="H2685" s="5" t="str">
        <f>IF(D2685="","",VLOOKUP(D2685,Master,2,FALSE))</f>
        <v/>
      </c>
      <c r="I2685" s="233"/>
      <c r="J2685" s="233"/>
      <c r="K2685" s="233"/>
      <c r="L2685" s="234" t="str">
        <f>IF(K2685="","",IF(I2685="",ROUND(HLOOKUP(J2685,kgList,K2685,FALSE),1),ROUND(HLOOKUP(I2685,kgList,K2685,FALSE),1)))</f>
        <v/>
      </c>
      <c r="M2685" s="234" t="str">
        <f>IF(L2685="","",IF(COUNTA(I2685:J2685)&gt;1,"Edible or Inedible",IF(COUNTA(I2685)=1,L2685*1,IF(COUNTA(J2685)=1,L2685*1,"ERROR"))))</f>
        <v/>
      </c>
    </row>
    <row r="2686" spans="1:13" x14ac:dyDescent="0.25">
      <c r="A2686" s="232" t="str">
        <f>IF(D2686="","",A2685)</f>
        <v/>
      </c>
      <c r="B2686" s="231" t="str">
        <f>IF(D2686="","",B2685)</f>
        <v/>
      </c>
      <c r="C2686" s="232" t="str">
        <f>IF(D2686="","",C2685)</f>
        <v/>
      </c>
      <c r="D2686" s="6"/>
      <c r="E2686" s="5" t="str">
        <f>IF(D2686="","",VLOOKUP(D2686,Master,3,FALSE))</f>
        <v/>
      </c>
      <c r="F2686" s="5" t="str">
        <f>IF(D2686="","",VLOOKUP(D2686,Master,4,FALSE))</f>
        <v/>
      </c>
      <c r="G2686" s="5" t="str">
        <f>IF(D2686="","",VLOOKUP(D2686,Master,5,FALSE))</f>
        <v/>
      </c>
      <c r="H2686" s="5" t="str">
        <f>IF(D2686="","",VLOOKUP(D2686,Master,2,FALSE))</f>
        <v/>
      </c>
      <c r="I2686" s="233"/>
      <c r="J2686" s="233"/>
      <c r="K2686" s="233"/>
      <c r="L2686" s="234" t="str">
        <f>IF(K2686="","",IF(I2686="",ROUND(HLOOKUP(J2686,kgList,K2686,FALSE),1),ROUND(HLOOKUP(I2686,kgList,K2686,FALSE),1)))</f>
        <v/>
      </c>
      <c r="M2686" s="234" t="str">
        <f>IF(L2686="","",IF(COUNTA(I2686:J2686)&gt;1,"Edible or Inedible",IF(COUNTA(I2686)=1,L2686*1,IF(COUNTA(J2686)=1,L2686*1,"ERROR"))))</f>
        <v/>
      </c>
    </row>
    <row r="2687" spans="1:13" x14ac:dyDescent="0.25">
      <c r="A2687" s="232" t="str">
        <f>IF(D2687="","",A2686)</f>
        <v/>
      </c>
      <c r="B2687" s="231" t="str">
        <f>IF(D2687="","",B2686)</f>
        <v/>
      </c>
      <c r="C2687" s="232" t="str">
        <f>IF(D2687="","",C2686)</f>
        <v/>
      </c>
      <c r="D2687" s="6"/>
      <c r="E2687" s="5" t="str">
        <f>IF(D2687="","",VLOOKUP(D2687,Master,3,FALSE))</f>
        <v/>
      </c>
      <c r="F2687" s="5" t="str">
        <f>IF(D2687="","",VLOOKUP(D2687,Master,4,FALSE))</f>
        <v/>
      </c>
      <c r="G2687" s="5" t="str">
        <f>IF(D2687="","",VLOOKUP(D2687,Master,5,FALSE))</f>
        <v/>
      </c>
      <c r="H2687" s="5" t="str">
        <f>IF(D2687="","",VLOOKUP(D2687,Master,2,FALSE))</f>
        <v/>
      </c>
      <c r="I2687" s="233"/>
      <c r="J2687" s="233"/>
      <c r="K2687" s="233"/>
      <c r="L2687" s="234" t="str">
        <f>IF(K2687="","",IF(I2687="",ROUND(HLOOKUP(J2687,kgList,K2687,FALSE),1),ROUND(HLOOKUP(I2687,kgList,K2687,FALSE),1)))</f>
        <v/>
      </c>
      <c r="M2687" s="234" t="str">
        <f>IF(L2687="","",IF(COUNTA(I2687:J2687)&gt;1,"Edible or Inedible",IF(COUNTA(I2687)=1,L2687*1,IF(COUNTA(J2687)=1,L2687*1,"ERROR"))))</f>
        <v/>
      </c>
    </row>
    <row r="2688" spans="1:13" x14ac:dyDescent="0.25">
      <c r="A2688" s="232" t="str">
        <f>IF(D2688="","",A2687)</f>
        <v/>
      </c>
      <c r="B2688" s="231" t="str">
        <f>IF(D2688="","",B2687)</f>
        <v/>
      </c>
      <c r="C2688" s="232" t="str">
        <f>IF(D2688="","",C2687)</f>
        <v/>
      </c>
      <c r="D2688" s="6"/>
      <c r="E2688" s="5" t="str">
        <f>IF(D2688="","",VLOOKUP(D2688,Master,3,FALSE))</f>
        <v/>
      </c>
      <c r="F2688" s="5" t="str">
        <f>IF(D2688="","",VLOOKUP(D2688,Master,4,FALSE))</f>
        <v/>
      </c>
      <c r="G2688" s="5" t="str">
        <f>IF(D2688="","",VLOOKUP(D2688,Master,5,FALSE))</f>
        <v/>
      </c>
      <c r="H2688" s="5" t="str">
        <f>IF(D2688="","",VLOOKUP(D2688,Master,2,FALSE))</f>
        <v/>
      </c>
      <c r="I2688" s="233"/>
      <c r="J2688" s="233"/>
      <c r="K2688" s="233"/>
      <c r="L2688" s="234" t="str">
        <f>IF(K2688="","",IF(I2688="",ROUND(HLOOKUP(J2688,kgList,K2688,FALSE),1),ROUND(HLOOKUP(I2688,kgList,K2688,FALSE),1)))</f>
        <v/>
      </c>
      <c r="M2688" s="234" t="str">
        <f>IF(L2688="","",IF(COUNTA(I2688:J2688)&gt;1,"Edible or Inedible",IF(COUNTA(I2688)=1,L2688*1,IF(COUNTA(J2688)=1,L2688*1,"ERROR"))))</f>
        <v/>
      </c>
    </row>
    <row r="2689" spans="1:13" x14ac:dyDescent="0.25">
      <c r="A2689" s="232" t="str">
        <f>IF(D2689="","",A2688)</f>
        <v/>
      </c>
      <c r="B2689" s="231" t="str">
        <f>IF(D2689="","",B2688)</f>
        <v/>
      </c>
      <c r="C2689" s="232" t="str">
        <f>IF(D2689="","",C2688)</f>
        <v/>
      </c>
      <c r="D2689" s="6"/>
      <c r="E2689" s="5" t="str">
        <f>IF(D2689="","",VLOOKUP(D2689,Master,3,FALSE))</f>
        <v/>
      </c>
      <c r="F2689" s="5" t="str">
        <f>IF(D2689="","",VLOOKUP(D2689,Master,4,FALSE))</f>
        <v/>
      </c>
      <c r="G2689" s="5" t="str">
        <f>IF(D2689="","",VLOOKUP(D2689,Master,5,FALSE))</f>
        <v/>
      </c>
      <c r="H2689" s="5" t="str">
        <f>IF(D2689="","",VLOOKUP(D2689,Master,2,FALSE))</f>
        <v/>
      </c>
      <c r="I2689" s="233"/>
      <c r="J2689" s="233"/>
      <c r="K2689" s="233"/>
      <c r="L2689" s="234" t="str">
        <f>IF(K2689="","",IF(I2689="",ROUND(HLOOKUP(J2689,kgList,K2689,FALSE),1),ROUND(HLOOKUP(I2689,kgList,K2689,FALSE),1)))</f>
        <v/>
      </c>
      <c r="M2689" s="234" t="str">
        <f>IF(L2689="","",IF(COUNTA(I2689:J2689)&gt;1,"Edible or Inedible",IF(COUNTA(I2689)=1,L2689*1,IF(COUNTA(J2689)=1,L2689*1,"ERROR"))))</f>
        <v/>
      </c>
    </row>
    <row r="2690" spans="1:13" x14ac:dyDescent="0.25">
      <c r="A2690" s="232" t="str">
        <f>IF(D2690="","",A2689)</f>
        <v/>
      </c>
      <c r="B2690" s="231" t="str">
        <f>IF(D2690="","",B2689)</f>
        <v/>
      </c>
      <c r="C2690" s="232" t="str">
        <f>IF(D2690="","",C2689)</f>
        <v/>
      </c>
      <c r="D2690" s="6"/>
      <c r="E2690" s="5" t="str">
        <f>IF(D2690="","",VLOOKUP(D2690,Master,3,FALSE))</f>
        <v/>
      </c>
      <c r="F2690" s="5" t="str">
        <f>IF(D2690="","",VLOOKUP(D2690,Master,4,FALSE))</f>
        <v/>
      </c>
      <c r="G2690" s="5" t="str">
        <f>IF(D2690="","",VLOOKUP(D2690,Master,5,FALSE))</f>
        <v/>
      </c>
      <c r="H2690" s="5" t="str">
        <f>IF(D2690="","",VLOOKUP(D2690,Master,2,FALSE))</f>
        <v/>
      </c>
      <c r="I2690" s="233"/>
      <c r="J2690" s="233"/>
      <c r="K2690" s="233"/>
      <c r="L2690" s="234" t="str">
        <f>IF(K2690="","",IF(I2690="",ROUND(HLOOKUP(J2690,kgList,K2690,FALSE),1),ROUND(HLOOKUP(I2690,kgList,K2690,FALSE),1)))</f>
        <v/>
      </c>
      <c r="M2690" s="234" t="str">
        <f>IF(L2690="","",IF(COUNTA(I2690:J2690)&gt;1,"Edible or Inedible",IF(COUNTA(I2690)=1,L2690*1,IF(COUNTA(J2690)=1,L2690*1,"ERROR"))))</f>
        <v/>
      </c>
    </row>
    <row r="2691" spans="1:13" x14ac:dyDescent="0.25">
      <c r="A2691" s="232" t="str">
        <f>IF(D2691="","",A2690)</f>
        <v/>
      </c>
      <c r="B2691" s="231" t="str">
        <f>IF(D2691="","",B2690)</f>
        <v/>
      </c>
      <c r="C2691" s="232" t="str">
        <f>IF(D2691="","",C2690)</f>
        <v/>
      </c>
      <c r="D2691" s="6"/>
      <c r="E2691" s="5" t="str">
        <f>IF(D2691="","",VLOOKUP(D2691,Master,3,FALSE))</f>
        <v/>
      </c>
      <c r="F2691" s="5" t="str">
        <f>IF(D2691="","",VLOOKUP(D2691,Master,4,FALSE))</f>
        <v/>
      </c>
      <c r="G2691" s="5" t="str">
        <f>IF(D2691="","",VLOOKUP(D2691,Master,5,FALSE))</f>
        <v/>
      </c>
      <c r="H2691" s="5" t="str">
        <f>IF(D2691="","",VLOOKUP(D2691,Master,2,FALSE))</f>
        <v/>
      </c>
      <c r="I2691" s="233"/>
      <c r="J2691" s="233"/>
      <c r="K2691" s="233"/>
      <c r="L2691" s="234" t="str">
        <f>IF(K2691="","",IF(I2691="",ROUND(HLOOKUP(J2691,kgList,K2691,FALSE),1),ROUND(HLOOKUP(I2691,kgList,K2691,FALSE),1)))</f>
        <v/>
      </c>
      <c r="M2691" s="234" t="str">
        <f>IF(L2691="","",IF(COUNTA(I2691:J2691)&gt;1,"Edible or Inedible",IF(COUNTA(I2691)=1,L2691*1,IF(COUNTA(J2691)=1,L2691*1,"ERROR"))))</f>
        <v/>
      </c>
    </row>
    <row r="2692" spans="1:13" x14ac:dyDescent="0.25">
      <c r="A2692" s="232" t="str">
        <f>IF(D2692="","",A2691)</f>
        <v/>
      </c>
      <c r="B2692" s="231" t="str">
        <f>IF(D2692="","",B2691)</f>
        <v/>
      </c>
      <c r="C2692" s="232" t="str">
        <f>IF(D2692="","",C2691)</f>
        <v/>
      </c>
      <c r="D2692" s="6"/>
      <c r="E2692" s="5" t="str">
        <f>IF(D2692="","",VLOOKUP(D2692,Master,3,FALSE))</f>
        <v/>
      </c>
      <c r="F2692" s="5" t="str">
        <f>IF(D2692="","",VLOOKUP(D2692,Master,4,FALSE))</f>
        <v/>
      </c>
      <c r="G2692" s="5" t="str">
        <f>IF(D2692="","",VLOOKUP(D2692,Master,5,FALSE))</f>
        <v/>
      </c>
      <c r="H2692" s="5" t="str">
        <f>IF(D2692="","",VLOOKUP(D2692,Master,2,FALSE))</f>
        <v/>
      </c>
      <c r="I2692" s="233"/>
      <c r="J2692" s="233"/>
      <c r="K2692" s="233"/>
      <c r="L2692" s="234" t="str">
        <f>IF(K2692="","",IF(I2692="",ROUND(HLOOKUP(J2692,kgList,K2692,FALSE),1),ROUND(HLOOKUP(I2692,kgList,K2692,FALSE),1)))</f>
        <v/>
      </c>
      <c r="M2692" s="234" t="str">
        <f>IF(L2692="","",IF(COUNTA(I2692:J2692)&gt;1,"Edible or Inedible",IF(COUNTA(I2692)=1,L2692*1,IF(COUNTA(J2692)=1,L2692*1,"ERROR"))))</f>
        <v/>
      </c>
    </row>
    <row r="2693" spans="1:13" x14ac:dyDescent="0.25">
      <c r="A2693" s="232" t="str">
        <f>IF(D2693="","",A2692)</f>
        <v/>
      </c>
      <c r="B2693" s="231" t="str">
        <f>IF(D2693="","",B2692)</f>
        <v/>
      </c>
      <c r="C2693" s="232" t="str">
        <f>IF(D2693="","",C2692)</f>
        <v/>
      </c>
      <c r="D2693" s="6"/>
      <c r="E2693" s="5" t="str">
        <f>IF(D2693="","",VLOOKUP(D2693,Master,3,FALSE))</f>
        <v/>
      </c>
      <c r="F2693" s="5" t="str">
        <f>IF(D2693="","",VLOOKUP(D2693,Master,4,FALSE))</f>
        <v/>
      </c>
      <c r="G2693" s="5" t="str">
        <f>IF(D2693="","",VLOOKUP(D2693,Master,5,FALSE))</f>
        <v/>
      </c>
      <c r="H2693" s="5" t="str">
        <f>IF(D2693="","",VLOOKUP(D2693,Master,2,FALSE))</f>
        <v/>
      </c>
      <c r="I2693" s="233"/>
      <c r="J2693" s="233"/>
      <c r="K2693" s="233"/>
      <c r="L2693" s="234" t="str">
        <f>IF(K2693="","",IF(I2693="",ROUND(HLOOKUP(J2693,kgList,K2693,FALSE),1),ROUND(HLOOKUP(I2693,kgList,K2693,FALSE),1)))</f>
        <v/>
      </c>
      <c r="M2693" s="234" t="str">
        <f>IF(L2693="","",IF(COUNTA(I2693:J2693)&gt;1,"Edible or Inedible",IF(COUNTA(I2693)=1,L2693*1,IF(COUNTA(J2693)=1,L2693*1,"ERROR"))))</f>
        <v/>
      </c>
    </row>
    <row r="2694" spans="1:13" x14ac:dyDescent="0.25">
      <c r="A2694" s="232" t="str">
        <f>IF(D2694="","",A2693)</f>
        <v/>
      </c>
      <c r="B2694" s="231" t="str">
        <f>IF(D2694="","",B2693)</f>
        <v/>
      </c>
      <c r="C2694" s="232" t="str">
        <f>IF(D2694="","",C2693)</f>
        <v/>
      </c>
      <c r="D2694" s="6"/>
      <c r="E2694" s="5" t="str">
        <f>IF(D2694="","",VLOOKUP(D2694,Master,3,FALSE))</f>
        <v/>
      </c>
      <c r="F2694" s="5" t="str">
        <f>IF(D2694="","",VLOOKUP(D2694,Master,4,FALSE))</f>
        <v/>
      </c>
      <c r="G2694" s="5" t="str">
        <f>IF(D2694="","",VLOOKUP(D2694,Master,5,FALSE))</f>
        <v/>
      </c>
      <c r="H2694" s="5" t="str">
        <f>IF(D2694="","",VLOOKUP(D2694,Master,2,FALSE))</f>
        <v/>
      </c>
      <c r="I2694" s="233"/>
      <c r="J2694" s="233"/>
      <c r="K2694" s="233"/>
      <c r="L2694" s="234" t="str">
        <f>IF(K2694="","",IF(I2694="",ROUND(HLOOKUP(J2694,kgList,K2694,FALSE),1),ROUND(HLOOKUP(I2694,kgList,K2694,FALSE),1)))</f>
        <v/>
      </c>
      <c r="M2694" s="234" t="str">
        <f>IF(L2694="","",IF(COUNTA(I2694:J2694)&gt;1,"Edible or Inedible",IF(COUNTA(I2694)=1,L2694*1,IF(COUNTA(J2694)=1,L2694*1,"ERROR"))))</f>
        <v/>
      </c>
    </row>
    <row r="2695" spans="1:13" x14ac:dyDescent="0.25">
      <c r="A2695" s="232" t="str">
        <f>IF(D2695="","",A2694)</f>
        <v/>
      </c>
      <c r="B2695" s="231" t="str">
        <f>IF(D2695="","",B2694)</f>
        <v/>
      </c>
      <c r="C2695" s="232" t="str">
        <f>IF(D2695="","",C2694)</f>
        <v/>
      </c>
      <c r="D2695" s="6"/>
      <c r="E2695" s="5" t="str">
        <f>IF(D2695="","",VLOOKUP(D2695,Master,3,FALSE))</f>
        <v/>
      </c>
      <c r="F2695" s="5" t="str">
        <f>IF(D2695="","",VLOOKUP(D2695,Master,4,FALSE))</f>
        <v/>
      </c>
      <c r="G2695" s="5" t="str">
        <f>IF(D2695="","",VLOOKUP(D2695,Master,5,FALSE))</f>
        <v/>
      </c>
      <c r="H2695" s="5" t="str">
        <f>IF(D2695="","",VLOOKUP(D2695,Master,2,FALSE))</f>
        <v/>
      </c>
      <c r="I2695" s="233"/>
      <c r="J2695" s="233"/>
      <c r="K2695" s="233"/>
      <c r="L2695" s="234" t="str">
        <f>IF(K2695="","",IF(I2695="",ROUND(HLOOKUP(J2695,kgList,K2695,FALSE),1),ROUND(HLOOKUP(I2695,kgList,K2695,FALSE),1)))</f>
        <v/>
      </c>
      <c r="M2695" s="234" t="str">
        <f>IF(L2695="","",IF(COUNTA(I2695:J2695)&gt;1,"Edible or Inedible",IF(COUNTA(I2695)=1,L2695*1,IF(COUNTA(J2695)=1,L2695*1,"ERROR"))))</f>
        <v/>
      </c>
    </row>
    <row r="2696" spans="1:13" x14ac:dyDescent="0.25">
      <c r="A2696" s="232" t="str">
        <f>IF(D2696="","",A2695)</f>
        <v/>
      </c>
      <c r="B2696" s="231" t="str">
        <f>IF(D2696="","",B2695)</f>
        <v/>
      </c>
      <c r="C2696" s="232" t="str">
        <f>IF(D2696="","",C2695)</f>
        <v/>
      </c>
      <c r="D2696" s="6"/>
      <c r="E2696" s="5" t="str">
        <f>IF(D2696="","",VLOOKUP(D2696,Master,3,FALSE))</f>
        <v/>
      </c>
      <c r="F2696" s="5" t="str">
        <f>IF(D2696="","",VLOOKUP(D2696,Master,4,FALSE))</f>
        <v/>
      </c>
      <c r="G2696" s="5" t="str">
        <f>IF(D2696="","",VLOOKUP(D2696,Master,5,FALSE))</f>
        <v/>
      </c>
      <c r="H2696" s="5" t="str">
        <f>IF(D2696="","",VLOOKUP(D2696,Master,2,FALSE))</f>
        <v/>
      </c>
      <c r="I2696" s="233"/>
      <c r="J2696" s="233"/>
      <c r="K2696" s="233"/>
      <c r="L2696" s="234" t="str">
        <f>IF(K2696="","",IF(I2696="",ROUND(HLOOKUP(J2696,kgList,K2696,FALSE),1),ROUND(HLOOKUP(I2696,kgList,K2696,FALSE),1)))</f>
        <v/>
      </c>
      <c r="M2696" s="234" t="str">
        <f>IF(L2696="","",IF(COUNTA(I2696:J2696)&gt;1,"Edible or Inedible",IF(COUNTA(I2696)=1,L2696*1,IF(COUNTA(J2696)=1,L2696*1,"ERROR"))))</f>
        <v/>
      </c>
    </row>
    <row r="2697" spans="1:13" x14ac:dyDescent="0.25">
      <c r="A2697" s="232" t="str">
        <f>IF(D2697="","",A2696)</f>
        <v/>
      </c>
      <c r="B2697" s="231" t="str">
        <f>IF(D2697="","",B2696)</f>
        <v/>
      </c>
      <c r="C2697" s="232" t="str">
        <f>IF(D2697="","",C2696)</f>
        <v/>
      </c>
      <c r="D2697" s="6"/>
      <c r="E2697" s="5" t="str">
        <f>IF(D2697="","",VLOOKUP(D2697,Master,3,FALSE))</f>
        <v/>
      </c>
      <c r="F2697" s="5" t="str">
        <f>IF(D2697="","",VLOOKUP(D2697,Master,4,FALSE))</f>
        <v/>
      </c>
      <c r="G2697" s="5" t="str">
        <f>IF(D2697="","",VLOOKUP(D2697,Master,5,FALSE))</f>
        <v/>
      </c>
      <c r="H2697" s="5" t="str">
        <f>IF(D2697="","",VLOOKUP(D2697,Master,2,FALSE))</f>
        <v/>
      </c>
      <c r="I2697" s="233"/>
      <c r="J2697" s="233"/>
      <c r="K2697" s="233"/>
      <c r="L2697" s="234" t="str">
        <f>IF(K2697="","",IF(I2697="",ROUND(HLOOKUP(J2697,kgList,K2697,FALSE),1),ROUND(HLOOKUP(I2697,kgList,K2697,FALSE),1)))</f>
        <v/>
      </c>
      <c r="M2697" s="234" t="str">
        <f>IF(L2697="","",IF(COUNTA(I2697:J2697)&gt;1,"Edible or Inedible",IF(COUNTA(I2697)=1,L2697*1,IF(COUNTA(J2697)=1,L2697*1,"ERROR"))))</f>
        <v/>
      </c>
    </row>
    <row r="2698" spans="1:13" x14ac:dyDescent="0.25">
      <c r="A2698" s="232" t="str">
        <f>IF(D2698="","",A2697)</f>
        <v/>
      </c>
      <c r="B2698" s="231" t="str">
        <f>IF(D2698="","",B2697)</f>
        <v/>
      </c>
      <c r="C2698" s="232" t="str">
        <f>IF(D2698="","",C2697)</f>
        <v/>
      </c>
      <c r="D2698" s="6"/>
      <c r="E2698" s="5" t="str">
        <f>IF(D2698="","",VLOOKUP(D2698,Master,3,FALSE))</f>
        <v/>
      </c>
      <c r="F2698" s="5" t="str">
        <f>IF(D2698="","",VLOOKUP(D2698,Master,4,FALSE))</f>
        <v/>
      </c>
      <c r="G2698" s="5" t="str">
        <f>IF(D2698="","",VLOOKUP(D2698,Master,5,FALSE))</f>
        <v/>
      </c>
      <c r="H2698" s="5" t="str">
        <f>IF(D2698="","",VLOOKUP(D2698,Master,2,FALSE))</f>
        <v/>
      </c>
      <c r="I2698" s="233"/>
      <c r="J2698" s="233"/>
      <c r="K2698" s="233"/>
      <c r="L2698" s="234" t="str">
        <f>IF(K2698="","",IF(I2698="",ROUND(HLOOKUP(J2698,kgList,K2698,FALSE),1),ROUND(HLOOKUP(I2698,kgList,K2698,FALSE),1)))</f>
        <v/>
      </c>
      <c r="M2698" s="234" t="str">
        <f>IF(L2698="","",IF(COUNTA(I2698:J2698)&gt;1,"Edible or Inedible",IF(COUNTA(I2698)=1,L2698*1,IF(COUNTA(J2698)=1,L2698*1,"ERROR"))))</f>
        <v/>
      </c>
    </row>
    <row r="2699" spans="1:13" x14ac:dyDescent="0.25">
      <c r="A2699" s="232" t="str">
        <f>IF(D2699="","",A2698)</f>
        <v/>
      </c>
      <c r="B2699" s="231" t="str">
        <f>IF(D2699="","",B2698)</f>
        <v/>
      </c>
      <c r="C2699" s="232" t="str">
        <f>IF(D2699="","",C2698)</f>
        <v/>
      </c>
      <c r="D2699" s="6"/>
      <c r="E2699" s="5" t="str">
        <f>IF(D2699="","",VLOOKUP(D2699,Master,3,FALSE))</f>
        <v/>
      </c>
      <c r="F2699" s="5" t="str">
        <f>IF(D2699="","",VLOOKUP(D2699,Master,4,FALSE))</f>
        <v/>
      </c>
      <c r="G2699" s="5" t="str">
        <f>IF(D2699="","",VLOOKUP(D2699,Master,5,FALSE))</f>
        <v/>
      </c>
      <c r="H2699" s="5" t="str">
        <f>IF(D2699="","",VLOOKUP(D2699,Master,2,FALSE))</f>
        <v/>
      </c>
      <c r="I2699" s="233"/>
      <c r="J2699" s="233"/>
      <c r="K2699" s="233"/>
      <c r="L2699" s="234" t="str">
        <f>IF(K2699="","",IF(I2699="",ROUND(HLOOKUP(J2699,kgList,K2699,FALSE),1),ROUND(HLOOKUP(I2699,kgList,K2699,FALSE),1)))</f>
        <v/>
      </c>
      <c r="M2699" s="234" t="str">
        <f>IF(L2699="","",IF(COUNTA(I2699:J2699)&gt;1,"Edible or Inedible",IF(COUNTA(I2699)=1,L2699*1,IF(COUNTA(J2699)=1,L2699*1,"ERROR"))))</f>
        <v/>
      </c>
    </row>
    <row r="2700" spans="1:13" x14ac:dyDescent="0.25">
      <c r="A2700" s="232" t="str">
        <f>IF(D2700="","",A2699)</f>
        <v/>
      </c>
      <c r="B2700" s="231" t="str">
        <f>IF(D2700="","",B2699)</f>
        <v/>
      </c>
      <c r="C2700" s="232" t="str">
        <f>IF(D2700="","",C2699)</f>
        <v/>
      </c>
      <c r="D2700" s="6"/>
      <c r="E2700" s="5" t="str">
        <f>IF(D2700="","",VLOOKUP(D2700,Master,3,FALSE))</f>
        <v/>
      </c>
      <c r="F2700" s="5" t="str">
        <f>IF(D2700="","",VLOOKUP(D2700,Master,4,FALSE))</f>
        <v/>
      </c>
      <c r="G2700" s="5" t="str">
        <f>IF(D2700="","",VLOOKUP(D2700,Master,5,FALSE))</f>
        <v/>
      </c>
      <c r="H2700" s="5" t="str">
        <f>IF(D2700="","",VLOOKUP(D2700,Master,2,FALSE))</f>
        <v/>
      </c>
      <c r="I2700" s="233"/>
      <c r="J2700" s="233"/>
      <c r="K2700" s="233"/>
      <c r="L2700" s="234" t="str">
        <f>IF(K2700="","",IF(I2700="",ROUND(HLOOKUP(J2700,kgList,K2700,FALSE),1),ROUND(HLOOKUP(I2700,kgList,K2700,FALSE),1)))</f>
        <v/>
      </c>
      <c r="M2700" s="234" t="str">
        <f>IF(L2700="","",IF(COUNTA(I2700:J2700)&gt;1,"Edible or Inedible",IF(COUNTA(I2700)=1,L2700*1,IF(COUNTA(J2700)=1,L2700*1,"ERROR"))))</f>
        <v/>
      </c>
    </row>
    <row r="2701" spans="1:13" x14ac:dyDescent="0.25">
      <c r="A2701" s="232" t="str">
        <f>IF(D2701="","",A2700)</f>
        <v/>
      </c>
      <c r="B2701" s="231" t="str">
        <f>IF(D2701="","",B2700)</f>
        <v/>
      </c>
      <c r="C2701" s="232" t="str">
        <f>IF(D2701="","",C2700)</f>
        <v/>
      </c>
      <c r="D2701" s="6"/>
      <c r="E2701" s="5" t="str">
        <f>IF(D2701="","",VLOOKUP(D2701,Master,3,FALSE))</f>
        <v/>
      </c>
      <c r="F2701" s="5" t="str">
        <f>IF(D2701="","",VLOOKUP(D2701,Master,4,FALSE))</f>
        <v/>
      </c>
      <c r="G2701" s="5" t="str">
        <f>IF(D2701="","",VLOOKUP(D2701,Master,5,FALSE))</f>
        <v/>
      </c>
      <c r="H2701" s="5" t="str">
        <f>IF(D2701="","",VLOOKUP(D2701,Master,2,FALSE))</f>
        <v/>
      </c>
      <c r="I2701" s="233"/>
      <c r="J2701" s="233"/>
      <c r="K2701" s="233"/>
      <c r="L2701" s="234" t="str">
        <f>IF(K2701="","",IF(I2701="",ROUND(HLOOKUP(J2701,kgList,K2701,FALSE),1),ROUND(HLOOKUP(I2701,kgList,K2701,FALSE),1)))</f>
        <v/>
      </c>
      <c r="M2701" s="234" t="str">
        <f>IF(L2701="","",IF(COUNTA(I2701:J2701)&gt;1,"Edible or Inedible",IF(COUNTA(I2701)=1,L2701*1,IF(COUNTA(J2701)=1,L2701*1,"ERROR"))))</f>
        <v/>
      </c>
    </row>
    <row r="2702" spans="1:13" x14ac:dyDescent="0.25">
      <c r="A2702" s="232" t="str">
        <f>IF(D2702="","",A2701)</f>
        <v/>
      </c>
      <c r="B2702" s="231" t="str">
        <f>IF(D2702="","",B2701)</f>
        <v/>
      </c>
      <c r="C2702" s="232" t="str">
        <f>IF(D2702="","",C2701)</f>
        <v/>
      </c>
      <c r="D2702" s="6"/>
      <c r="E2702" s="5" t="str">
        <f>IF(D2702="","",VLOOKUP(D2702,Master,3,FALSE))</f>
        <v/>
      </c>
      <c r="F2702" s="5" t="str">
        <f>IF(D2702="","",VLOOKUP(D2702,Master,4,FALSE))</f>
        <v/>
      </c>
      <c r="G2702" s="5" t="str">
        <f>IF(D2702="","",VLOOKUP(D2702,Master,5,FALSE))</f>
        <v/>
      </c>
      <c r="H2702" s="5" t="str">
        <f>IF(D2702="","",VLOOKUP(D2702,Master,2,FALSE))</f>
        <v/>
      </c>
      <c r="I2702" s="233"/>
      <c r="J2702" s="233"/>
      <c r="K2702" s="233"/>
      <c r="L2702" s="234" t="str">
        <f>IF(K2702="","",IF(I2702="",ROUND(HLOOKUP(J2702,kgList,K2702,FALSE),1),ROUND(HLOOKUP(I2702,kgList,K2702,FALSE),1)))</f>
        <v/>
      </c>
      <c r="M2702" s="234" t="str">
        <f>IF(L2702="","",IF(COUNTA(I2702:J2702)&gt;1,"Edible or Inedible",IF(COUNTA(I2702)=1,L2702*1,IF(COUNTA(J2702)=1,L2702*1,"ERROR"))))</f>
        <v/>
      </c>
    </row>
    <row r="2703" spans="1:13" x14ac:dyDescent="0.25">
      <c r="A2703" s="232" t="str">
        <f>IF(D2703="","",A2702)</f>
        <v/>
      </c>
      <c r="B2703" s="231" t="str">
        <f>IF(D2703="","",B2702)</f>
        <v/>
      </c>
      <c r="C2703" s="232" t="str">
        <f>IF(D2703="","",C2702)</f>
        <v/>
      </c>
      <c r="D2703" s="6"/>
      <c r="E2703" s="5" t="str">
        <f>IF(D2703="","",VLOOKUP(D2703,Master,3,FALSE))</f>
        <v/>
      </c>
      <c r="F2703" s="5" t="str">
        <f>IF(D2703="","",VLOOKUP(D2703,Master,4,FALSE))</f>
        <v/>
      </c>
      <c r="G2703" s="5" t="str">
        <f>IF(D2703="","",VLOOKUP(D2703,Master,5,FALSE))</f>
        <v/>
      </c>
      <c r="H2703" s="5" t="str">
        <f>IF(D2703="","",VLOOKUP(D2703,Master,2,FALSE))</f>
        <v/>
      </c>
      <c r="I2703" s="233"/>
      <c r="J2703" s="233"/>
      <c r="K2703" s="233"/>
      <c r="L2703" s="234" t="str">
        <f>IF(K2703="","",IF(I2703="",ROUND(HLOOKUP(J2703,kgList,K2703,FALSE),1),ROUND(HLOOKUP(I2703,kgList,K2703,FALSE),1)))</f>
        <v/>
      </c>
      <c r="M2703" s="234" t="str">
        <f>IF(L2703="","",IF(COUNTA(I2703:J2703)&gt;1,"Edible or Inedible",IF(COUNTA(I2703)=1,L2703*1,IF(COUNTA(J2703)=1,L2703*1,"ERROR"))))</f>
        <v/>
      </c>
    </row>
    <row r="2704" spans="1:13" x14ac:dyDescent="0.25">
      <c r="A2704" s="232" t="str">
        <f>IF(D2704="","",A2703)</f>
        <v/>
      </c>
      <c r="B2704" s="231" t="str">
        <f>IF(D2704="","",B2703)</f>
        <v/>
      </c>
      <c r="C2704" s="232" t="str">
        <f>IF(D2704="","",C2703)</f>
        <v/>
      </c>
      <c r="D2704" s="6"/>
      <c r="E2704" s="5" t="str">
        <f>IF(D2704="","",VLOOKUP(D2704,Master,3,FALSE))</f>
        <v/>
      </c>
      <c r="F2704" s="5" t="str">
        <f>IF(D2704="","",VLOOKUP(D2704,Master,4,FALSE))</f>
        <v/>
      </c>
      <c r="G2704" s="5" t="str">
        <f>IF(D2704="","",VLOOKUP(D2704,Master,5,FALSE))</f>
        <v/>
      </c>
      <c r="H2704" s="5" t="str">
        <f>IF(D2704="","",VLOOKUP(D2704,Master,2,FALSE))</f>
        <v/>
      </c>
      <c r="I2704" s="233"/>
      <c r="J2704" s="233"/>
      <c r="K2704" s="233"/>
      <c r="L2704" s="234" t="str">
        <f>IF(K2704="","",IF(I2704="",ROUND(HLOOKUP(J2704,kgList,K2704,FALSE),1),ROUND(HLOOKUP(I2704,kgList,K2704,FALSE),1)))</f>
        <v/>
      </c>
      <c r="M2704" s="234" t="str">
        <f>IF(L2704="","",IF(COUNTA(I2704:J2704)&gt;1,"Edible or Inedible",IF(COUNTA(I2704)=1,L2704*1,IF(COUNTA(J2704)=1,L2704*1,"ERROR"))))</f>
        <v/>
      </c>
    </row>
    <row r="2705" spans="1:13" x14ac:dyDescent="0.25">
      <c r="A2705" s="232" t="str">
        <f>IF(D2705="","",A2704)</f>
        <v/>
      </c>
      <c r="B2705" s="231" t="str">
        <f>IF(D2705="","",B2704)</f>
        <v/>
      </c>
      <c r="C2705" s="232" t="str">
        <f>IF(D2705="","",C2704)</f>
        <v/>
      </c>
      <c r="D2705" s="6"/>
      <c r="E2705" s="5" t="str">
        <f>IF(D2705="","",VLOOKUP(D2705,Master,3,FALSE))</f>
        <v/>
      </c>
      <c r="F2705" s="5" t="str">
        <f>IF(D2705="","",VLOOKUP(D2705,Master,4,FALSE))</f>
        <v/>
      </c>
      <c r="G2705" s="5" t="str">
        <f>IF(D2705="","",VLOOKUP(D2705,Master,5,FALSE))</f>
        <v/>
      </c>
      <c r="H2705" s="5" t="str">
        <f>IF(D2705="","",VLOOKUP(D2705,Master,2,FALSE))</f>
        <v/>
      </c>
      <c r="I2705" s="233"/>
      <c r="J2705" s="233"/>
      <c r="K2705" s="233"/>
      <c r="L2705" s="234" t="str">
        <f>IF(K2705="","",IF(I2705="",ROUND(HLOOKUP(J2705,kgList,K2705,FALSE),1),ROUND(HLOOKUP(I2705,kgList,K2705,FALSE),1)))</f>
        <v/>
      </c>
      <c r="M2705" s="234" t="str">
        <f>IF(L2705="","",IF(COUNTA(I2705:J2705)&gt;1,"Edible or Inedible",IF(COUNTA(I2705)=1,L2705*1,IF(COUNTA(J2705)=1,L2705*1,"ERROR"))))</f>
        <v/>
      </c>
    </row>
    <row r="2706" spans="1:13" x14ac:dyDescent="0.25">
      <c r="A2706" s="232" t="str">
        <f>IF(D2706="","",A2705)</f>
        <v/>
      </c>
      <c r="B2706" s="231" t="str">
        <f>IF(D2706="","",B2705)</f>
        <v/>
      </c>
      <c r="C2706" s="232" t="str">
        <f>IF(D2706="","",C2705)</f>
        <v/>
      </c>
      <c r="D2706" s="6"/>
      <c r="E2706" s="5" t="str">
        <f>IF(D2706="","",VLOOKUP(D2706,Master,3,FALSE))</f>
        <v/>
      </c>
      <c r="F2706" s="5" t="str">
        <f>IF(D2706="","",VLOOKUP(D2706,Master,4,FALSE))</f>
        <v/>
      </c>
      <c r="G2706" s="5" t="str">
        <f>IF(D2706="","",VLOOKUP(D2706,Master,5,FALSE))</f>
        <v/>
      </c>
      <c r="H2706" s="5" t="str">
        <f>IF(D2706="","",VLOOKUP(D2706,Master,2,FALSE))</f>
        <v/>
      </c>
      <c r="I2706" s="233"/>
      <c r="J2706" s="233"/>
      <c r="K2706" s="233"/>
      <c r="L2706" s="234" t="str">
        <f>IF(K2706="","",IF(I2706="",ROUND(HLOOKUP(J2706,kgList,K2706,FALSE),1),ROUND(HLOOKUP(I2706,kgList,K2706,FALSE),1)))</f>
        <v/>
      </c>
      <c r="M2706" s="234" t="str">
        <f>IF(L2706="","",IF(COUNTA(I2706:J2706)&gt;1,"Edible or Inedible",IF(COUNTA(I2706)=1,L2706*1,IF(COUNTA(J2706)=1,L2706*1,"ERROR"))))</f>
        <v/>
      </c>
    </row>
    <row r="2707" spans="1:13" x14ac:dyDescent="0.25">
      <c r="A2707" s="232" t="str">
        <f>IF(D2707="","",A2706)</f>
        <v/>
      </c>
      <c r="B2707" s="231" t="str">
        <f>IF(D2707="","",B2706)</f>
        <v/>
      </c>
      <c r="C2707" s="232" t="str">
        <f>IF(D2707="","",C2706)</f>
        <v/>
      </c>
      <c r="D2707" s="6"/>
      <c r="E2707" s="5" t="str">
        <f>IF(D2707="","",VLOOKUP(D2707,Master,3,FALSE))</f>
        <v/>
      </c>
      <c r="F2707" s="5" t="str">
        <f>IF(D2707="","",VLOOKUP(D2707,Master,4,FALSE))</f>
        <v/>
      </c>
      <c r="G2707" s="5" t="str">
        <f>IF(D2707="","",VLOOKUP(D2707,Master,5,FALSE))</f>
        <v/>
      </c>
      <c r="H2707" s="5" t="str">
        <f>IF(D2707="","",VLOOKUP(D2707,Master,2,FALSE))</f>
        <v/>
      </c>
      <c r="I2707" s="233"/>
      <c r="J2707" s="233"/>
      <c r="K2707" s="233"/>
      <c r="L2707" s="234" t="str">
        <f>IF(K2707="","",IF(I2707="",ROUND(HLOOKUP(J2707,kgList,K2707,FALSE),1),ROUND(HLOOKUP(I2707,kgList,K2707,FALSE),1)))</f>
        <v/>
      </c>
      <c r="M2707" s="234" t="str">
        <f>IF(L2707="","",IF(COUNTA(I2707:J2707)&gt;1,"Edible or Inedible",IF(COUNTA(I2707)=1,L2707*1,IF(COUNTA(J2707)=1,L2707*1,"ERROR"))))</f>
        <v/>
      </c>
    </row>
    <row r="2708" spans="1:13" x14ac:dyDescent="0.25">
      <c r="A2708" s="232" t="str">
        <f>IF(D2708="","",A2707)</f>
        <v/>
      </c>
      <c r="B2708" s="231" t="str">
        <f>IF(D2708="","",B2707)</f>
        <v/>
      </c>
      <c r="C2708" s="232" t="str">
        <f>IF(D2708="","",C2707)</f>
        <v/>
      </c>
      <c r="D2708" s="6"/>
      <c r="E2708" s="5" t="str">
        <f>IF(D2708="","",VLOOKUP(D2708,Master,3,FALSE))</f>
        <v/>
      </c>
      <c r="F2708" s="5" t="str">
        <f>IF(D2708="","",VLOOKUP(D2708,Master,4,FALSE))</f>
        <v/>
      </c>
      <c r="G2708" s="5" t="str">
        <f>IF(D2708="","",VLOOKUP(D2708,Master,5,FALSE))</f>
        <v/>
      </c>
      <c r="H2708" s="5" t="str">
        <f>IF(D2708="","",VLOOKUP(D2708,Master,2,FALSE))</f>
        <v/>
      </c>
      <c r="I2708" s="233"/>
      <c r="J2708" s="233"/>
      <c r="K2708" s="233"/>
      <c r="L2708" s="234" t="str">
        <f>IF(K2708="","",IF(I2708="",ROUND(HLOOKUP(J2708,kgList,K2708,FALSE),1),ROUND(HLOOKUP(I2708,kgList,K2708,FALSE),1)))</f>
        <v/>
      </c>
      <c r="M2708" s="234" t="str">
        <f>IF(L2708="","",IF(COUNTA(I2708:J2708)&gt;1,"Edible or Inedible",IF(COUNTA(I2708)=1,L2708*1,IF(COUNTA(J2708)=1,L2708*1,"ERROR"))))</f>
        <v/>
      </c>
    </row>
    <row r="2709" spans="1:13" x14ac:dyDescent="0.25">
      <c r="A2709" s="232" t="str">
        <f>IF(D2709="","",A2708)</f>
        <v/>
      </c>
      <c r="B2709" s="231" t="str">
        <f>IF(D2709="","",B2708)</f>
        <v/>
      </c>
      <c r="C2709" s="232" t="str">
        <f>IF(D2709="","",C2708)</f>
        <v/>
      </c>
      <c r="D2709" s="6"/>
      <c r="E2709" s="5" t="str">
        <f>IF(D2709="","",VLOOKUP(D2709,Master,3,FALSE))</f>
        <v/>
      </c>
      <c r="F2709" s="5" t="str">
        <f>IF(D2709="","",VLOOKUP(D2709,Master,4,FALSE))</f>
        <v/>
      </c>
      <c r="G2709" s="5" t="str">
        <f>IF(D2709="","",VLOOKUP(D2709,Master,5,FALSE))</f>
        <v/>
      </c>
      <c r="H2709" s="5" t="str">
        <f>IF(D2709="","",VLOOKUP(D2709,Master,2,FALSE))</f>
        <v/>
      </c>
      <c r="I2709" s="233"/>
      <c r="J2709" s="233"/>
      <c r="K2709" s="233"/>
      <c r="L2709" s="234" t="str">
        <f>IF(K2709="","",IF(I2709="",ROUND(HLOOKUP(J2709,kgList,K2709,FALSE),1),ROUND(HLOOKUP(I2709,kgList,K2709,FALSE),1)))</f>
        <v/>
      </c>
      <c r="M2709" s="234" t="str">
        <f>IF(L2709="","",IF(COUNTA(I2709:J2709)&gt;1,"Edible or Inedible",IF(COUNTA(I2709)=1,L2709*1,IF(COUNTA(J2709)=1,L2709*1,"ERROR"))))</f>
        <v/>
      </c>
    </row>
    <row r="2710" spans="1:13" x14ac:dyDescent="0.25">
      <c r="A2710" s="232" t="str">
        <f>IF(D2710="","",A2709)</f>
        <v/>
      </c>
      <c r="B2710" s="231" t="str">
        <f>IF(D2710="","",B2709)</f>
        <v/>
      </c>
      <c r="C2710" s="232" t="str">
        <f>IF(D2710="","",C2709)</f>
        <v/>
      </c>
      <c r="D2710" s="6"/>
      <c r="E2710" s="5" t="str">
        <f>IF(D2710="","",VLOOKUP(D2710,Master,3,FALSE))</f>
        <v/>
      </c>
      <c r="F2710" s="5" t="str">
        <f>IF(D2710="","",VLOOKUP(D2710,Master,4,FALSE))</f>
        <v/>
      </c>
      <c r="G2710" s="5" t="str">
        <f>IF(D2710="","",VLOOKUP(D2710,Master,5,FALSE))</f>
        <v/>
      </c>
      <c r="H2710" s="5" t="str">
        <f>IF(D2710="","",VLOOKUP(D2710,Master,2,FALSE))</f>
        <v/>
      </c>
      <c r="I2710" s="233"/>
      <c r="J2710" s="233"/>
      <c r="K2710" s="233"/>
      <c r="L2710" s="234" t="str">
        <f>IF(K2710="","",IF(I2710="",ROUND(HLOOKUP(J2710,kgList,K2710,FALSE),1),ROUND(HLOOKUP(I2710,kgList,K2710,FALSE),1)))</f>
        <v/>
      </c>
      <c r="M2710" s="234" t="str">
        <f>IF(L2710="","",IF(COUNTA(I2710:J2710)&gt;1,"Edible or Inedible",IF(COUNTA(I2710)=1,L2710*1,IF(COUNTA(J2710)=1,L2710*1,"ERROR"))))</f>
        <v/>
      </c>
    </row>
    <row r="2711" spans="1:13" x14ac:dyDescent="0.25">
      <c r="A2711" s="232" t="str">
        <f>IF(D2711="","",A2710)</f>
        <v/>
      </c>
      <c r="B2711" s="231" t="str">
        <f>IF(D2711="","",B2710)</f>
        <v/>
      </c>
      <c r="C2711" s="232" t="str">
        <f>IF(D2711="","",C2710)</f>
        <v/>
      </c>
      <c r="D2711" s="6"/>
      <c r="E2711" s="5" t="str">
        <f>IF(D2711="","",VLOOKUP(D2711,Master,3,FALSE))</f>
        <v/>
      </c>
      <c r="F2711" s="5" t="str">
        <f>IF(D2711="","",VLOOKUP(D2711,Master,4,FALSE))</f>
        <v/>
      </c>
      <c r="G2711" s="5" t="str">
        <f>IF(D2711="","",VLOOKUP(D2711,Master,5,FALSE))</f>
        <v/>
      </c>
      <c r="H2711" s="5" t="str">
        <f>IF(D2711="","",VLOOKUP(D2711,Master,2,FALSE))</f>
        <v/>
      </c>
      <c r="I2711" s="233"/>
      <c r="J2711" s="233"/>
      <c r="K2711" s="233"/>
      <c r="L2711" s="234" t="str">
        <f>IF(K2711="","",IF(I2711="",ROUND(HLOOKUP(J2711,kgList,K2711,FALSE),1),ROUND(HLOOKUP(I2711,kgList,K2711,FALSE),1)))</f>
        <v/>
      </c>
      <c r="M2711" s="234" t="str">
        <f>IF(L2711="","",IF(COUNTA(I2711:J2711)&gt;1,"Edible or Inedible",IF(COUNTA(I2711)=1,L2711*1,IF(COUNTA(J2711)=1,L2711*1,"ERROR"))))</f>
        <v/>
      </c>
    </row>
    <row r="2712" spans="1:13" x14ac:dyDescent="0.25">
      <c r="A2712" s="232" t="str">
        <f>IF(D2712="","",A2711)</f>
        <v/>
      </c>
      <c r="B2712" s="231" t="str">
        <f>IF(D2712="","",B2711)</f>
        <v/>
      </c>
      <c r="C2712" s="232" t="str">
        <f>IF(D2712="","",C2711)</f>
        <v/>
      </c>
      <c r="D2712" s="6"/>
      <c r="E2712" s="5" t="str">
        <f>IF(D2712="","",VLOOKUP(D2712,Master,3,FALSE))</f>
        <v/>
      </c>
      <c r="F2712" s="5" t="str">
        <f>IF(D2712="","",VLOOKUP(D2712,Master,4,FALSE))</f>
        <v/>
      </c>
      <c r="G2712" s="5" t="str">
        <f>IF(D2712="","",VLOOKUP(D2712,Master,5,FALSE))</f>
        <v/>
      </c>
      <c r="H2712" s="5" t="str">
        <f>IF(D2712="","",VLOOKUP(D2712,Master,2,FALSE))</f>
        <v/>
      </c>
      <c r="I2712" s="233"/>
      <c r="J2712" s="233"/>
      <c r="K2712" s="233"/>
      <c r="L2712" s="234" t="str">
        <f>IF(K2712="","",IF(I2712="",ROUND(HLOOKUP(J2712,kgList,K2712,FALSE),1),ROUND(HLOOKUP(I2712,kgList,K2712,FALSE),1)))</f>
        <v/>
      </c>
      <c r="M2712" s="234" t="str">
        <f>IF(L2712="","",IF(COUNTA(I2712:J2712)&gt;1,"Edible or Inedible",IF(COUNTA(I2712)=1,L2712*1,IF(COUNTA(J2712)=1,L2712*1,"ERROR"))))</f>
        <v/>
      </c>
    </row>
    <row r="2713" spans="1:13" x14ac:dyDescent="0.25">
      <c r="A2713" s="232" t="str">
        <f>IF(D2713="","",A2712)</f>
        <v/>
      </c>
      <c r="B2713" s="231" t="str">
        <f>IF(D2713="","",B2712)</f>
        <v/>
      </c>
      <c r="C2713" s="232" t="str">
        <f>IF(D2713="","",C2712)</f>
        <v/>
      </c>
      <c r="D2713" s="6"/>
      <c r="E2713" s="5" t="str">
        <f>IF(D2713="","",VLOOKUP(D2713,Master,3,FALSE))</f>
        <v/>
      </c>
      <c r="F2713" s="5" t="str">
        <f>IF(D2713="","",VLOOKUP(D2713,Master,4,FALSE))</f>
        <v/>
      </c>
      <c r="G2713" s="5" t="str">
        <f>IF(D2713="","",VLOOKUP(D2713,Master,5,FALSE))</f>
        <v/>
      </c>
      <c r="H2713" s="5" t="str">
        <f>IF(D2713="","",VLOOKUP(D2713,Master,2,FALSE))</f>
        <v/>
      </c>
      <c r="I2713" s="233"/>
      <c r="J2713" s="233"/>
      <c r="K2713" s="233"/>
      <c r="L2713" s="234" t="str">
        <f>IF(K2713="","",IF(I2713="",ROUND(HLOOKUP(J2713,kgList,K2713,FALSE),1),ROUND(HLOOKUP(I2713,kgList,K2713,FALSE),1)))</f>
        <v/>
      </c>
      <c r="M2713" s="234" t="str">
        <f>IF(L2713="","",IF(COUNTA(I2713:J2713)&gt;1,"Edible or Inedible",IF(COUNTA(I2713)=1,L2713*1,IF(COUNTA(J2713)=1,L2713*1,"ERROR"))))</f>
        <v/>
      </c>
    </row>
    <row r="2714" spans="1:13" x14ac:dyDescent="0.25">
      <c r="A2714" s="232" t="str">
        <f>IF(D2714="","",A2713)</f>
        <v/>
      </c>
      <c r="B2714" s="231" t="str">
        <f>IF(D2714="","",B2713)</f>
        <v/>
      </c>
      <c r="C2714" s="232" t="str">
        <f>IF(D2714="","",C2713)</f>
        <v/>
      </c>
      <c r="D2714" s="6"/>
      <c r="E2714" s="5" t="str">
        <f>IF(D2714="","",VLOOKUP(D2714,Master,3,FALSE))</f>
        <v/>
      </c>
      <c r="F2714" s="5" t="str">
        <f>IF(D2714="","",VLOOKUP(D2714,Master,4,FALSE))</f>
        <v/>
      </c>
      <c r="G2714" s="5" t="str">
        <f>IF(D2714="","",VLOOKUP(D2714,Master,5,FALSE))</f>
        <v/>
      </c>
      <c r="H2714" s="5" t="str">
        <f>IF(D2714="","",VLOOKUP(D2714,Master,2,FALSE))</f>
        <v/>
      </c>
      <c r="I2714" s="233"/>
      <c r="J2714" s="233"/>
      <c r="K2714" s="233"/>
      <c r="L2714" s="234" t="str">
        <f>IF(K2714="","",IF(I2714="",ROUND(HLOOKUP(J2714,kgList,K2714,FALSE),1),ROUND(HLOOKUP(I2714,kgList,K2714,FALSE),1)))</f>
        <v/>
      </c>
      <c r="M2714" s="234" t="str">
        <f>IF(L2714="","",IF(COUNTA(I2714:J2714)&gt;1,"Edible or Inedible",IF(COUNTA(I2714)=1,L2714*1,IF(COUNTA(J2714)=1,L2714*1,"ERROR"))))</f>
        <v/>
      </c>
    </row>
    <row r="2715" spans="1:13" x14ac:dyDescent="0.25">
      <c r="A2715" s="232" t="str">
        <f>IF(D2715="","",A2714)</f>
        <v/>
      </c>
      <c r="B2715" s="231" t="str">
        <f>IF(D2715="","",B2714)</f>
        <v/>
      </c>
      <c r="C2715" s="232" t="str">
        <f>IF(D2715="","",C2714)</f>
        <v/>
      </c>
      <c r="D2715" s="6"/>
      <c r="E2715" s="5" t="str">
        <f>IF(D2715="","",VLOOKUP(D2715,Master,3,FALSE))</f>
        <v/>
      </c>
      <c r="F2715" s="5" t="str">
        <f>IF(D2715="","",VLOOKUP(D2715,Master,4,FALSE))</f>
        <v/>
      </c>
      <c r="G2715" s="5" t="str">
        <f>IF(D2715="","",VLOOKUP(D2715,Master,5,FALSE))</f>
        <v/>
      </c>
      <c r="H2715" s="5" t="str">
        <f>IF(D2715="","",VLOOKUP(D2715,Master,2,FALSE))</f>
        <v/>
      </c>
      <c r="I2715" s="233"/>
      <c r="J2715" s="233"/>
      <c r="K2715" s="233"/>
      <c r="L2715" s="234" t="str">
        <f>IF(K2715="","",IF(I2715="",ROUND(HLOOKUP(J2715,kgList,K2715,FALSE),1),ROUND(HLOOKUP(I2715,kgList,K2715,FALSE),1)))</f>
        <v/>
      </c>
      <c r="M2715" s="234" t="str">
        <f>IF(L2715="","",IF(COUNTA(I2715:J2715)&gt;1,"Edible or Inedible",IF(COUNTA(I2715)=1,L2715*1,IF(COUNTA(J2715)=1,L2715*1,"ERROR"))))</f>
        <v/>
      </c>
    </row>
    <row r="2716" spans="1:13" x14ac:dyDescent="0.25">
      <c r="A2716" s="232" t="str">
        <f>IF(D2716="","",A2715)</f>
        <v/>
      </c>
      <c r="B2716" s="231" t="str">
        <f>IF(D2716="","",B2715)</f>
        <v/>
      </c>
      <c r="C2716" s="232" t="str">
        <f>IF(D2716="","",C2715)</f>
        <v/>
      </c>
      <c r="D2716" s="6"/>
      <c r="E2716" s="5" t="str">
        <f>IF(D2716="","",VLOOKUP(D2716,Master,3,FALSE))</f>
        <v/>
      </c>
      <c r="F2716" s="5" t="str">
        <f>IF(D2716="","",VLOOKUP(D2716,Master,4,FALSE))</f>
        <v/>
      </c>
      <c r="G2716" s="5" t="str">
        <f>IF(D2716="","",VLOOKUP(D2716,Master,5,FALSE))</f>
        <v/>
      </c>
      <c r="H2716" s="5" t="str">
        <f>IF(D2716="","",VLOOKUP(D2716,Master,2,FALSE))</f>
        <v/>
      </c>
      <c r="I2716" s="233"/>
      <c r="J2716" s="233"/>
      <c r="K2716" s="233"/>
      <c r="L2716" s="234" t="str">
        <f>IF(K2716="","",IF(I2716="",ROUND(HLOOKUP(J2716,kgList,K2716,FALSE),1),ROUND(HLOOKUP(I2716,kgList,K2716,FALSE),1)))</f>
        <v/>
      </c>
      <c r="M2716" s="234" t="str">
        <f>IF(L2716="","",IF(COUNTA(I2716:J2716)&gt;1,"Edible or Inedible",IF(COUNTA(I2716)=1,L2716*1,IF(COUNTA(J2716)=1,L2716*1,"ERROR"))))</f>
        <v/>
      </c>
    </row>
    <row r="2717" spans="1:13" x14ac:dyDescent="0.25">
      <c r="A2717" s="232" t="str">
        <f>IF(D2717="","",A2716)</f>
        <v/>
      </c>
      <c r="B2717" s="231" t="str">
        <f>IF(D2717="","",B2716)</f>
        <v/>
      </c>
      <c r="C2717" s="232" t="str">
        <f>IF(D2717="","",C2716)</f>
        <v/>
      </c>
      <c r="D2717" s="6"/>
      <c r="E2717" s="5" t="str">
        <f>IF(D2717="","",VLOOKUP(D2717,Master,3,FALSE))</f>
        <v/>
      </c>
      <c r="F2717" s="5" t="str">
        <f>IF(D2717="","",VLOOKUP(D2717,Master,4,FALSE))</f>
        <v/>
      </c>
      <c r="G2717" s="5" t="str">
        <f>IF(D2717="","",VLOOKUP(D2717,Master,5,FALSE))</f>
        <v/>
      </c>
      <c r="H2717" s="5" t="str">
        <f>IF(D2717="","",VLOOKUP(D2717,Master,2,FALSE))</f>
        <v/>
      </c>
      <c r="I2717" s="233"/>
      <c r="J2717" s="233"/>
      <c r="K2717" s="233"/>
      <c r="L2717" s="234" t="str">
        <f>IF(K2717="","",IF(I2717="",ROUND(HLOOKUP(J2717,kgList,K2717,FALSE),1),ROUND(HLOOKUP(I2717,kgList,K2717,FALSE),1)))</f>
        <v/>
      </c>
      <c r="M2717" s="234" t="str">
        <f>IF(L2717="","",IF(COUNTA(I2717:J2717)&gt;1,"Edible or Inedible",IF(COUNTA(I2717)=1,L2717*1,IF(COUNTA(J2717)=1,L2717*1,"ERROR"))))</f>
        <v/>
      </c>
    </row>
    <row r="2718" spans="1:13" x14ac:dyDescent="0.25">
      <c r="A2718" s="232" t="str">
        <f>IF(D2718="","",A2717)</f>
        <v/>
      </c>
      <c r="B2718" s="231" t="str">
        <f>IF(D2718="","",B2717)</f>
        <v/>
      </c>
      <c r="C2718" s="232" t="str">
        <f>IF(D2718="","",C2717)</f>
        <v/>
      </c>
      <c r="D2718" s="6"/>
      <c r="E2718" s="5" t="str">
        <f>IF(D2718="","",VLOOKUP(D2718,Master,3,FALSE))</f>
        <v/>
      </c>
      <c r="F2718" s="5" t="str">
        <f>IF(D2718="","",VLOOKUP(D2718,Master,4,FALSE))</f>
        <v/>
      </c>
      <c r="G2718" s="5" t="str">
        <f>IF(D2718="","",VLOOKUP(D2718,Master,5,FALSE))</f>
        <v/>
      </c>
      <c r="H2718" s="5" t="str">
        <f>IF(D2718="","",VLOOKUP(D2718,Master,2,FALSE))</f>
        <v/>
      </c>
      <c r="I2718" s="233"/>
      <c r="J2718" s="233"/>
      <c r="K2718" s="233"/>
      <c r="L2718" s="234" t="str">
        <f>IF(K2718="","",IF(I2718="",ROUND(HLOOKUP(J2718,kgList,K2718,FALSE),1),ROUND(HLOOKUP(I2718,kgList,K2718,FALSE),1)))</f>
        <v/>
      </c>
      <c r="M2718" s="234" t="str">
        <f>IF(L2718="","",IF(COUNTA(I2718:J2718)&gt;1,"Edible or Inedible",IF(COUNTA(I2718)=1,L2718*1,IF(COUNTA(J2718)=1,L2718*1,"ERROR"))))</f>
        <v/>
      </c>
    </row>
    <row r="2719" spans="1:13" x14ac:dyDescent="0.25">
      <c r="A2719" s="232" t="str">
        <f>IF(D2719="","",A2718)</f>
        <v/>
      </c>
      <c r="B2719" s="231" t="str">
        <f>IF(D2719="","",B2718)</f>
        <v/>
      </c>
      <c r="C2719" s="232" t="str">
        <f>IF(D2719="","",C2718)</f>
        <v/>
      </c>
      <c r="D2719" s="6"/>
      <c r="E2719" s="5" t="str">
        <f>IF(D2719="","",VLOOKUP(D2719,Master,3,FALSE))</f>
        <v/>
      </c>
      <c r="F2719" s="5" t="str">
        <f>IF(D2719="","",VLOOKUP(D2719,Master,4,FALSE))</f>
        <v/>
      </c>
      <c r="G2719" s="5" t="str">
        <f>IF(D2719="","",VLOOKUP(D2719,Master,5,FALSE))</f>
        <v/>
      </c>
      <c r="H2719" s="5" t="str">
        <f>IF(D2719="","",VLOOKUP(D2719,Master,2,FALSE))</f>
        <v/>
      </c>
      <c r="I2719" s="233"/>
      <c r="J2719" s="233"/>
      <c r="K2719" s="233"/>
      <c r="L2719" s="234" t="str">
        <f>IF(K2719="","",IF(I2719="",ROUND(HLOOKUP(J2719,kgList,K2719,FALSE),1),ROUND(HLOOKUP(I2719,kgList,K2719,FALSE),1)))</f>
        <v/>
      </c>
      <c r="M2719" s="234" t="str">
        <f>IF(L2719="","",IF(COUNTA(I2719:J2719)&gt;1,"Edible or Inedible",IF(COUNTA(I2719)=1,L2719*1,IF(COUNTA(J2719)=1,L2719*1,"ERROR"))))</f>
        <v/>
      </c>
    </row>
    <row r="2720" spans="1:13" x14ac:dyDescent="0.25">
      <c r="A2720" s="232" t="str">
        <f>IF(D2720="","",A2719)</f>
        <v/>
      </c>
      <c r="B2720" s="231" t="str">
        <f>IF(D2720="","",B2719)</f>
        <v/>
      </c>
      <c r="C2720" s="232" t="str">
        <f>IF(D2720="","",C2719)</f>
        <v/>
      </c>
      <c r="D2720" s="6"/>
      <c r="E2720" s="5" t="str">
        <f>IF(D2720="","",VLOOKUP(D2720,Master,3,FALSE))</f>
        <v/>
      </c>
      <c r="F2720" s="5" t="str">
        <f>IF(D2720="","",VLOOKUP(D2720,Master,4,FALSE))</f>
        <v/>
      </c>
      <c r="G2720" s="5" t="str">
        <f>IF(D2720="","",VLOOKUP(D2720,Master,5,FALSE))</f>
        <v/>
      </c>
      <c r="H2720" s="5" t="str">
        <f>IF(D2720="","",VLOOKUP(D2720,Master,2,FALSE))</f>
        <v/>
      </c>
      <c r="I2720" s="233"/>
      <c r="J2720" s="233"/>
      <c r="K2720" s="233"/>
      <c r="L2720" s="234" t="str">
        <f>IF(K2720="","",IF(I2720="",ROUND(HLOOKUP(J2720,kgList,K2720,FALSE),1),ROUND(HLOOKUP(I2720,kgList,K2720,FALSE),1)))</f>
        <v/>
      </c>
      <c r="M2720" s="234" t="str">
        <f>IF(L2720="","",IF(COUNTA(I2720:J2720)&gt;1,"Edible or Inedible",IF(COUNTA(I2720)=1,L2720*1,IF(COUNTA(J2720)=1,L2720*1,"ERROR"))))</f>
        <v/>
      </c>
    </row>
    <row r="2721" spans="1:13" x14ac:dyDescent="0.25">
      <c r="A2721" s="232" t="str">
        <f>IF(D2721="","",A2720)</f>
        <v/>
      </c>
      <c r="B2721" s="231" t="str">
        <f>IF(D2721="","",B2720)</f>
        <v/>
      </c>
      <c r="C2721" s="232" t="str">
        <f>IF(D2721="","",C2720)</f>
        <v/>
      </c>
      <c r="D2721" s="6"/>
      <c r="E2721" s="5" t="str">
        <f>IF(D2721="","",VLOOKUP(D2721,Master,3,FALSE))</f>
        <v/>
      </c>
      <c r="F2721" s="5" t="str">
        <f>IF(D2721="","",VLOOKUP(D2721,Master,4,FALSE))</f>
        <v/>
      </c>
      <c r="G2721" s="5" t="str">
        <f>IF(D2721="","",VLOOKUP(D2721,Master,5,FALSE))</f>
        <v/>
      </c>
      <c r="H2721" s="5" t="str">
        <f>IF(D2721="","",VLOOKUP(D2721,Master,2,FALSE))</f>
        <v/>
      </c>
      <c r="I2721" s="233"/>
      <c r="J2721" s="233"/>
      <c r="K2721" s="233"/>
      <c r="L2721" s="234" t="str">
        <f>IF(K2721="","",IF(I2721="",ROUND(HLOOKUP(J2721,kgList,K2721,FALSE),1),ROUND(HLOOKUP(I2721,kgList,K2721,FALSE),1)))</f>
        <v/>
      </c>
      <c r="M2721" s="234" t="str">
        <f>IF(L2721="","",IF(COUNTA(I2721:J2721)&gt;1,"Edible or Inedible",IF(COUNTA(I2721)=1,L2721*1,IF(COUNTA(J2721)=1,L2721*1,"ERROR"))))</f>
        <v/>
      </c>
    </row>
    <row r="2722" spans="1:13" x14ac:dyDescent="0.25">
      <c r="A2722" s="232" t="str">
        <f>IF(D2722="","",A2721)</f>
        <v/>
      </c>
      <c r="B2722" s="231" t="str">
        <f>IF(D2722="","",B2721)</f>
        <v/>
      </c>
      <c r="C2722" s="232" t="str">
        <f>IF(D2722="","",C2721)</f>
        <v/>
      </c>
      <c r="D2722" s="6"/>
      <c r="E2722" s="5" t="str">
        <f>IF(D2722="","",VLOOKUP(D2722,Master,3,FALSE))</f>
        <v/>
      </c>
      <c r="F2722" s="5" t="str">
        <f>IF(D2722="","",VLOOKUP(D2722,Master,4,FALSE))</f>
        <v/>
      </c>
      <c r="G2722" s="5" t="str">
        <f>IF(D2722="","",VLOOKUP(D2722,Master,5,FALSE))</f>
        <v/>
      </c>
      <c r="H2722" s="5" t="str">
        <f>IF(D2722="","",VLOOKUP(D2722,Master,2,FALSE))</f>
        <v/>
      </c>
      <c r="I2722" s="233"/>
      <c r="J2722" s="233"/>
      <c r="K2722" s="233"/>
      <c r="L2722" s="234" t="str">
        <f>IF(K2722="","",IF(I2722="",ROUND(HLOOKUP(J2722,kgList,K2722,FALSE),1),ROUND(HLOOKUP(I2722,kgList,K2722,FALSE),1)))</f>
        <v/>
      </c>
      <c r="M2722" s="234" t="str">
        <f>IF(L2722="","",IF(COUNTA(I2722:J2722)&gt;1,"Edible or Inedible",IF(COUNTA(I2722)=1,L2722*1,IF(COUNTA(J2722)=1,L2722*1,"ERROR"))))</f>
        <v/>
      </c>
    </row>
    <row r="2723" spans="1:13" x14ac:dyDescent="0.25">
      <c r="A2723" s="232" t="str">
        <f>IF(D2723="","",A2722)</f>
        <v/>
      </c>
      <c r="B2723" s="231" t="str">
        <f>IF(D2723="","",B2722)</f>
        <v/>
      </c>
      <c r="C2723" s="232" t="str">
        <f>IF(D2723="","",C2722)</f>
        <v/>
      </c>
      <c r="D2723" s="6"/>
      <c r="E2723" s="5" t="str">
        <f>IF(D2723="","",VLOOKUP(D2723,Master,3,FALSE))</f>
        <v/>
      </c>
      <c r="F2723" s="5" t="str">
        <f>IF(D2723="","",VLOOKUP(D2723,Master,4,FALSE))</f>
        <v/>
      </c>
      <c r="G2723" s="5" t="str">
        <f>IF(D2723="","",VLOOKUP(D2723,Master,5,FALSE))</f>
        <v/>
      </c>
      <c r="H2723" s="5" t="str">
        <f>IF(D2723="","",VLOOKUP(D2723,Master,2,FALSE))</f>
        <v/>
      </c>
      <c r="I2723" s="233"/>
      <c r="J2723" s="233"/>
      <c r="K2723" s="233"/>
      <c r="L2723" s="234" t="str">
        <f>IF(K2723="","",IF(I2723="",ROUND(HLOOKUP(J2723,kgList,K2723,FALSE),1),ROUND(HLOOKUP(I2723,kgList,K2723,FALSE),1)))</f>
        <v/>
      </c>
      <c r="M2723" s="234" t="str">
        <f>IF(L2723="","",IF(COUNTA(I2723:J2723)&gt;1,"Edible or Inedible",IF(COUNTA(I2723)=1,L2723*1,IF(COUNTA(J2723)=1,L2723*1,"ERROR"))))</f>
        <v/>
      </c>
    </row>
    <row r="2724" spans="1:13" x14ac:dyDescent="0.25">
      <c r="A2724" s="232" t="str">
        <f>IF(D2724="","",A2723)</f>
        <v/>
      </c>
      <c r="B2724" s="231" t="str">
        <f>IF(D2724="","",B2723)</f>
        <v/>
      </c>
      <c r="C2724" s="232" t="str">
        <f>IF(D2724="","",C2723)</f>
        <v/>
      </c>
      <c r="D2724" s="6"/>
      <c r="E2724" s="5" t="str">
        <f>IF(D2724="","",VLOOKUP(D2724,Master,3,FALSE))</f>
        <v/>
      </c>
      <c r="F2724" s="5" t="str">
        <f>IF(D2724="","",VLOOKUP(D2724,Master,4,FALSE))</f>
        <v/>
      </c>
      <c r="G2724" s="5" t="str">
        <f>IF(D2724="","",VLOOKUP(D2724,Master,5,FALSE))</f>
        <v/>
      </c>
      <c r="H2724" s="5" t="str">
        <f>IF(D2724="","",VLOOKUP(D2724,Master,2,FALSE))</f>
        <v/>
      </c>
      <c r="I2724" s="233"/>
      <c r="J2724" s="233"/>
      <c r="K2724" s="233"/>
      <c r="L2724" s="234" t="str">
        <f>IF(K2724="","",IF(I2724="",ROUND(HLOOKUP(J2724,kgList,K2724,FALSE),1),ROUND(HLOOKUP(I2724,kgList,K2724,FALSE),1)))</f>
        <v/>
      </c>
      <c r="M2724" s="234" t="str">
        <f>IF(L2724="","",IF(COUNTA(I2724:J2724)&gt;1,"Edible or Inedible",IF(COUNTA(I2724)=1,L2724*1,IF(COUNTA(J2724)=1,L2724*1,"ERROR"))))</f>
        <v/>
      </c>
    </row>
    <row r="2725" spans="1:13" x14ac:dyDescent="0.25">
      <c r="A2725" s="232" t="str">
        <f>IF(D2725="","",A2724)</f>
        <v/>
      </c>
      <c r="B2725" s="231" t="str">
        <f>IF(D2725="","",B2724)</f>
        <v/>
      </c>
      <c r="C2725" s="232" t="str">
        <f>IF(D2725="","",C2724)</f>
        <v/>
      </c>
      <c r="D2725" s="6"/>
      <c r="E2725" s="5" t="str">
        <f>IF(D2725="","",VLOOKUP(D2725,Master,3,FALSE))</f>
        <v/>
      </c>
      <c r="F2725" s="5" t="str">
        <f>IF(D2725="","",VLOOKUP(D2725,Master,4,FALSE))</f>
        <v/>
      </c>
      <c r="G2725" s="5" t="str">
        <f>IF(D2725="","",VLOOKUP(D2725,Master,5,FALSE))</f>
        <v/>
      </c>
      <c r="H2725" s="5" t="str">
        <f>IF(D2725="","",VLOOKUP(D2725,Master,2,FALSE))</f>
        <v/>
      </c>
      <c r="I2725" s="233"/>
      <c r="J2725" s="233"/>
      <c r="K2725" s="233"/>
      <c r="L2725" s="234" t="str">
        <f>IF(K2725="","",IF(I2725="",ROUND(HLOOKUP(J2725,kgList,K2725,FALSE),1),ROUND(HLOOKUP(I2725,kgList,K2725,FALSE),1)))</f>
        <v/>
      </c>
      <c r="M2725" s="234" t="str">
        <f>IF(L2725="","",IF(COUNTA(I2725:J2725)&gt;1,"Edible or Inedible",IF(COUNTA(I2725)=1,L2725*1,IF(COUNTA(J2725)=1,L2725*1,"ERROR"))))</f>
        <v/>
      </c>
    </row>
    <row r="2726" spans="1:13" x14ac:dyDescent="0.25">
      <c r="A2726" s="232" t="str">
        <f>IF(D2726="","",A2725)</f>
        <v/>
      </c>
      <c r="B2726" s="231" t="str">
        <f>IF(D2726="","",B2725)</f>
        <v/>
      </c>
      <c r="C2726" s="232" t="str">
        <f>IF(D2726="","",C2725)</f>
        <v/>
      </c>
      <c r="D2726" s="6"/>
      <c r="E2726" s="5" t="str">
        <f>IF(D2726="","",VLOOKUP(D2726,Master,3,FALSE))</f>
        <v/>
      </c>
      <c r="F2726" s="5" t="str">
        <f>IF(D2726="","",VLOOKUP(D2726,Master,4,FALSE))</f>
        <v/>
      </c>
      <c r="G2726" s="5" t="str">
        <f>IF(D2726="","",VLOOKUP(D2726,Master,5,FALSE))</f>
        <v/>
      </c>
      <c r="H2726" s="5" t="str">
        <f>IF(D2726="","",VLOOKUP(D2726,Master,2,FALSE))</f>
        <v/>
      </c>
      <c r="I2726" s="233"/>
      <c r="J2726" s="233"/>
      <c r="K2726" s="233"/>
      <c r="L2726" s="234" t="str">
        <f>IF(K2726="","",IF(I2726="",ROUND(HLOOKUP(J2726,kgList,K2726,FALSE),1),ROUND(HLOOKUP(I2726,kgList,K2726,FALSE),1)))</f>
        <v/>
      </c>
      <c r="M2726" s="234" t="str">
        <f>IF(L2726="","",IF(COUNTA(I2726:J2726)&gt;1,"Edible or Inedible",IF(COUNTA(I2726)=1,L2726*1,IF(COUNTA(J2726)=1,L2726*1,"ERROR"))))</f>
        <v/>
      </c>
    </row>
    <row r="2727" spans="1:13" x14ac:dyDescent="0.25">
      <c r="A2727" s="232" t="str">
        <f>IF(D2727="","",A2726)</f>
        <v/>
      </c>
      <c r="B2727" s="231" t="str">
        <f>IF(D2727="","",B2726)</f>
        <v/>
      </c>
      <c r="C2727" s="232" t="str">
        <f>IF(D2727="","",C2726)</f>
        <v/>
      </c>
      <c r="D2727" s="6" t="s">
        <v>314</v>
      </c>
      <c r="E2727" s="5" t="str">
        <f>IF(D2727="","",VLOOKUP(D2727,Master,3,FALSE))</f>
        <v>Lesley</v>
      </c>
      <c r="F2727" s="5" t="str">
        <f>IF(D2727="","",VLOOKUP(D2727,Master,4,FALSE))</f>
        <v>Page</v>
      </c>
      <c r="G2727" s="5" t="str">
        <f>IF(D2727="","",VLOOKUP(D2727,Master,5,FALSE))</f>
        <v>Men Master</v>
      </c>
      <c r="H2727" s="5" t="str">
        <f>IF(D2727="","",VLOOKUP(D2727,Master,2,FALSE))</f>
        <v>Nam Masters</v>
      </c>
      <c r="I2727" s="233"/>
      <c r="J2727" s="233"/>
      <c r="K2727" s="233"/>
      <c r="L2727" s="234" t="str">
        <f>IF(K2727="","",IF(I2727="",ROUND(HLOOKUP(J2727,kgList,K2727,FALSE),1),ROUND(HLOOKUP(I2727,kgList,K2727,FALSE),1)))</f>
        <v/>
      </c>
      <c r="M2727" s="234" t="str">
        <f>IF(L2727="","",IF(COUNTA(I2727:J2727)&gt;1,"Edible or Inedible",IF(COUNTA(I2727)=1,L2727*1,IF(COUNTA(J2727)=1,L2727*1,"ERROR"))))</f>
        <v/>
      </c>
    </row>
    <row r="2728" spans="1:13" x14ac:dyDescent="0.25">
      <c r="A2728" s="232" t="str">
        <f>IF(D2728="","",A2727)</f>
        <v/>
      </c>
      <c r="B2728" s="231" t="str">
        <f>IF(D2728="","",B2727)</f>
        <v/>
      </c>
      <c r="C2728" s="232" t="str">
        <f>IF(D2728="","",C2727)</f>
        <v/>
      </c>
      <c r="D2728" s="6" t="s">
        <v>415</v>
      </c>
      <c r="E2728" s="5" t="str">
        <f>IF(D2728="","",VLOOKUP(D2728,Master,3,FALSE))</f>
        <v>Grant</v>
      </c>
      <c r="F2728" s="5" t="str">
        <f>IF(D2728="","",VLOOKUP(D2728,Master,4,FALSE))</f>
        <v>Knight</v>
      </c>
      <c r="G2728" s="5" t="str">
        <f>IF(D2728="","",VLOOKUP(D2728,Master,5,FALSE))</f>
        <v>Men Veteran</v>
      </c>
      <c r="H2728" s="5" t="str">
        <f>IF(D2728="","",VLOOKUP(D2728,Master,2,FALSE))</f>
        <v>Nam Seniors</v>
      </c>
      <c r="I2728" s="233"/>
      <c r="J2728" s="233"/>
      <c r="K2728" s="233"/>
      <c r="L2728" s="234" t="str">
        <f>IF(K2728="","",IF(I2728="",ROUND(HLOOKUP(J2728,kgList,K2728,FALSE),1),ROUND(HLOOKUP(I2728,kgList,K2728,FALSE),1)))</f>
        <v/>
      </c>
      <c r="M2728" s="234" t="str">
        <f>IF(L2728="","",IF(COUNTA(I2728:J2728)&gt;1,"Edible or Inedible",IF(COUNTA(I2728)=1,L2728*1,IF(COUNTA(J2728)=1,L2728*1,"ERROR"))))</f>
        <v/>
      </c>
    </row>
    <row r="2729" spans="1:13" x14ac:dyDescent="0.25">
      <c r="A2729" s="232" t="str">
        <f>IF(D2729="","",A2728)</f>
        <v/>
      </c>
      <c r="B2729" s="231" t="str">
        <f>IF(D2729="","",B2728)</f>
        <v/>
      </c>
      <c r="C2729" s="232" t="str">
        <f>IF(D2729="","",C2728)</f>
        <v/>
      </c>
      <c r="D2729" s="6" t="s">
        <v>418</v>
      </c>
      <c r="E2729" s="5" t="str">
        <f>IF(D2729="","",VLOOKUP(D2729,Master,3,FALSE))</f>
        <v>Henri</v>
      </c>
      <c r="F2729" s="5" t="str">
        <f>IF(D2729="","",VLOOKUP(D2729,Master,4,FALSE))</f>
        <v>Snyman</v>
      </c>
      <c r="G2729" s="5" t="str">
        <f>IF(D2729="","",VLOOKUP(D2729,Master,5,FALSE))</f>
        <v>Men Veteran</v>
      </c>
      <c r="H2729" s="5" t="str">
        <f>IF(D2729="","",VLOOKUP(D2729,Master,2,FALSE))</f>
        <v>Nam Seniors</v>
      </c>
      <c r="I2729" s="233"/>
      <c r="J2729" s="233" t="s">
        <v>607</v>
      </c>
      <c r="K2729" s="233">
        <v>189</v>
      </c>
      <c r="L2729" s="234">
        <f>IF(K2729="","",IF(I2729="",ROUND(HLOOKUP(J2729,kgList,K2729,FALSE),1),ROUND(HLOOKUP(I2729,kgList,K2729,FALSE),1)))</f>
        <v>94.4</v>
      </c>
      <c r="M2729" s="234">
        <f>IF(L2729="","",IF(COUNTA(I2729:J2729)&gt;1,"Edible or Inedible",IF(COUNTA(I2729)=1,L2729*1,IF(COUNTA(J2729)=1,L2729*1,"ERROR"))))</f>
        <v>94.4</v>
      </c>
    </row>
    <row r="2730" spans="1:13" x14ac:dyDescent="0.25">
      <c r="A2730" s="232" t="str">
        <f>IF(D2730="","",A2729)</f>
        <v/>
      </c>
      <c r="B2730" s="231" t="str">
        <f>IF(D2730="","",B2729)</f>
        <v/>
      </c>
      <c r="C2730" s="232" t="str">
        <f>IF(D2730="","",C2729)</f>
        <v/>
      </c>
      <c r="D2730" s="6" t="s">
        <v>875</v>
      </c>
      <c r="E2730" s="5" t="str">
        <f>IF(D2730="","",VLOOKUP(D2730,Master,3,FALSE))</f>
        <v>Herman</v>
      </c>
      <c r="F2730" s="5" t="str">
        <f>IF(D2730="","",VLOOKUP(D2730,Master,4,FALSE))</f>
        <v>Van Greunen</v>
      </c>
      <c r="G2730" s="5" t="str">
        <f>IF(D2730="","",VLOOKUP(D2730,Master,5,FALSE))</f>
        <v>Men Grand Masters</v>
      </c>
      <c r="H2730" s="5" t="str">
        <f>IF(D2730="","",VLOOKUP(D2730,Master,2,FALSE))</f>
        <v>SA Grand Masters</v>
      </c>
      <c r="I2730" s="233"/>
      <c r="J2730" s="233"/>
      <c r="K2730" s="233"/>
      <c r="L2730" s="234" t="str">
        <f>IF(K2730="","",IF(I2730="",ROUND(HLOOKUP(J2730,kgList,K2730,FALSE),1),ROUND(HLOOKUP(I2730,kgList,K2730,FALSE),1)))</f>
        <v/>
      </c>
      <c r="M2730" s="234" t="str">
        <f>IF(L2730="","",IF(COUNTA(I2730:J2730)&gt;1,"Edible or Inedible",IF(COUNTA(I2730)=1,L2730*1,IF(COUNTA(J2730)=1,L2730*1,"ERROR"))))</f>
        <v/>
      </c>
    </row>
    <row r="2731" spans="1:13" x14ac:dyDescent="0.25">
      <c r="A2731" s="232" t="str">
        <f>IF(D2731="","",A2730)</f>
        <v/>
      </c>
      <c r="B2731" s="231" t="str">
        <f>IF(D2731="","",B2730)</f>
        <v/>
      </c>
      <c r="C2731" s="232" t="str">
        <f>IF(D2731="","",C2730)</f>
        <v/>
      </c>
      <c r="D2731" s="6" t="s">
        <v>830</v>
      </c>
      <c r="E2731" s="5" t="str">
        <f>IF(D2731="","",VLOOKUP(D2731,Master,3,FALSE))</f>
        <v>Greg</v>
      </c>
      <c r="F2731" s="5" t="str">
        <f>IF(D2731="","",VLOOKUP(D2731,Master,4,FALSE))</f>
        <v>Sutherland</v>
      </c>
      <c r="G2731" s="5" t="str">
        <f>IF(D2731="","",VLOOKUP(D2731,Master,5,FALSE))</f>
        <v>Men Senior</v>
      </c>
      <c r="H2731" s="5" t="str">
        <f>IF(D2731="","",VLOOKUP(D2731,Master,2,FALSE))</f>
        <v>SA Seniors</v>
      </c>
      <c r="I2731" s="233"/>
      <c r="J2731" s="233" t="s">
        <v>607</v>
      </c>
      <c r="K2731" s="233">
        <v>182</v>
      </c>
      <c r="L2731" s="234">
        <f>IF(K2731="","",IF(I2731="",ROUND(HLOOKUP(J2731,kgList,K2731,FALSE),1),ROUND(HLOOKUP(I2731,kgList,K2731,FALSE),1)))</f>
        <v>83.8</v>
      </c>
      <c r="M2731" s="234">
        <f>IF(L2731="","",IF(COUNTA(I2731:J2731)&gt;1,"Edible or Inedible",IF(COUNTA(I2731)=1,L2731*1,IF(COUNTA(J2731)=1,L2731*1,"ERROR"))))</f>
        <v>83.8</v>
      </c>
    </row>
    <row r="2732" spans="1:13" x14ac:dyDescent="0.25">
      <c r="A2732" s="232" t="str">
        <f>IF(D2732="","",A2731)</f>
        <v/>
      </c>
      <c r="B2732" s="231" t="str">
        <f>IF(D2732="","",B2731)</f>
        <v/>
      </c>
      <c r="C2732" s="232" t="str">
        <f>IF(D2732="","",C2731)</f>
        <v/>
      </c>
      <c r="D2732" s="6" t="s">
        <v>759</v>
      </c>
      <c r="E2732" s="5" t="str">
        <f>IF(D2732="","",VLOOKUP(D2732,Master,3,FALSE))</f>
        <v>Brandon</v>
      </c>
      <c r="F2732" s="5" t="str">
        <f>IF(D2732="","",VLOOKUP(D2732,Master,4,FALSE))</f>
        <v>Grane</v>
      </c>
      <c r="G2732" s="5" t="str">
        <f>IF(D2732="","",VLOOKUP(D2732,Master,5,FALSE))</f>
        <v>Men U/21</v>
      </c>
      <c r="H2732" s="5" t="str">
        <f>IF(D2732="","",VLOOKUP(D2732,Master,2,FALSE))</f>
        <v>Nam Men U/21</v>
      </c>
      <c r="I2732" s="233"/>
      <c r="J2732" s="233" t="s">
        <v>608</v>
      </c>
      <c r="K2732" s="233">
        <v>174</v>
      </c>
      <c r="L2732" s="234">
        <f>IF(K2732="","",IF(I2732="",ROUND(HLOOKUP(J2732,kgList,K2732,FALSE),1),ROUND(HLOOKUP(I2732,kgList,K2732,FALSE),1)))</f>
        <v>69.599999999999994</v>
      </c>
      <c r="M2732" s="234">
        <f>IF(L2732="","",IF(COUNTA(I2732:J2732)&gt;1,"Edible or Inedible",IF(COUNTA(I2732)=1,L2732*1,IF(COUNTA(J2732)=1,L2732*1,"ERROR"))))</f>
        <v>69.599999999999994</v>
      </c>
    </row>
    <row r="2733" spans="1:13" x14ac:dyDescent="0.25">
      <c r="A2733" s="232" t="str">
        <f>IF(D2733="","",A2732)</f>
        <v/>
      </c>
      <c r="B2733" s="231" t="str">
        <f>IF(D2733="","",B2732)</f>
        <v/>
      </c>
      <c r="C2733" s="232" t="str">
        <f>IF(D2733="","",C2732)</f>
        <v/>
      </c>
      <c r="D2733" s="6" t="s">
        <v>333</v>
      </c>
      <c r="E2733" s="5" t="str">
        <f>IF(D2733="","",VLOOKUP(D2733,Master,3,FALSE))</f>
        <v>Johan</v>
      </c>
      <c r="F2733" s="5" t="str">
        <f>IF(D2733="","",VLOOKUP(D2733,Master,4,FALSE))</f>
        <v>Van Wyk</v>
      </c>
      <c r="G2733" s="5" t="str">
        <f>IF(D2733="","",VLOOKUP(D2733,Master,5,FALSE))</f>
        <v>Men Veteran</v>
      </c>
      <c r="H2733" s="5" t="str">
        <f>IF(D2733="","",VLOOKUP(D2733,Master,2,FALSE))</f>
        <v>Nam Seniors</v>
      </c>
      <c r="I2733" s="233"/>
      <c r="J2733" s="233" t="s">
        <v>607</v>
      </c>
      <c r="K2733" s="233">
        <v>178</v>
      </c>
      <c r="L2733" s="234">
        <f>IF(K2733="","",IF(I2733="",ROUND(HLOOKUP(J2733,kgList,K2733,FALSE),1),ROUND(HLOOKUP(I2733,kgList,K2733,FALSE),1)))</f>
        <v>78.2</v>
      </c>
      <c r="M2733" s="234">
        <f>IF(L2733="","",IF(COUNTA(I2733:J2733)&gt;1,"Edible or Inedible",IF(COUNTA(I2733)=1,L2733*1,IF(COUNTA(J2733)=1,L2733*1,"ERROR"))))</f>
        <v>78.2</v>
      </c>
    </row>
    <row r="2734" spans="1:13" x14ac:dyDescent="0.25">
      <c r="A2734" s="232" t="str">
        <f>IF(D2734="","",A2733)</f>
        <v/>
      </c>
      <c r="B2734" s="231" t="str">
        <f>IF(D2734="","",B2733)</f>
        <v/>
      </c>
      <c r="C2734" s="232" t="str">
        <f>IF(D2734="","",C2733)</f>
        <v/>
      </c>
      <c r="D2734" s="6" t="s">
        <v>910</v>
      </c>
      <c r="E2734" s="5" t="str">
        <f>IF(D2734="","",VLOOKUP(D2734,Master,3,FALSE))</f>
        <v>Nem</v>
      </c>
      <c r="F2734" s="5" t="str">
        <f>IF(D2734="","",VLOOKUP(D2734,Master,4,FALSE))</f>
        <v>Singh</v>
      </c>
      <c r="G2734" s="5" t="str">
        <f>IF(D2734="","",VLOOKUP(D2734,Master,5,FALSE))</f>
        <v>Men  Master</v>
      </c>
      <c r="H2734" s="5" t="str">
        <f>IF(D2734="","",VLOOKUP(D2734,Master,2,FALSE))</f>
        <v>SA Masters</v>
      </c>
      <c r="I2734" s="233"/>
      <c r="J2734" s="233"/>
      <c r="K2734" s="233"/>
      <c r="L2734" s="234" t="str">
        <f>IF(K2734="","",IF(I2734="",ROUND(HLOOKUP(J2734,kgList,K2734,FALSE),1),ROUND(HLOOKUP(I2734,kgList,K2734,FALSE),1)))</f>
        <v/>
      </c>
      <c r="M2734" s="234" t="str">
        <f>IF(L2734="","",IF(COUNTA(I2734:J2734)&gt;1,"Edible or Inedible",IF(COUNTA(I2734)=1,L2734*1,IF(COUNTA(J2734)=1,L2734*1,"ERROR"))))</f>
        <v/>
      </c>
    </row>
    <row r="2735" spans="1:13" x14ac:dyDescent="0.25">
      <c r="A2735" s="232" t="str">
        <f>IF(D2735="","",A2734)</f>
        <v/>
      </c>
      <c r="B2735" s="231" t="str">
        <f>IF(D2735="","",B2734)</f>
        <v/>
      </c>
      <c r="C2735" s="232" t="str">
        <f>IF(D2735="","",C2734)</f>
        <v/>
      </c>
      <c r="D2735" s="6" t="s">
        <v>331</v>
      </c>
      <c r="E2735" s="5" t="str">
        <f>IF(D2735="","",VLOOKUP(D2735,Master,3,FALSE))</f>
        <v>Emil</v>
      </c>
      <c r="F2735" s="5" t="str">
        <f>IF(D2735="","",VLOOKUP(D2735,Master,4,FALSE))</f>
        <v>Prinsloo</v>
      </c>
      <c r="G2735" s="5" t="str">
        <f>IF(D2735="","",VLOOKUP(D2735,Master,5,FALSE))</f>
        <v>Men Veteran</v>
      </c>
      <c r="H2735" s="5" t="str">
        <f>IF(D2735="","",VLOOKUP(D2735,Master,2,FALSE))</f>
        <v>Nam Seniors</v>
      </c>
      <c r="I2735" s="233"/>
      <c r="J2735" s="233" t="s">
        <v>607</v>
      </c>
      <c r="K2735" s="233">
        <v>171</v>
      </c>
      <c r="L2735" s="234">
        <f>IF(K2735="","",IF(I2735="",ROUND(HLOOKUP(J2735,kgList,K2735,FALSE),1),ROUND(HLOOKUP(I2735,kgList,K2735,FALSE),1)))</f>
        <v>68.900000000000006</v>
      </c>
      <c r="M2735" s="234">
        <f>IF(L2735="","",IF(COUNTA(I2735:J2735)&gt;1,"Edible or Inedible",IF(COUNTA(I2735)=1,L2735*1,IF(COUNTA(J2735)=1,L2735*1,"ERROR"))))</f>
        <v>68.900000000000006</v>
      </c>
    </row>
    <row r="2736" spans="1:13" x14ac:dyDescent="0.25">
      <c r="A2736" s="232" t="str">
        <f>IF(D2736="","",A2735)</f>
        <v/>
      </c>
      <c r="B2736" s="231" t="str">
        <f>IF(D2736="","",B2735)</f>
        <v/>
      </c>
      <c r="C2736" s="232" t="str">
        <f>IF(D2736="","",C2735)</f>
        <v/>
      </c>
      <c r="D2736" s="6" t="s">
        <v>436</v>
      </c>
      <c r="E2736" s="5" t="str">
        <f>IF(D2736="","",VLOOKUP(D2736,Master,3,FALSE))</f>
        <v xml:space="preserve">Andre-Louis </v>
      </c>
      <c r="F2736" s="5" t="str">
        <f>IF(D2736="","",VLOOKUP(D2736,Master,4,FALSE))</f>
        <v>Stipp</v>
      </c>
      <c r="G2736" s="5" t="str">
        <f>IF(D2736="","",VLOOKUP(D2736,Master,5,FALSE))</f>
        <v>Men U/21</v>
      </c>
      <c r="H2736" s="5" t="str">
        <f>IF(D2736="","",VLOOKUP(D2736,Master,2,FALSE))</f>
        <v>Nam Men U/21</v>
      </c>
      <c r="I2736" s="233"/>
      <c r="J2736" s="233" t="s">
        <v>613</v>
      </c>
      <c r="K2736" s="233">
        <v>170</v>
      </c>
      <c r="L2736" s="234">
        <f>IF(K2736="","",IF(I2736="",ROUND(HLOOKUP(J2736,kgList,K2736,FALSE),1),ROUND(HLOOKUP(I2736,kgList,K2736,FALSE),1)))</f>
        <v>26.7</v>
      </c>
      <c r="M2736" s="234">
        <f>IF(L2736="","",IF(COUNTA(I2736:J2736)&gt;1,"Edible or Inedible",IF(COUNTA(I2736)=1,L2736*1,IF(COUNTA(J2736)=1,L2736*1,"ERROR"))))</f>
        <v>26.7</v>
      </c>
    </row>
    <row r="2737" spans="1:13" x14ac:dyDescent="0.25">
      <c r="A2737" s="232" t="str">
        <f>IF(D2737="","",A2736)</f>
        <v/>
      </c>
      <c r="B2737" s="231" t="str">
        <f>IF(D2737="","",B2736)</f>
        <v/>
      </c>
      <c r="C2737" s="232" t="str">
        <f>IF(D2737="","",C2736)</f>
        <v/>
      </c>
      <c r="D2737" s="6" t="s">
        <v>319</v>
      </c>
      <c r="E2737" s="5" t="str">
        <f>IF(D2737="","",VLOOKUP(D2737,Master,3,FALSE))</f>
        <v>Rodger</v>
      </c>
      <c r="F2737" s="5" t="str">
        <f>IF(D2737="","",VLOOKUP(D2737,Master,4,FALSE))</f>
        <v>Boon</v>
      </c>
      <c r="G2737" s="5" t="str">
        <f>IF(D2737="","",VLOOKUP(D2737,Master,5,FALSE))</f>
        <v>Men Master</v>
      </c>
      <c r="H2737" s="5" t="str">
        <f>IF(D2737="","",VLOOKUP(D2737,Master,2,FALSE))</f>
        <v>Nam Masters</v>
      </c>
      <c r="I2737" s="233"/>
      <c r="J2737" s="233"/>
      <c r="K2737" s="233"/>
      <c r="L2737" s="234" t="str">
        <f>IF(K2737="","",IF(I2737="",ROUND(HLOOKUP(J2737,kgList,K2737,FALSE),1),ROUND(HLOOKUP(I2737,kgList,K2737,FALSE),1)))</f>
        <v/>
      </c>
      <c r="M2737" s="234" t="str">
        <f>IF(L2737="","",IF(COUNTA(I2737:J2737)&gt;1,"Edible or Inedible",IF(COUNTA(I2737)=1,L2737*1,IF(COUNTA(J2737)=1,L2737*1,"ERROR"))))</f>
        <v/>
      </c>
    </row>
    <row r="2738" spans="1:13" x14ac:dyDescent="0.25">
      <c r="A2738" s="232" t="str">
        <f>IF(D2738="","",A2737)</f>
        <v/>
      </c>
      <c r="B2738" s="231" t="str">
        <f>IF(D2738="","",B2737)</f>
        <v/>
      </c>
      <c r="C2738" s="232" t="str">
        <f>IF(D2738="","",C2737)</f>
        <v/>
      </c>
      <c r="D2738" s="6" t="s">
        <v>333</v>
      </c>
      <c r="E2738" s="5" t="str">
        <f>IF(D2738="","",VLOOKUP(D2738,Master,3,FALSE))</f>
        <v>Johan</v>
      </c>
      <c r="F2738" s="5" t="str">
        <f>IF(D2738="","",VLOOKUP(D2738,Master,4,FALSE))</f>
        <v>Van Wyk</v>
      </c>
      <c r="G2738" s="5" t="str">
        <f>IF(D2738="","",VLOOKUP(D2738,Master,5,FALSE))</f>
        <v>Men Veteran</v>
      </c>
      <c r="H2738" s="5" t="str">
        <f>IF(D2738="","",VLOOKUP(D2738,Master,2,FALSE))</f>
        <v>Nam Seniors</v>
      </c>
      <c r="I2738" s="233"/>
      <c r="J2738" s="233" t="s">
        <v>608</v>
      </c>
      <c r="K2738" s="233">
        <v>170</v>
      </c>
      <c r="L2738" s="234">
        <f>IF(K2738="","",IF(I2738="",ROUND(HLOOKUP(J2738,kgList,K2738,FALSE),1),ROUND(HLOOKUP(I2738,kgList,K2738,FALSE),1)))</f>
        <v>64.7</v>
      </c>
      <c r="M2738" s="234">
        <f>IF(L2738="","",IF(COUNTA(I2738:J2738)&gt;1,"Edible or Inedible",IF(COUNTA(I2738)=1,L2738*1,IF(COUNTA(J2738)=1,L2738*1,"ERROR"))))</f>
        <v>64.7</v>
      </c>
    </row>
    <row r="2739" spans="1:13" x14ac:dyDescent="0.25">
      <c r="A2739" s="232" t="str">
        <f>IF(D2739="","",A2738)</f>
        <v/>
      </c>
      <c r="B2739" s="231" t="str">
        <f>IF(D2739="","",B2738)</f>
        <v/>
      </c>
      <c r="C2739" s="232" t="str">
        <f>IF(D2739="","",C2738)</f>
        <v/>
      </c>
      <c r="D2739" s="6" t="s">
        <v>331</v>
      </c>
      <c r="E2739" s="5" t="str">
        <f>IF(D2739="","",VLOOKUP(D2739,Master,3,FALSE))</f>
        <v>Emil</v>
      </c>
      <c r="F2739" s="5" t="str">
        <f>IF(D2739="","",VLOOKUP(D2739,Master,4,FALSE))</f>
        <v>Prinsloo</v>
      </c>
      <c r="G2739" s="5" t="str">
        <f>IF(D2739="","",VLOOKUP(D2739,Master,5,FALSE))</f>
        <v>Men Veteran</v>
      </c>
      <c r="H2739" s="5" t="str">
        <f>IF(D2739="","",VLOOKUP(D2739,Master,2,FALSE))</f>
        <v>Nam Seniors</v>
      </c>
      <c r="I2739" s="233"/>
      <c r="J2739" s="233" t="s">
        <v>608</v>
      </c>
      <c r="K2739" s="233">
        <v>170</v>
      </c>
      <c r="L2739" s="234">
        <f>IF(K2739="","",IF(I2739="",ROUND(HLOOKUP(J2739,kgList,K2739,FALSE),1),ROUND(HLOOKUP(I2739,kgList,K2739,FALSE),1)))</f>
        <v>64.7</v>
      </c>
      <c r="M2739" s="234">
        <f>IF(L2739="","",IF(COUNTA(I2739:J2739)&gt;1,"Edible or Inedible",IF(COUNTA(I2739)=1,L2739*1,IF(COUNTA(J2739)=1,L2739*1,"ERROR"))))</f>
        <v>64.7</v>
      </c>
    </row>
    <row r="2740" spans="1:13" x14ac:dyDescent="0.25">
      <c r="A2740" s="232" t="str">
        <f>IF(D2740="","",A2739)</f>
        <v/>
      </c>
      <c r="B2740" s="231" t="str">
        <f>IF(D2740="","",B2739)</f>
        <v/>
      </c>
      <c r="C2740" s="232" t="str">
        <f>IF(D2740="","",C2739)</f>
        <v/>
      </c>
      <c r="D2740" s="6" t="s">
        <v>436</v>
      </c>
      <c r="E2740" s="5" t="str">
        <f>IF(D2740="","",VLOOKUP(D2740,Master,3,FALSE))</f>
        <v xml:space="preserve">Andre-Louis </v>
      </c>
      <c r="F2740" s="5" t="str">
        <f>IF(D2740="","",VLOOKUP(D2740,Master,4,FALSE))</f>
        <v>Stipp</v>
      </c>
      <c r="G2740" s="5" t="str">
        <f>IF(D2740="","",VLOOKUP(D2740,Master,5,FALSE))</f>
        <v>Men U/21</v>
      </c>
      <c r="H2740" s="5" t="str">
        <f>IF(D2740="","",VLOOKUP(D2740,Master,2,FALSE))</f>
        <v>Nam Men U/21</v>
      </c>
      <c r="I2740" s="233"/>
      <c r="J2740" s="233" t="s">
        <v>613</v>
      </c>
      <c r="K2740" s="233">
        <v>169</v>
      </c>
      <c r="L2740" s="234">
        <f>IF(K2740="","",IF(I2740="",ROUND(HLOOKUP(J2740,kgList,K2740,FALSE),1),ROUND(HLOOKUP(I2740,kgList,K2740,FALSE),1)))</f>
        <v>26.2</v>
      </c>
      <c r="M2740" s="234">
        <f>IF(L2740="","",IF(COUNTA(I2740:J2740)&gt;1,"Edible or Inedible",IF(COUNTA(I2740)=1,L2740*1,IF(COUNTA(J2740)=1,L2740*1,"ERROR"))))</f>
        <v>26.2</v>
      </c>
    </row>
    <row r="2741" spans="1:13" x14ac:dyDescent="0.25">
      <c r="A2741" s="232" t="str">
        <f>IF(D2741="","",A2740)</f>
        <v/>
      </c>
      <c r="B2741" s="231" t="str">
        <f>IF(D2741="","",B2740)</f>
        <v/>
      </c>
      <c r="C2741" s="232" t="str">
        <f>IF(D2741="","",C2740)</f>
        <v/>
      </c>
      <c r="D2741" s="6" t="s">
        <v>324</v>
      </c>
      <c r="E2741" s="5" t="str">
        <f>IF(D2741="","",VLOOKUP(D2741,Master,3,FALSE))</f>
        <v>Johan</v>
      </c>
      <c r="F2741" s="5" t="str">
        <f>IF(D2741="","",VLOOKUP(D2741,Master,4,FALSE))</f>
        <v>Visser</v>
      </c>
      <c r="G2741" s="5" t="str">
        <f>IF(D2741="","",VLOOKUP(D2741,Master,5,FALSE))</f>
        <v>Men Senior</v>
      </c>
      <c r="H2741" s="5" t="str">
        <f>IF(D2741="","",VLOOKUP(D2741,Master,2,FALSE))</f>
        <v>Nam Seniors</v>
      </c>
      <c r="I2741" s="233"/>
      <c r="J2741" s="233" t="s">
        <v>607</v>
      </c>
      <c r="K2741" s="233">
        <v>155</v>
      </c>
      <c r="L2741" s="234">
        <f>IF(K2741="","",IF(I2741="",ROUND(HLOOKUP(J2741,kgList,K2741,FALSE),1),ROUND(HLOOKUP(I2741,kgList,K2741,FALSE),1)))</f>
        <v>50.6</v>
      </c>
      <c r="M2741" s="234">
        <f>IF(L2741="","",IF(COUNTA(I2741:J2741)&gt;1,"Edible or Inedible",IF(COUNTA(I2741)=1,L2741*1,IF(COUNTA(J2741)=1,L2741*1,"ERROR"))))</f>
        <v>50.6</v>
      </c>
    </row>
    <row r="2742" spans="1:13" x14ac:dyDescent="0.25">
      <c r="A2742" s="232" t="str">
        <f>IF(D2742="","",A2741)</f>
        <v/>
      </c>
      <c r="B2742" s="231" t="str">
        <f>IF(D2742="","",B2741)</f>
        <v/>
      </c>
      <c r="C2742" s="232" t="str">
        <f>IF(D2742="","",C2741)</f>
        <v/>
      </c>
      <c r="D2742" s="6" t="s">
        <v>314</v>
      </c>
      <c r="E2742" s="5" t="str">
        <f>IF(D2742="","",VLOOKUP(D2742,Master,3,FALSE))</f>
        <v>Lesley</v>
      </c>
      <c r="F2742" s="5" t="str">
        <f>IF(D2742="","",VLOOKUP(D2742,Master,4,FALSE))</f>
        <v>Page</v>
      </c>
      <c r="G2742" s="5" t="str">
        <f>IF(D2742="","",VLOOKUP(D2742,Master,5,FALSE))</f>
        <v>Men Master</v>
      </c>
      <c r="H2742" s="5" t="str">
        <f>IF(D2742="","",VLOOKUP(D2742,Master,2,FALSE))</f>
        <v>Nam Masters</v>
      </c>
      <c r="I2742" s="233"/>
      <c r="J2742" s="233"/>
      <c r="K2742" s="233"/>
      <c r="L2742" s="234" t="str">
        <f>IF(K2742="","",IF(I2742="",ROUND(HLOOKUP(J2742,kgList,K2742,FALSE),1),ROUND(HLOOKUP(I2742,kgList,K2742,FALSE),1)))</f>
        <v/>
      </c>
      <c r="M2742" s="234" t="str">
        <f>IF(L2742="","",IF(COUNTA(I2742:J2742)&gt;1,"Edible or Inedible",IF(COUNTA(I2742)=1,L2742*1,IF(COUNTA(J2742)=1,L2742*1,"ERROR"))))</f>
        <v/>
      </c>
    </row>
    <row r="2743" spans="1:13" x14ac:dyDescent="0.25">
      <c r="A2743" s="232" t="str">
        <f>IF(D2743="","",A2742)</f>
        <v/>
      </c>
      <c r="B2743" s="231" t="str">
        <f>IF(D2743="","",B2742)</f>
        <v/>
      </c>
      <c r="C2743" s="232" t="str">
        <f>IF(D2743="","",C2742)</f>
        <v/>
      </c>
      <c r="D2743" s="6" t="s">
        <v>324</v>
      </c>
      <c r="E2743" s="5" t="str">
        <f>IF(D2743="","",VLOOKUP(D2743,Master,3,FALSE))</f>
        <v>Johan</v>
      </c>
      <c r="F2743" s="5" t="str">
        <f>IF(D2743="","",VLOOKUP(D2743,Master,4,FALSE))</f>
        <v>Visser</v>
      </c>
      <c r="G2743" s="5" t="str">
        <f>IF(D2743="","",VLOOKUP(D2743,Master,5,FALSE))</f>
        <v>Men Senior</v>
      </c>
      <c r="H2743" s="5" t="str">
        <f>IF(D2743="","",VLOOKUP(D2743,Master,2,FALSE))</f>
        <v>Nam Seniors</v>
      </c>
      <c r="I2743" s="233"/>
      <c r="J2743" s="233" t="s">
        <v>607</v>
      </c>
      <c r="K2743" s="233">
        <v>151</v>
      </c>
      <c r="L2743" s="234">
        <f>IF(K2743="","",IF(I2743="",ROUND(HLOOKUP(J2743,kgList,K2743,FALSE),1),ROUND(HLOOKUP(I2743,kgList,K2743,FALSE),1)))</f>
        <v>46.6</v>
      </c>
      <c r="M2743" s="234">
        <f>IF(L2743="","",IF(COUNTA(I2743:J2743)&gt;1,"Edible or Inedible",IF(COUNTA(I2743)=1,L2743*1,IF(COUNTA(J2743)=1,L2743*1,"ERROR"))))</f>
        <v>46.6</v>
      </c>
    </row>
    <row r="2744" spans="1:13" x14ac:dyDescent="0.25">
      <c r="A2744" s="232" t="str">
        <f>IF(D2744="","",A2743)</f>
        <v/>
      </c>
      <c r="B2744" s="231" t="str">
        <f>IF(D2744="","",B2743)</f>
        <v/>
      </c>
      <c r="C2744" s="232" t="str">
        <f>IF(D2744="","",C2743)</f>
        <v/>
      </c>
      <c r="D2744" s="6" t="s">
        <v>830</v>
      </c>
      <c r="E2744" s="5" t="str">
        <f>IF(D2744="","",VLOOKUP(D2744,Master,3,FALSE))</f>
        <v>Greg</v>
      </c>
      <c r="F2744" s="5" t="str">
        <f>IF(D2744="","",VLOOKUP(D2744,Master,4,FALSE))</f>
        <v>Sutherland</v>
      </c>
      <c r="G2744" s="5" t="str">
        <f>IF(D2744="","",VLOOKUP(D2744,Master,5,FALSE))</f>
        <v>Men Senior</v>
      </c>
      <c r="H2744" s="5" t="str">
        <f>IF(D2744="","",VLOOKUP(D2744,Master,2,FALSE))</f>
        <v>SA Seniors</v>
      </c>
      <c r="I2744" s="233"/>
      <c r="J2744" s="233" t="s">
        <v>612</v>
      </c>
      <c r="K2744" s="233">
        <v>135</v>
      </c>
      <c r="L2744" s="234">
        <f>IF(K2744="","",IF(I2744="",ROUND(HLOOKUP(J2744,kgList,K2744,FALSE),1),ROUND(HLOOKUP(I2744,kgList,K2744,FALSE),1)))</f>
        <v>32.1</v>
      </c>
      <c r="M2744" s="234">
        <f>IF(L2744="","",IF(COUNTA(I2744:J2744)&gt;1,"Edible or Inedible",IF(COUNTA(I2744)=1,L2744*1,IF(COUNTA(J2744)=1,L2744*1,"ERROR"))))</f>
        <v>32.1</v>
      </c>
    </row>
    <row r="2745" spans="1:13" x14ac:dyDescent="0.25">
      <c r="A2745" s="232" t="str">
        <f>IF(D2745="","",A2744)</f>
        <v/>
      </c>
      <c r="B2745" s="231" t="str">
        <f>IF(D2745="","",B2744)</f>
        <v/>
      </c>
      <c r="C2745" s="232" t="str">
        <f>IF(D2745="","",C2744)</f>
        <v/>
      </c>
      <c r="D2745" s="6" t="s">
        <v>826</v>
      </c>
      <c r="E2745" s="5" t="str">
        <f>IF(D2745="","",VLOOKUP(D2745,Master,3,FALSE))</f>
        <v>AJ</v>
      </c>
      <c r="F2745" s="5" t="str">
        <f>IF(D2745="","",VLOOKUP(D2745,Master,4,FALSE))</f>
        <v>De Beer</v>
      </c>
      <c r="G2745" s="5" t="str">
        <f>IF(D2745="","",VLOOKUP(D2745,Master,5,FALSE))</f>
        <v>Men Senior</v>
      </c>
      <c r="H2745" s="5" t="str">
        <f>IF(D2745="","",VLOOKUP(D2745,Master,2,FALSE))</f>
        <v>SA Seniors</v>
      </c>
      <c r="I2745" s="233"/>
      <c r="J2745" s="233" t="s">
        <v>612</v>
      </c>
      <c r="K2745" s="233">
        <v>131</v>
      </c>
      <c r="L2745" s="234">
        <f>IF(K2745="","",IF(I2745="",ROUND(HLOOKUP(J2745,kgList,K2745,FALSE),1),ROUND(HLOOKUP(I2745,kgList,K2745,FALSE),1)))</f>
        <v>29.1</v>
      </c>
      <c r="M2745" s="234">
        <f>IF(L2745="","",IF(COUNTA(I2745:J2745)&gt;1,"Edible or Inedible",IF(COUNTA(I2745)=1,L2745*1,IF(COUNTA(J2745)=1,L2745*1,"ERROR"))))</f>
        <v>29.1</v>
      </c>
    </row>
    <row r="2746" spans="1:13" x14ac:dyDescent="0.25">
      <c r="A2746" s="232" t="str">
        <f>IF(D2746="","",A2745)</f>
        <v/>
      </c>
      <c r="B2746" s="231" t="str">
        <f>IF(D2746="","",B2745)</f>
        <v/>
      </c>
      <c r="C2746" s="232" t="str">
        <f>IF(D2746="","",C2745)</f>
        <v/>
      </c>
      <c r="D2746" s="6" t="s">
        <v>759</v>
      </c>
      <c r="E2746" s="5" t="str">
        <f>IF(D2746="","",VLOOKUP(D2746,Master,3,FALSE))</f>
        <v>Brandon</v>
      </c>
      <c r="F2746" s="5" t="str">
        <f>IF(D2746="","",VLOOKUP(D2746,Master,4,FALSE))</f>
        <v>Grane</v>
      </c>
      <c r="G2746" s="5" t="str">
        <f>IF(D2746="","",VLOOKUP(D2746,Master,5,FALSE))</f>
        <v>Men U/21</v>
      </c>
      <c r="H2746" s="5" t="str">
        <f>IF(D2746="","",VLOOKUP(D2746,Master,2,FALSE))</f>
        <v>Nam Men U/21</v>
      </c>
      <c r="I2746" s="233"/>
      <c r="J2746" s="233" t="s">
        <v>613</v>
      </c>
      <c r="K2746" s="233">
        <v>166</v>
      </c>
      <c r="L2746" s="234">
        <f>IF(K2746="","",IF(I2746="",ROUND(HLOOKUP(J2746,kgList,K2746,FALSE),1),ROUND(HLOOKUP(I2746,kgList,K2746,FALSE),1)))</f>
        <v>24.6</v>
      </c>
      <c r="M2746" s="234">
        <f>IF(L2746="","",IF(COUNTA(I2746:J2746)&gt;1,"Edible or Inedible",IF(COUNTA(I2746)=1,L2746*1,IF(COUNTA(J2746)=1,L2746*1,"ERROR"))))</f>
        <v>24.6</v>
      </c>
    </row>
    <row r="2747" spans="1:13" x14ac:dyDescent="0.25">
      <c r="A2747" s="232" t="str">
        <f>IF(D2747="","",A2746)</f>
        <v/>
      </c>
      <c r="B2747" s="231" t="str">
        <f>IF(D2747="","",B2746)</f>
        <v/>
      </c>
      <c r="C2747" s="232" t="str">
        <f>IF(D2747="","",C2746)</f>
        <v/>
      </c>
      <c r="D2747" s="6" t="s">
        <v>830</v>
      </c>
      <c r="E2747" s="5" t="str">
        <f>IF(D2747="","",VLOOKUP(D2747,Master,3,FALSE))</f>
        <v>Greg</v>
      </c>
      <c r="F2747" s="5" t="str">
        <f>IF(D2747="","",VLOOKUP(D2747,Master,4,FALSE))</f>
        <v>Sutherland</v>
      </c>
      <c r="G2747" s="5" t="str">
        <f>IF(D2747="","",VLOOKUP(D2747,Master,5,FALSE))</f>
        <v>Men Senior</v>
      </c>
      <c r="H2747" s="5" t="str">
        <f>IF(D2747="","",VLOOKUP(D2747,Master,2,FALSE))</f>
        <v>SA Seniors</v>
      </c>
      <c r="I2747" s="233"/>
      <c r="J2747" s="233" t="s">
        <v>613</v>
      </c>
      <c r="K2747" s="233">
        <v>170</v>
      </c>
      <c r="L2747" s="234">
        <f>IF(K2747="","",IF(I2747="",ROUND(HLOOKUP(J2747,kgList,K2747,FALSE),1),ROUND(HLOOKUP(I2747,kgList,K2747,FALSE),1)))</f>
        <v>26.7</v>
      </c>
      <c r="M2747" s="234">
        <f>IF(L2747="","",IF(COUNTA(I2747:J2747)&gt;1,"Edible or Inedible",IF(COUNTA(I2747)=1,L2747*1,IF(COUNTA(J2747)=1,L2747*1,"ERROR"))))</f>
        <v>26.7</v>
      </c>
    </row>
    <row r="2748" spans="1:13" x14ac:dyDescent="0.25">
      <c r="A2748" s="232" t="str">
        <f>IF(D2748="","",A2747)</f>
        <v/>
      </c>
      <c r="B2748" s="231" t="str">
        <f>IF(D2748="","",B2747)</f>
        <v/>
      </c>
      <c r="C2748" s="232" t="str">
        <f>IF(D2748="","",C2747)</f>
        <v/>
      </c>
      <c r="D2748" s="6" t="s">
        <v>315</v>
      </c>
      <c r="E2748" s="5" t="str">
        <f>IF(D2748="","",VLOOKUP(D2748,Master,3,FALSE))</f>
        <v>Brian</v>
      </c>
      <c r="F2748" s="5" t="str">
        <f>IF(D2748="","",VLOOKUP(D2748,Master,4,FALSE))</f>
        <v>Curtis</v>
      </c>
      <c r="G2748" s="5" t="str">
        <f>IF(D2748="","",VLOOKUP(D2748,Master,5,FALSE))</f>
        <v>Men Senior</v>
      </c>
      <c r="H2748" s="5" t="str">
        <f>IF(D2748="","",VLOOKUP(D2748,Master,2,FALSE))</f>
        <v>Nam Seniors</v>
      </c>
      <c r="I2748" s="233"/>
      <c r="J2748" s="233" t="s">
        <v>613</v>
      </c>
      <c r="K2748" s="233">
        <v>168</v>
      </c>
      <c r="L2748" s="234">
        <f>IF(K2748="","",IF(I2748="",ROUND(HLOOKUP(J2748,kgList,K2748,FALSE),1),ROUND(HLOOKUP(I2748,kgList,K2748,FALSE),1)))</f>
        <v>25.7</v>
      </c>
      <c r="M2748" s="234">
        <f>IF(L2748="","",IF(COUNTA(I2748:J2748)&gt;1,"Edible or Inedible",IF(COUNTA(I2748)=1,L2748*1,IF(COUNTA(J2748)=1,L2748*1,"ERROR"))))</f>
        <v>25.7</v>
      </c>
    </row>
    <row r="2749" spans="1:13" x14ac:dyDescent="0.25">
      <c r="A2749" s="232" t="str">
        <f>IF(D2749="","",A2748)</f>
        <v/>
      </c>
      <c r="B2749" s="231" t="str">
        <f>IF(D2749="","",B2748)</f>
        <v/>
      </c>
      <c r="C2749" s="232" t="str">
        <f>IF(D2749="","",C2748)</f>
        <v/>
      </c>
      <c r="D2749" s="6" t="s">
        <v>825</v>
      </c>
      <c r="E2749" s="5" t="str">
        <f>IF(D2749="","",VLOOKUP(D2749,Master,3,FALSE))</f>
        <v>Robert</v>
      </c>
      <c r="F2749" s="5" t="str">
        <f>IF(D2749="","",VLOOKUP(D2749,Master,4,FALSE))</f>
        <v>Kyle</v>
      </c>
      <c r="G2749" s="5" t="str">
        <f>IF(D2749="","",VLOOKUP(D2749,Master,5,FALSE))</f>
        <v>Men Senior</v>
      </c>
      <c r="H2749" s="5" t="str">
        <f>IF(D2749="","",VLOOKUP(D2749,Master,2,FALSE))</f>
        <v>SA Seniors</v>
      </c>
      <c r="I2749" s="233"/>
      <c r="J2749" s="233" t="s">
        <v>613</v>
      </c>
      <c r="K2749" s="233">
        <v>167</v>
      </c>
      <c r="L2749" s="234">
        <f>IF(K2749="","",IF(I2749="",ROUND(HLOOKUP(J2749,kgList,K2749,FALSE),1),ROUND(HLOOKUP(I2749,kgList,K2749,FALSE),1)))</f>
        <v>25.2</v>
      </c>
      <c r="M2749" s="234">
        <f>IF(L2749="","",IF(COUNTA(I2749:J2749)&gt;1,"Edible or Inedible",IF(COUNTA(I2749)=1,L2749*1,IF(COUNTA(J2749)=1,L2749*1,"ERROR"))))</f>
        <v>25.2</v>
      </c>
    </row>
    <row r="2750" spans="1:13" x14ac:dyDescent="0.25">
      <c r="A2750" s="232" t="str">
        <f>IF(D2750="","",A2749)</f>
        <v/>
      </c>
      <c r="B2750" s="231" t="str">
        <f>IF(D2750="","",B2749)</f>
        <v/>
      </c>
      <c r="C2750" s="232" t="str">
        <f>IF(D2750="","",C2749)</f>
        <v/>
      </c>
      <c r="D2750" s="6" t="s">
        <v>537</v>
      </c>
      <c r="E2750" s="5" t="str">
        <f>IF(D2750="","",VLOOKUP(D2750,Master,3,FALSE))</f>
        <v>Lourens</v>
      </c>
      <c r="F2750" s="5" t="str">
        <f>IF(D2750="","",VLOOKUP(D2750,Master,4,FALSE))</f>
        <v>Fourie</v>
      </c>
      <c r="G2750" s="5" t="str">
        <f>IF(D2750="","",VLOOKUP(D2750,Master,5,FALSE))</f>
        <v>Men Master</v>
      </c>
      <c r="H2750" s="5" t="str">
        <f>IF(D2750="","",VLOOKUP(D2750,Master,2,FALSE))</f>
        <v>Nam Masters</v>
      </c>
      <c r="I2750" s="233"/>
      <c r="J2750" s="233" t="s">
        <v>608</v>
      </c>
      <c r="K2750" s="233">
        <v>199</v>
      </c>
      <c r="L2750" s="234">
        <f>IF(K2750="","",IF(I2750="",ROUND(HLOOKUP(J2750,kgList,K2750,FALSE),1),ROUND(HLOOKUP(I2750,kgList,K2750,FALSE),1)))</f>
        <v>105.7</v>
      </c>
      <c r="M2750" s="234">
        <f>IF(L2750="","",IF(COUNTA(I2750:J2750)&gt;1,"Edible or Inedible",IF(COUNTA(I2750)=1,L2750*1,IF(COUNTA(J2750)=1,L2750*1,"ERROR"))))</f>
        <v>105.7</v>
      </c>
    </row>
    <row r="2751" spans="1:13" x14ac:dyDescent="0.25">
      <c r="A2751" s="232" t="str">
        <f>IF(D2751="","",A2750)</f>
        <v/>
      </c>
      <c r="B2751" s="231" t="str">
        <f>IF(D2751="","",B2750)</f>
        <v/>
      </c>
      <c r="C2751" s="232" t="str">
        <f>IF(D2751="","",C2750)</f>
        <v/>
      </c>
      <c r="D2751" s="6" t="s">
        <v>904</v>
      </c>
      <c r="E2751" s="5" t="str">
        <f>IF(D2751="","",VLOOKUP(D2751,Master,3,FALSE))</f>
        <v>Mike</v>
      </c>
      <c r="F2751" s="5" t="str">
        <f>IF(D2751="","",VLOOKUP(D2751,Master,4,FALSE))</f>
        <v>Bailey</v>
      </c>
      <c r="G2751" s="5" t="str">
        <f>IF(D2751="","",VLOOKUP(D2751,Master,5,FALSE))</f>
        <v>Men  Master</v>
      </c>
      <c r="H2751" s="5" t="str">
        <f>IF(D2751="","",VLOOKUP(D2751,Master,2,FALSE))</f>
        <v>SA Masters</v>
      </c>
      <c r="I2751" s="233"/>
      <c r="J2751" s="233" t="s">
        <v>607</v>
      </c>
      <c r="K2751" s="233">
        <v>168</v>
      </c>
      <c r="L2751" s="234">
        <f>IF(K2751="","",IF(I2751="",ROUND(HLOOKUP(J2751,kgList,K2751,FALSE),1),ROUND(HLOOKUP(I2751,kgList,K2751,FALSE),1)))</f>
        <v>65.2</v>
      </c>
      <c r="M2751" s="234">
        <f>IF(L2751="","",IF(COUNTA(I2751:J2751)&gt;1,"Edible or Inedible",IF(COUNTA(I2751)=1,L2751*1,IF(COUNTA(J2751)=1,L2751*1,"ERROR"))))</f>
        <v>65.2</v>
      </c>
    </row>
    <row r="2752" spans="1:13" x14ac:dyDescent="0.25">
      <c r="A2752" s="232" t="str">
        <f>IF(D2752="","",A2751)</f>
        <v/>
      </c>
      <c r="B2752" s="231" t="str">
        <f>IF(D2752="","",B2751)</f>
        <v/>
      </c>
      <c r="C2752" s="232" t="str">
        <f>IF(D2752="","",C2751)</f>
        <v/>
      </c>
      <c r="D2752" s="6" t="s">
        <v>331</v>
      </c>
      <c r="E2752" s="5" t="str">
        <f>IF(D2752="","",VLOOKUP(D2752,Master,3,FALSE))</f>
        <v>Emil</v>
      </c>
      <c r="F2752" s="5" t="str">
        <f>IF(D2752="","",VLOOKUP(D2752,Master,4,FALSE))</f>
        <v>Prinsloo</v>
      </c>
      <c r="G2752" s="5" t="str">
        <f>IF(D2752="","",VLOOKUP(D2752,Master,5,FALSE))</f>
        <v>Men Veteran</v>
      </c>
      <c r="H2752" s="5" t="str">
        <f>IF(D2752="","",VLOOKUP(D2752,Master,2,FALSE))</f>
        <v>Nam Seniors</v>
      </c>
      <c r="I2752" s="233"/>
      <c r="J2752" s="233" t="s">
        <v>613</v>
      </c>
      <c r="K2752" s="233">
        <v>166</v>
      </c>
      <c r="L2752" s="234">
        <f>IF(K2752="","",IF(I2752="",ROUND(HLOOKUP(J2752,kgList,K2752,FALSE),1),ROUND(HLOOKUP(I2752,kgList,K2752,FALSE),1)))</f>
        <v>24.6</v>
      </c>
      <c r="M2752" s="234">
        <f>IF(L2752="","",IF(COUNTA(I2752:J2752)&gt;1,"Edible or Inedible",IF(COUNTA(I2752)=1,L2752*1,IF(COUNTA(J2752)=1,L2752*1,"ERROR"))))</f>
        <v>24.6</v>
      </c>
    </row>
    <row r="2753" spans="1:13" x14ac:dyDescent="0.25">
      <c r="A2753" s="232" t="str">
        <f>IF(D2753="","",A2752)</f>
        <v/>
      </c>
      <c r="B2753" s="231" t="str">
        <f>IF(D2753="","",B2752)</f>
        <v/>
      </c>
      <c r="C2753" s="232" t="str">
        <f>IF(D2753="","",C2752)</f>
        <v/>
      </c>
      <c r="D2753" s="6" t="s">
        <v>418</v>
      </c>
      <c r="E2753" s="5" t="str">
        <f>IF(D2753="","",VLOOKUP(D2753,Master,3,FALSE))</f>
        <v>Henri</v>
      </c>
      <c r="F2753" s="5" t="str">
        <f>IF(D2753="","",VLOOKUP(D2753,Master,4,FALSE))</f>
        <v>Snyman</v>
      </c>
      <c r="G2753" s="5" t="str">
        <f>IF(D2753="","",VLOOKUP(D2753,Master,5,FALSE))</f>
        <v>Men Veteran</v>
      </c>
      <c r="H2753" s="5" t="str">
        <f>IF(D2753="","",VLOOKUP(D2753,Master,2,FALSE))</f>
        <v>Nam Seniors</v>
      </c>
      <c r="I2753" s="233"/>
      <c r="J2753" s="233" t="s">
        <v>613</v>
      </c>
      <c r="K2753" s="233">
        <v>166</v>
      </c>
      <c r="L2753" s="234">
        <f>IF(K2753="","",IF(I2753="",ROUND(HLOOKUP(J2753,kgList,K2753,FALSE),1),ROUND(HLOOKUP(I2753,kgList,K2753,FALSE),1)))</f>
        <v>24.6</v>
      </c>
      <c r="M2753" s="234">
        <f>IF(L2753="","",IF(COUNTA(I2753:J2753)&gt;1,"Edible or Inedible",IF(COUNTA(I2753)=1,L2753*1,IF(COUNTA(J2753)=1,L2753*1,"ERROR"))))</f>
        <v>24.6</v>
      </c>
    </row>
    <row r="2754" spans="1:13" x14ac:dyDescent="0.25">
      <c r="A2754" s="232" t="str">
        <f>IF(D2754="","",A2753)</f>
        <v/>
      </c>
      <c r="B2754" s="231" t="str">
        <f>IF(D2754="","",B2753)</f>
        <v/>
      </c>
      <c r="C2754" s="232" t="str">
        <f>IF(D2754="","",C2753)</f>
        <v/>
      </c>
      <c r="D2754" s="6" t="s">
        <v>877</v>
      </c>
      <c r="E2754" s="5" t="str">
        <f>IF(D2754="","",VLOOKUP(D2754,Master,3,FALSE))</f>
        <v>Challen</v>
      </c>
      <c r="F2754" s="5" t="str">
        <f>IF(D2754="","",VLOOKUP(D2754,Master,4,FALSE))</f>
        <v>Gendall</v>
      </c>
      <c r="G2754" s="5" t="str">
        <f>IF(D2754="","",VLOOKUP(D2754,Master,5,FALSE))</f>
        <v>Men U/21</v>
      </c>
      <c r="H2754" s="5" t="str">
        <f>IF(D2754="","",VLOOKUP(D2754,Master,2,FALSE))</f>
        <v>SA Men U/21</v>
      </c>
      <c r="I2754" s="233"/>
      <c r="J2754" s="233" t="s">
        <v>613</v>
      </c>
      <c r="K2754" s="233">
        <v>164</v>
      </c>
      <c r="L2754" s="234">
        <f>IF(K2754="","",IF(I2754="",ROUND(HLOOKUP(J2754,kgList,K2754,FALSE),1),ROUND(HLOOKUP(I2754,kgList,K2754,FALSE),1)))</f>
        <v>23.6</v>
      </c>
      <c r="M2754" s="234">
        <f>IF(L2754="","",IF(COUNTA(I2754:J2754)&gt;1,"Edible or Inedible",IF(COUNTA(I2754)=1,L2754*1,IF(COUNTA(J2754)=1,L2754*1,"ERROR"))))</f>
        <v>23.6</v>
      </c>
    </row>
    <row r="2755" spans="1:13" x14ac:dyDescent="0.25">
      <c r="A2755" s="232" t="str">
        <f>IF(D2755="","",A2754)</f>
        <v/>
      </c>
      <c r="B2755" s="231" t="str">
        <f>IF(D2755="","",B2754)</f>
        <v/>
      </c>
      <c r="C2755" s="232" t="str">
        <f>IF(D2755="","",C2754)</f>
        <v/>
      </c>
      <c r="D2755" s="6" t="s">
        <v>832</v>
      </c>
      <c r="E2755" s="5" t="str">
        <f>IF(D2755="","",VLOOKUP(D2755,Master,3,FALSE))</f>
        <v>Louis</v>
      </c>
      <c r="F2755" s="5" t="str">
        <f>IF(D2755="","",VLOOKUP(D2755,Master,4,FALSE))</f>
        <v>Allison</v>
      </c>
      <c r="G2755" s="5" t="str">
        <f>IF(D2755="","",VLOOKUP(D2755,Master,5,FALSE))</f>
        <v>Men Senior</v>
      </c>
      <c r="H2755" s="5" t="str">
        <f>IF(D2755="","",VLOOKUP(D2755,Master,2,FALSE))</f>
        <v>SA Seniors</v>
      </c>
      <c r="I2755" s="233"/>
      <c r="J2755" s="233" t="s">
        <v>612</v>
      </c>
      <c r="K2755" s="233">
        <v>124</v>
      </c>
      <c r="L2755" s="234">
        <f>IF(K2755="","",IF(I2755="",ROUND(HLOOKUP(J2755,kgList,K2755,FALSE),1),ROUND(HLOOKUP(I2755,kgList,K2755,FALSE),1)))</f>
        <v>24.3</v>
      </c>
      <c r="M2755" s="234">
        <f>IF(L2755="","",IF(COUNTA(I2755:J2755)&gt;1,"Edible or Inedible",IF(COUNTA(I2755)=1,L2755*1,IF(COUNTA(J2755)=1,L2755*1,"ERROR"))))</f>
        <v>24.3</v>
      </c>
    </row>
    <row r="2756" spans="1:13" x14ac:dyDescent="0.25">
      <c r="A2756" s="232" t="str">
        <f>IF(D2756="","",A2755)</f>
        <v/>
      </c>
      <c r="B2756" s="231" t="str">
        <f>IF(D2756="","",B2755)</f>
        <v/>
      </c>
      <c r="C2756" s="232" t="str">
        <f>IF(D2756="","",C2755)</f>
        <v/>
      </c>
      <c r="D2756" s="6" t="s">
        <v>418</v>
      </c>
      <c r="E2756" s="5" t="str">
        <f>IF(D2756="","",VLOOKUP(D2756,Master,3,FALSE))</f>
        <v>Henri</v>
      </c>
      <c r="F2756" s="5" t="str">
        <f>IF(D2756="","",VLOOKUP(D2756,Master,4,FALSE))</f>
        <v>Snyman</v>
      </c>
      <c r="G2756" s="5" t="str">
        <f>IF(D2756="","",VLOOKUP(D2756,Master,5,FALSE))</f>
        <v>Men Veteran</v>
      </c>
      <c r="H2756" s="5" t="str">
        <f>IF(D2756="","",VLOOKUP(D2756,Master,2,FALSE))</f>
        <v>Nam Seniors</v>
      </c>
      <c r="I2756" s="233"/>
      <c r="J2756" s="233" t="s">
        <v>613</v>
      </c>
      <c r="K2756" s="233">
        <v>165</v>
      </c>
      <c r="L2756" s="234">
        <f>IF(K2756="","",IF(I2756="",ROUND(HLOOKUP(J2756,kgList,K2756,FALSE),1),ROUND(HLOOKUP(I2756,kgList,K2756,FALSE),1)))</f>
        <v>24.1</v>
      </c>
      <c r="M2756" s="234">
        <f>IF(L2756="","",IF(COUNTA(I2756:J2756)&gt;1,"Edible or Inedible",IF(COUNTA(I2756)=1,L2756*1,IF(COUNTA(J2756)=1,L2756*1,"ERROR"))))</f>
        <v>24.1</v>
      </c>
    </row>
    <row r="2757" spans="1:13" x14ac:dyDescent="0.25">
      <c r="A2757" s="232" t="str">
        <f>IF(D2757="","",A2756)</f>
        <v/>
      </c>
      <c r="B2757" s="231" t="str">
        <f>IF(D2757="","",B2756)</f>
        <v/>
      </c>
      <c r="C2757" s="232" t="str">
        <f>IF(D2757="","",C2756)</f>
        <v/>
      </c>
      <c r="D2757" s="6" t="s">
        <v>324</v>
      </c>
      <c r="E2757" s="5" t="str">
        <f>IF(D2757="","",VLOOKUP(D2757,Master,3,FALSE))</f>
        <v>Johan</v>
      </c>
      <c r="F2757" s="5" t="str">
        <f>IF(D2757="","",VLOOKUP(D2757,Master,4,FALSE))</f>
        <v>Visser</v>
      </c>
      <c r="G2757" s="5" t="str">
        <f>IF(D2757="","",VLOOKUP(D2757,Master,5,FALSE))</f>
        <v>Men Senior</v>
      </c>
      <c r="H2757" s="5" t="str">
        <f>IF(D2757="","",VLOOKUP(D2757,Master,2,FALSE))</f>
        <v>Nam Seniors</v>
      </c>
      <c r="I2757" s="233"/>
      <c r="J2757" s="233" t="s">
        <v>613</v>
      </c>
      <c r="K2757" s="233">
        <v>165</v>
      </c>
      <c r="L2757" s="234">
        <f>IF(K2757="","",IF(I2757="",ROUND(HLOOKUP(J2757,kgList,K2757,FALSE),1),ROUND(HLOOKUP(I2757,kgList,K2757,FALSE),1)))</f>
        <v>24.1</v>
      </c>
      <c r="M2757" s="234">
        <f>IF(L2757="","",IF(COUNTA(I2757:J2757)&gt;1,"Edible or Inedible",IF(COUNTA(I2757)=1,L2757*1,IF(COUNTA(J2757)=1,L2757*1,"ERROR"))))</f>
        <v>24.1</v>
      </c>
    </row>
    <row r="2758" spans="1:13" x14ac:dyDescent="0.25">
      <c r="A2758" s="232" t="str">
        <f>IF(D2758="","",A2757)</f>
        <v/>
      </c>
      <c r="B2758" s="231" t="str">
        <f>IF(D2758="","",B2757)</f>
        <v/>
      </c>
      <c r="C2758" s="232" t="str">
        <f>IF(D2758="","",C2757)</f>
        <v/>
      </c>
      <c r="D2758" s="6" t="s">
        <v>893</v>
      </c>
      <c r="E2758" s="5" t="str">
        <f>IF(D2758="","",VLOOKUP(D2758,Master,3,FALSE))</f>
        <v>Antoi</v>
      </c>
      <c r="F2758" s="5" t="str">
        <f>IF(D2758="","",VLOOKUP(D2758,Master,4,FALSE))</f>
        <v>Forbes</v>
      </c>
      <c r="G2758" s="5" t="str">
        <f>IF(D2758="","",VLOOKUP(D2758,Master,5,FALSE))</f>
        <v>Ladies Senior</v>
      </c>
      <c r="H2758" s="5" t="str">
        <f>IF(D2758="","",VLOOKUP(D2758,Master,2,FALSE))</f>
        <v>SA Ladies</v>
      </c>
      <c r="I2758" s="233"/>
      <c r="J2758" s="233"/>
      <c r="K2758" s="233"/>
      <c r="L2758" s="234" t="str">
        <f>IF(K2758="","",IF(I2758="",ROUND(HLOOKUP(J2758,kgList,K2758,FALSE),1),ROUND(HLOOKUP(I2758,kgList,K2758,FALSE),1)))</f>
        <v/>
      </c>
      <c r="M2758" s="234" t="str">
        <f>IF(L2758="","",IF(COUNTA(I2758:J2758)&gt;1,"Edible or Inedible",IF(COUNTA(I2758)=1,L2758*1,IF(COUNTA(J2758)=1,L2758*1,"ERROR"))))</f>
        <v/>
      </c>
    </row>
    <row r="2759" spans="1:13" x14ac:dyDescent="0.25">
      <c r="A2759" s="232" t="str">
        <f>IF(D2759="","",A2758)</f>
        <v/>
      </c>
      <c r="B2759" s="231" t="str">
        <f>IF(D2759="","",B2758)</f>
        <v/>
      </c>
      <c r="C2759" s="232" t="str">
        <f>IF(D2759="","",C2758)</f>
        <v/>
      </c>
      <c r="D2759" s="6" t="s">
        <v>910</v>
      </c>
      <c r="E2759" s="5" t="str">
        <f>IF(D2759="","",VLOOKUP(D2759,Master,3,FALSE))</f>
        <v>Nem</v>
      </c>
      <c r="F2759" s="5" t="str">
        <f>IF(D2759="","",VLOOKUP(D2759,Master,4,FALSE))</f>
        <v>Singh</v>
      </c>
      <c r="G2759" s="5" t="str">
        <f>IF(D2759="","",VLOOKUP(D2759,Master,5,FALSE))</f>
        <v>Men  Master</v>
      </c>
      <c r="H2759" s="5" t="str">
        <f>IF(D2759="","",VLOOKUP(D2759,Master,2,FALSE))</f>
        <v>SA Masters</v>
      </c>
      <c r="I2759" s="233"/>
      <c r="J2759" s="233" t="s">
        <v>607</v>
      </c>
      <c r="K2759" s="233">
        <v>158</v>
      </c>
      <c r="L2759" s="234">
        <f>IF(K2759="","",IF(I2759="",ROUND(HLOOKUP(J2759,kgList,K2759,FALSE),1),ROUND(HLOOKUP(I2759,kgList,K2759,FALSE),1)))</f>
        <v>53.8</v>
      </c>
      <c r="M2759" s="234">
        <f>IF(L2759="","",IF(COUNTA(I2759:J2759)&gt;1,"Edible or Inedible",IF(COUNTA(I2759)=1,L2759*1,IF(COUNTA(J2759)=1,L2759*1,"ERROR"))))</f>
        <v>53.8</v>
      </c>
    </row>
    <row r="2760" spans="1:13" x14ac:dyDescent="0.25">
      <c r="A2760" s="232" t="str">
        <f>IF(D2760="","",A2759)</f>
        <v/>
      </c>
      <c r="B2760" s="231" t="str">
        <f>IF(D2760="","",B2759)</f>
        <v/>
      </c>
      <c r="C2760" s="232" t="str">
        <f>IF(D2760="","",C2759)</f>
        <v/>
      </c>
      <c r="D2760" s="6" t="s">
        <v>849</v>
      </c>
      <c r="E2760" s="5" t="str">
        <f>IF(D2760="","",VLOOKUP(D2760,Master,3,FALSE))</f>
        <v>Tim</v>
      </c>
      <c r="F2760" s="5" t="str">
        <f>IF(D2760="","",VLOOKUP(D2760,Master,4,FALSE))</f>
        <v>Du Plessis</v>
      </c>
      <c r="G2760" s="5" t="str">
        <f>IF(D2760="","",VLOOKUP(D2760,Master,5,FALSE))</f>
        <v>Men U/21</v>
      </c>
      <c r="H2760" s="5" t="str">
        <f>IF(D2760="","",VLOOKUP(D2760,Master,2,FALSE))</f>
        <v>SA Men U/21</v>
      </c>
      <c r="I2760" s="233"/>
      <c r="J2760" s="233" t="s">
        <v>613</v>
      </c>
      <c r="K2760" s="233">
        <v>162</v>
      </c>
      <c r="L2760" s="234">
        <f>IF(K2760="","",IF(I2760="",ROUND(HLOOKUP(J2760,kgList,K2760,FALSE),1),ROUND(HLOOKUP(I2760,kgList,K2760,FALSE),1)))</f>
        <v>22.7</v>
      </c>
      <c r="M2760" s="234">
        <f>IF(L2760="","",IF(COUNTA(I2760:J2760)&gt;1,"Edible or Inedible",IF(COUNTA(I2760)=1,L2760*1,IF(COUNTA(J2760)=1,L2760*1,"ERROR"))))</f>
        <v>22.7</v>
      </c>
    </row>
    <row r="2761" spans="1:13" x14ac:dyDescent="0.25">
      <c r="A2761" s="232" t="str">
        <f>IF(D2761="","",A2760)</f>
        <v/>
      </c>
      <c r="B2761" s="231" t="str">
        <f>IF(D2761="","",B2760)</f>
        <v/>
      </c>
      <c r="C2761" s="232" t="str">
        <f>IF(D2761="","",C2760)</f>
        <v/>
      </c>
      <c r="D2761" s="6" t="s">
        <v>853</v>
      </c>
      <c r="E2761" s="5" t="str">
        <f>IF(D2761="","",VLOOKUP(D2761,Master,3,FALSE))</f>
        <v>Cullen</v>
      </c>
      <c r="F2761" s="5" t="str">
        <f>IF(D2761="","",VLOOKUP(D2761,Master,4,FALSE))</f>
        <v>Opperman</v>
      </c>
      <c r="G2761" s="5" t="str">
        <f>IF(D2761="","",VLOOKUP(D2761,Master,5,FALSE))</f>
        <v>Men U/21</v>
      </c>
      <c r="H2761" s="5" t="str">
        <f>IF(D2761="","",VLOOKUP(D2761,Master,2,FALSE))</f>
        <v>SA Men U/21</v>
      </c>
      <c r="I2761" s="233"/>
      <c r="J2761" s="233" t="s">
        <v>613</v>
      </c>
      <c r="K2761" s="233">
        <v>162</v>
      </c>
      <c r="L2761" s="234">
        <f>IF(K2761="","",IF(I2761="",ROUND(HLOOKUP(J2761,kgList,K2761,FALSE),1),ROUND(HLOOKUP(I2761,kgList,K2761,FALSE),1)))</f>
        <v>22.7</v>
      </c>
      <c r="M2761" s="234">
        <f>IF(L2761="","",IF(COUNTA(I2761:J2761)&gt;1,"Edible or Inedible",IF(COUNTA(I2761)=1,L2761*1,IF(COUNTA(J2761)=1,L2761*1,"ERROR"))))</f>
        <v>22.7</v>
      </c>
    </row>
    <row r="2762" spans="1:13" x14ac:dyDescent="0.25">
      <c r="A2762" s="232" t="str">
        <f>IF(D2762="","",A2761)</f>
        <v/>
      </c>
      <c r="B2762" s="231" t="str">
        <f>IF(D2762="","",B2761)</f>
        <v/>
      </c>
      <c r="C2762" s="232" t="str">
        <f>IF(D2762="","",C2761)</f>
        <v/>
      </c>
      <c r="D2762" s="6" t="s">
        <v>683</v>
      </c>
      <c r="E2762" s="5" t="str">
        <f>IF(D2762="","",VLOOKUP(D2762,Master,3,FALSE))</f>
        <v>Barren</v>
      </c>
      <c r="F2762" s="5" t="str">
        <f>IF(D2762="","",VLOOKUP(D2762,Master,4,FALSE))</f>
        <v>Van Es</v>
      </c>
      <c r="G2762" s="5" t="str">
        <f>IF(D2762="","",VLOOKUP(D2762,Master,5,FALSE))</f>
        <v>Men Senior</v>
      </c>
      <c r="H2762" s="5" t="str">
        <f>IF(D2762="","",VLOOKUP(D2762,Master,2,FALSE))</f>
        <v>Nam Men U/21</v>
      </c>
      <c r="I2762" s="233"/>
      <c r="J2762" s="233" t="s">
        <v>613</v>
      </c>
      <c r="K2762" s="233">
        <v>162</v>
      </c>
      <c r="L2762" s="234">
        <f>IF(K2762="","",IF(I2762="",ROUND(HLOOKUP(J2762,kgList,K2762,FALSE),1),ROUND(HLOOKUP(I2762,kgList,K2762,FALSE),1)))</f>
        <v>22.7</v>
      </c>
      <c r="M2762" s="234">
        <f>IF(L2762="","",IF(COUNTA(I2762:J2762)&gt;1,"Edible or Inedible",IF(COUNTA(I2762)=1,L2762*1,IF(COUNTA(J2762)=1,L2762*1,"ERROR"))))</f>
        <v>22.7</v>
      </c>
    </row>
    <row r="2763" spans="1:13" x14ac:dyDescent="0.25">
      <c r="A2763" s="232" t="str">
        <f>IF(D2763="","",A2762)</f>
        <v/>
      </c>
      <c r="B2763" s="231" t="str">
        <f>IF(D2763="","",B2762)</f>
        <v/>
      </c>
      <c r="C2763" s="232" t="str">
        <f>IF(D2763="","",C2762)</f>
        <v/>
      </c>
      <c r="D2763" s="6" t="s">
        <v>902</v>
      </c>
      <c r="E2763" s="5" t="str">
        <f>IF(D2763="","",VLOOKUP(D2763,Master,3,FALSE))</f>
        <v>Wimpie</v>
      </c>
      <c r="F2763" s="5" t="str">
        <f>IF(D2763="","",VLOOKUP(D2763,Master,4,FALSE))</f>
        <v>Barnard</v>
      </c>
      <c r="G2763" s="5" t="str">
        <f>IF(D2763="","",VLOOKUP(D2763,Master,5,FALSE))</f>
        <v>Men  Master</v>
      </c>
      <c r="H2763" s="5" t="str">
        <f>IF(D2763="","",VLOOKUP(D2763,Master,2,FALSE))</f>
        <v>SA Masters</v>
      </c>
      <c r="I2763" s="233"/>
      <c r="J2763" s="233" t="s">
        <v>612</v>
      </c>
      <c r="K2763" s="233">
        <v>157</v>
      </c>
      <c r="L2763" s="234">
        <f>IF(K2763="","",IF(I2763="",ROUND(HLOOKUP(J2763,kgList,K2763,FALSE),1),ROUND(HLOOKUP(I2763,kgList,K2763,FALSE),1)))</f>
        <v>52.6</v>
      </c>
      <c r="M2763" s="234">
        <f>IF(L2763="","",IF(COUNTA(I2763:J2763)&gt;1,"Edible or Inedible",IF(COUNTA(I2763)=1,L2763*1,IF(COUNTA(J2763)=1,L2763*1,"ERROR"))))</f>
        <v>52.6</v>
      </c>
    </row>
    <row r="2764" spans="1:13" x14ac:dyDescent="0.25">
      <c r="A2764" s="232" t="str">
        <f>IF(D2764="","",A2763)</f>
        <v/>
      </c>
      <c r="B2764" s="231" t="str">
        <f>IF(D2764="","",B2763)</f>
        <v/>
      </c>
      <c r="C2764" s="232" t="str">
        <f>IF(D2764="","",C2763)</f>
        <v/>
      </c>
      <c r="D2764" s="6" t="s">
        <v>333</v>
      </c>
      <c r="E2764" s="5" t="str">
        <f>IF(D2764="","",VLOOKUP(D2764,Master,3,FALSE))</f>
        <v>Johan</v>
      </c>
      <c r="F2764" s="5" t="str">
        <f>IF(D2764="","",VLOOKUP(D2764,Master,4,FALSE))</f>
        <v>Van Wyk</v>
      </c>
      <c r="G2764" s="5" t="str">
        <f>IF(D2764="","",VLOOKUP(D2764,Master,5,FALSE))</f>
        <v>Men Veteran</v>
      </c>
      <c r="H2764" s="5" t="str">
        <f>IF(D2764="","",VLOOKUP(D2764,Master,2,FALSE))</f>
        <v>Nam Seniors</v>
      </c>
      <c r="I2764" s="233"/>
      <c r="J2764" s="233" t="s">
        <v>613</v>
      </c>
      <c r="K2764" s="233">
        <v>165</v>
      </c>
      <c r="L2764" s="234">
        <f>IF(K2764="","",IF(I2764="",ROUND(HLOOKUP(J2764,kgList,K2764,FALSE),1),ROUND(HLOOKUP(I2764,kgList,K2764,FALSE),1)))</f>
        <v>24.1</v>
      </c>
      <c r="M2764" s="234">
        <f>IF(L2764="","",IF(COUNTA(I2764:J2764)&gt;1,"Edible or Inedible",IF(COUNTA(I2764)=1,L2764*1,IF(COUNTA(J2764)=1,L2764*1,"ERROR"))))</f>
        <v>24.1</v>
      </c>
    </row>
    <row r="2765" spans="1:13" x14ac:dyDescent="0.25">
      <c r="A2765" s="232" t="str">
        <f>IF(D2765="","",A2764)</f>
        <v/>
      </c>
      <c r="B2765" s="231" t="str">
        <f>IF(D2765="","",B2764)</f>
        <v/>
      </c>
      <c r="C2765" s="232" t="str">
        <f>IF(D2765="","",C2764)</f>
        <v/>
      </c>
      <c r="D2765" s="6" t="s">
        <v>315</v>
      </c>
      <c r="E2765" s="5" t="str">
        <f>IF(D2765="","",VLOOKUP(D2765,Master,3,FALSE))</f>
        <v>Brian</v>
      </c>
      <c r="F2765" s="5" t="str">
        <f>IF(D2765="","",VLOOKUP(D2765,Master,4,FALSE))</f>
        <v>Curtis</v>
      </c>
      <c r="G2765" s="5" t="str">
        <f>IF(D2765="","",VLOOKUP(D2765,Master,5,FALSE))</f>
        <v>Men Senior</v>
      </c>
      <c r="H2765" s="5" t="str">
        <f>IF(D2765="","",VLOOKUP(D2765,Master,2,FALSE))</f>
        <v>Nam Seniors</v>
      </c>
      <c r="I2765" s="233"/>
      <c r="J2765" s="233" t="s">
        <v>613</v>
      </c>
      <c r="K2765" s="233">
        <v>164</v>
      </c>
      <c r="L2765" s="234">
        <f>IF(K2765="","",IF(I2765="",ROUND(HLOOKUP(J2765,kgList,K2765,FALSE),1),ROUND(HLOOKUP(I2765,kgList,K2765,FALSE),1)))</f>
        <v>23.6</v>
      </c>
      <c r="M2765" s="234">
        <f>IF(L2765="","",IF(COUNTA(I2765:J2765)&gt;1,"Edible or Inedible",IF(COUNTA(I2765)=1,L2765*1,IF(COUNTA(J2765)=1,L2765*1,"ERROR"))))</f>
        <v>23.6</v>
      </c>
    </row>
    <row r="2766" spans="1:13" x14ac:dyDescent="0.25">
      <c r="A2766" s="232" t="str">
        <f>IF(D2766="","",A2765)</f>
        <v/>
      </c>
      <c r="B2766" s="231" t="str">
        <f>IF(D2766="","",B2765)</f>
        <v/>
      </c>
      <c r="C2766" s="232" t="str">
        <f>IF(D2766="","",C2765)</f>
        <v/>
      </c>
      <c r="D2766" s="6" t="s">
        <v>315</v>
      </c>
      <c r="E2766" s="5" t="str">
        <f>IF(D2766="","",VLOOKUP(D2766,Master,3,FALSE))</f>
        <v>Brian</v>
      </c>
      <c r="F2766" s="5" t="str">
        <f>IF(D2766="","",VLOOKUP(D2766,Master,4,FALSE))</f>
        <v>Curtis</v>
      </c>
      <c r="G2766" s="5" t="str">
        <f>IF(D2766="","",VLOOKUP(D2766,Master,5,FALSE))</f>
        <v>Men Senior</v>
      </c>
      <c r="H2766" s="5" t="str">
        <f>IF(D2766="","",VLOOKUP(D2766,Master,2,FALSE))</f>
        <v>Nam Seniors</v>
      </c>
      <c r="I2766" s="233"/>
      <c r="J2766" s="233" t="s">
        <v>613</v>
      </c>
      <c r="K2766" s="233">
        <v>164</v>
      </c>
      <c r="L2766" s="234">
        <f>IF(K2766="","",IF(I2766="",ROUND(HLOOKUP(J2766,kgList,K2766,FALSE),1),ROUND(HLOOKUP(I2766,kgList,K2766,FALSE),1)))</f>
        <v>23.6</v>
      </c>
      <c r="M2766" s="234">
        <f>IF(L2766="","",IF(COUNTA(I2766:J2766)&gt;1,"Edible or Inedible",IF(COUNTA(I2766)=1,L2766*1,IF(COUNTA(J2766)=1,L2766*1,"ERROR"))))</f>
        <v>23.6</v>
      </c>
    </row>
    <row r="2767" spans="1:13" x14ac:dyDescent="0.25">
      <c r="A2767" s="232" t="str">
        <f>IF(D2767="","",A2766)</f>
        <v/>
      </c>
      <c r="B2767" s="231" t="str">
        <f>IF(D2767="","",B2766)</f>
        <v/>
      </c>
      <c r="C2767" s="232" t="str">
        <f>IF(D2767="","",C2766)</f>
        <v/>
      </c>
      <c r="D2767" s="6" t="s">
        <v>331</v>
      </c>
      <c r="E2767" s="5" t="str">
        <f>IF(D2767="","",VLOOKUP(D2767,Master,3,FALSE))</f>
        <v>Emil</v>
      </c>
      <c r="F2767" s="5" t="str">
        <f>IF(D2767="","",VLOOKUP(D2767,Master,4,FALSE))</f>
        <v>Prinsloo</v>
      </c>
      <c r="G2767" s="5" t="str">
        <f>IF(D2767="","",VLOOKUP(D2767,Master,5,FALSE))</f>
        <v>Men Veteran</v>
      </c>
      <c r="H2767" s="5" t="str">
        <f>IF(D2767="","",VLOOKUP(D2767,Master,2,FALSE))</f>
        <v>Nam Seniors</v>
      </c>
      <c r="I2767" s="233"/>
      <c r="J2767" s="233" t="s">
        <v>613</v>
      </c>
      <c r="K2767" s="233">
        <v>163</v>
      </c>
      <c r="L2767" s="234">
        <f>IF(K2767="","",IF(I2767="",ROUND(HLOOKUP(J2767,kgList,K2767,FALSE),1),ROUND(HLOOKUP(I2767,kgList,K2767,FALSE),1)))</f>
        <v>23.1</v>
      </c>
      <c r="M2767" s="234">
        <f>IF(L2767="","",IF(COUNTA(I2767:J2767)&gt;1,"Edible or Inedible",IF(COUNTA(I2767)=1,L2767*1,IF(COUNTA(J2767)=1,L2767*1,"ERROR"))))</f>
        <v>23.1</v>
      </c>
    </row>
    <row r="2768" spans="1:13" x14ac:dyDescent="0.25">
      <c r="A2768" s="232" t="str">
        <f>IF(D2768="","",A2767)</f>
        <v/>
      </c>
      <c r="B2768" s="231" t="str">
        <f>IF(D2768="","",B2767)</f>
        <v/>
      </c>
      <c r="C2768" s="232" t="str">
        <f>IF(D2768="","",C2767)</f>
        <v/>
      </c>
      <c r="D2768" s="6" t="s">
        <v>415</v>
      </c>
      <c r="E2768" s="5" t="str">
        <f>IF(D2768="","",VLOOKUP(D2768,Master,3,FALSE))</f>
        <v>Grant</v>
      </c>
      <c r="F2768" s="5" t="str">
        <f>IF(D2768="","",VLOOKUP(D2768,Master,4,FALSE))</f>
        <v>Knight</v>
      </c>
      <c r="G2768" s="5" t="str">
        <f>IF(D2768="","",VLOOKUP(D2768,Master,5,FALSE))</f>
        <v>Men Veteran</v>
      </c>
      <c r="H2768" s="5" t="str">
        <f>IF(D2768="","",VLOOKUP(D2768,Master,2,FALSE))</f>
        <v>Nam Seniors</v>
      </c>
      <c r="I2768" s="233"/>
      <c r="J2768" s="233" t="s">
        <v>613</v>
      </c>
      <c r="K2768" s="233">
        <v>163</v>
      </c>
      <c r="L2768" s="234">
        <f>IF(K2768="","",IF(I2768="",ROUND(HLOOKUP(J2768,kgList,K2768,FALSE),1),ROUND(HLOOKUP(I2768,kgList,K2768,FALSE),1)))</f>
        <v>23.1</v>
      </c>
      <c r="M2768" s="234">
        <f>IF(L2768="","",IF(COUNTA(I2768:J2768)&gt;1,"Edible or Inedible",IF(COUNTA(I2768)=1,L2768*1,IF(COUNTA(J2768)=1,L2768*1,"ERROR"))))</f>
        <v>23.1</v>
      </c>
    </row>
    <row r="2769" spans="1:13" x14ac:dyDescent="0.25">
      <c r="A2769" s="232" t="str">
        <f>IF(D2769="","",A2768)</f>
        <v/>
      </c>
      <c r="B2769" s="231" t="str">
        <f>IF(D2769="","",B2768)</f>
        <v/>
      </c>
      <c r="C2769" s="232" t="str">
        <f>IF(D2769="","",C2768)</f>
        <v/>
      </c>
      <c r="D2769" s="6" t="s">
        <v>326</v>
      </c>
      <c r="E2769" s="5" t="str">
        <f>IF(D2769="","",VLOOKUP(D2769,Master,3,FALSE))</f>
        <v>Andrew</v>
      </c>
      <c r="F2769" s="5" t="str">
        <f>IF(D2769="","",VLOOKUP(D2769,Master,4,FALSE))</f>
        <v>Van Der Westhuizen</v>
      </c>
      <c r="G2769" s="5" t="str">
        <f>IF(D2769="","",VLOOKUP(D2769,Master,5,FALSE))</f>
        <v>Men Veteran</v>
      </c>
      <c r="H2769" s="5" t="str">
        <f>IF(D2769="","",VLOOKUP(D2769,Master,2,FALSE))</f>
        <v>Nam Seniors</v>
      </c>
      <c r="I2769" s="233"/>
      <c r="J2769" s="233" t="s">
        <v>613</v>
      </c>
      <c r="K2769" s="233">
        <v>163</v>
      </c>
      <c r="L2769" s="234">
        <f>IF(K2769="","",IF(I2769="",ROUND(HLOOKUP(J2769,kgList,K2769,FALSE),1),ROUND(HLOOKUP(I2769,kgList,K2769,FALSE),1)))</f>
        <v>23.1</v>
      </c>
      <c r="M2769" s="234">
        <f>IF(L2769="","",IF(COUNTA(I2769:J2769)&gt;1,"Edible or Inedible",IF(COUNTA(I2769)=1,L2769*1,IF(COUNTA(J2769)=1,L2769*1,"ERROR"))))</f>
        <v>23.1</v>
      </c>
    </row>
    <row r="2770" spans="1:13" x14ac:dyDescent="0.25">
      <c r="A2770" s="232" t="str">
        <f>IF(D2770="","",A2769)</f>
        <v/>
      </c>
      <c r="B2770" s="231" t="str">
        <f>IF(D2770="","",B2769)</f>
        <v/>
      </c>
      <c r="C2770" s="232" t="str">
        <f>IF(D2770="","",C2769)</f>
        <v/>
      </c>
      <c r="D2770" s="6" t="s">
        <v>849</v>
      </c>
      <c r="E2770" s="5" t="str">
        <f>IF(D2770="","",VLOOKUP(D2770,Master,3,FALSE))</f>
        <v>Tim</v>
      </c>
      <c r="F2770" s="5" t="str">
        <f>IF(D2770="","",VLOOKUP(D2770,Master,4,FALSE))</f>
        <v>Du Plessis</v>
      </c>
      <c r="G2770" s="5" t="str">
        <f>IF(D2770="","",VLOOKUP(D2770,Master,5,FALSE))</f>
        <v>Men U/21</v>
      </c>
      <c r="H2770" s="5" t="str">
        <f>IF(D2770="","",VLOOKUP(D2770,Master,2,FALSE))</f>
        <v>SA Men U/21</v>
      </c>
      <c r="I2770" s="233"/>
      <c r="J2770" s="233" t="s">
        <v>613</v>
      </c>
      <c r="K2770" s="233">
        <v>161</v>
      </c>
      <c r="L2770" s="234">
        <f>IF(K2770="","",IF(I2770="",ROUND(HLOOKUP(J2770,kgList,K2770,FALSE),1),ROUND(HLOOKUP(I2770,kgList,K2770,FALSE),1)))</f>
        <v>22.2</v>
      </c>
      <c r="M2770" s="234">
        <f>IF(L2770="","",IF(COUNTA(I2770:J2770)&gt;1,"Edible or Inedible",IF(COUNTA(I2770)=1,L2770*1,IF(COUNTA(J2770)=1,L2770*1,"ERROR"))))</f>
        <v>22.2</v>
      </c>
    </row>
    <row r="2771" spans="1:13" x14ac:dyDescent="0.25">
      <c r="A2771" s="232" t="str">
        <f>IF(D2771="","",A2770)</f>
        <v/>
      </c>
      <c r="B2771" s="231" t="str">
        <f>IF(D2771="","",B2770)</f>
        <v/>
      </c>
      <c r="C2771" s="232" t="str">
        <f>IF(D2771="","",C2770)</f>
        <v/>
      </c>
      <c r="D2771" s="6" t="s">
        <v>865</v>
      </c>
      <c r="E2771" s="5" t="str">
        <f>IF(D2771="","",VLOOKUP(D2771,Master,3,FALSE))</f>
        <v>Mario</v>
      </c>
      <c r="F2771" s="5" t="str">
        <f>IF(D2771="","",VLOOKUP(D2771,Master,4,FALSE))</f>
        <v>Teixeira</v>
      </c>
      <c r="G2771" s="5" t="str">
        <f>IF(D2771="","",VLOOKUP(D2771,Master,5,FALSE))</f>
        <v>Men Grand Masters</v>
      </c>
      <c r="H2771" s="5" t="str">
        <f>IF(D2771="","",VLOOKUP(D2771,Master,2,FALSE))</f>
        <v>SA Grand Masters</v>
      </c>
      <c r="I2771" s="233"/>
      <c r="J2771" s="233"/>
      <c r="K2771" s="233"/>
      <c r="L2771" s="234" t="str">
        <f>IF(K2771="","",IF(I2771="",ROUND(HLOOKUP(J2771,kgList,K2771,FALSE),1),ROUND(HLOOKUP(I2771,kgList,K2771,FALSE),1)))</f>
        <v/>
      </c>
      <c r="M2771" s="234" t="str">
        <f>IF(L2771="","",IF(COUNTA(I2771:J2771)&gt;1,"Edible or Inedible",IF(COUNTA(I2771)=1,L2771*1,IF(COUNTA(J2771)=1,L2771*1,"ERROR"))))</f>
        <v/>
      </c>
    </row>
    <row r="2772" spans="1:13" x14ac:dyDescent="0.25">
      <c r="A2772" s="232" t="str">
        <f>IF(D2772="","",A2771)</f>
        <v/>
      </c>
      <c r="B2772" s="231" t="str">
        <f>IF(D2772="","",B2771)</f>
        <v/>
      </c>
      <c r="C2772" s="232" t="str">
        <f>IF(D2772="","",C2771)</f>
        <v/>
      </c>
      <c r="D2772" s="6" t="s">
        <v>436</v>
      </c>
      <c r="E2772" s="5" t="str">
        <f>IF(D2772="","",VLOOKUP(D2772,Master,3,FALSE))</f>
        <v xml:space="preserve">Andre-Louis </v>
      </c>
      <c r="F2772" s="5" t="str">
        <f>IF(D2772="","",VLOOKUP(D2772,Master,4,FALSE))</f>
        <v>Stipp</v>
      </c>
      <c r="G2772" s="5" t="str">
        <f>IF(D2772="","",VLOOKUP(D2772,Master,5,FALSE))</f>
        <v>Men U/21</v>
      </c>
      <c r="H2772" s="5" t="str">
        <f>IF(D2772="","",VLOOKUP(D2772,Master,2,FALSE))</f>
        <v>Nam Men U/21</v>
      </c>
      <c r="I2772" s="233"/>
      <c r="J2772" s="233" t="s">
        <v>613</v>
      </c>
      <c r="K2772" s="233">
        <v>161</v>
      </c>
      <c r="L2772" s="234">
        <f>IF(K2772="","",IF(I2772="",ROUND(HLOOKUP(J2772,kgList,K2772,FALSE),1),ROUND(HLOOKUP(I2772,kgList,K2772,FALSE),1)))</f>
        <v>22.2</v>
      </c>
      <c r="M2772" s="234">
        <f>IF(L2772="","",IF(COUNTA(I2772:J2772)&gt;1,"Edible or Inedible",IF(COUNTA(I2772)=1,L2772*1,IF(COUNTA(J2772)=1,L2772*1,"ERROR"))))</f>
        <v>22.2</v>
      </c>
    </row>
    <row r="2773" spans="1:13" x14ac:dyDescent="0.25">
      <c r="A2773" s="232" t="str">
        <f>IF(D2773="","",A2772)</f>
        <v/>
      </c>
      <c r="B2773" s="231" t="str">
        <f>IF(D2773="","",B2772)</f>
        <v/>
      </c>
      <c r="C2773" s="232" t="str">
        <f>IF(D2773="","",C2772)</f>
        <v/>
      </c>
      <c r="D2773" s="6" t="s">
        <v>873</v>
      </c>
      <c r="E2773" s="5" t="str">
        <f>IF(D2773="","",VLOOKUP(D2773,Master,3,FALSE))</f>
        <v>Colin</v>
      </c>
      <c r="F2773" s="5" t="str">
        <f>IF(D2773="","",VLOOKUP(D2773,Master,4,FALSE))</f>
        <v>Dawidowitz</v>
      </c>
      <c r="G2773" s="5" t="str">
        <f>IF(D2773="","",VLOOKUP(D2773,Master,5,FALSE))</f>
        <v>Men Grand Masters</v>
      </c>
      <c r="H2773" s="5" t="str">
        <f>IF(D2773="","",VLOOKUP(D2773,Master,2,FALSE))</f>
        <v>SA Grand Masters</v>
      </c>
      <c r="I2773" s="233"/>
      <c r="J2773" s="233"/>
      <c r="K2773" s="233"/>
      <c r="L2773" s="234" t="str">
        <f>IF(K2773="","",IF(I2773="",ROUND(HLOOKUP(J2773,kgList,K2773,FALSE),1),ROUND(HLOOKUP(I2773,kgList,K2773,FALSE),1)))</f>
        <v/>
      </c>
      <c r="M2773" s="234" t="str">
        <f>IF(L2773="","",IF(COUNTA(I2773:J2773)&gt;1,"Edible or Inedible",IF(COUNTA(I2773)=1,L2773*1,IF(COUNTA(J2773)=1,L2773*1,"ERROR"))))</f>
        <v/>
      </c>
    </row>
    <row r="2774" spans="1:13" x14ac:dyDescent="0.25">
      <c r="A2774" s="232" t="str">
        <f>IF(D2774="","",A2773)</f>
        <v/>
      </c>
      <c r="B2774" s="231" t="str">
        <f>IF(D2774="","",B2773)</f>
        <v/>
      </c>
      <c r="C2774" s="232" t="str">
        <f>IF(D2774="","",C2773)</f>
        <v/>
      </c>
      <c r="D2774" s="6" t="s">
        <v>865</v>
      </c>
      <c r="E2774" s="5" t="str">
        <f>IF(D2774="","",VLOOKUP(D2774,Master,3,FALSE))</f>
        <v>Mario</v>
      </c>
      <c r="F2774" s="5" t="str">
        <f>IF(D2774="","",VLOOKUP(D2774,Master,4,FALSE))</f>
        <v>Teixeira</v>
      </c>
      <c r="G2774" s="5" t="str">
        <f>IF(D2774="","",VLOOKUP(D2774,Master,5,FALSE))</f>
        <v>Men Grand Masters</v>
      </c>
      <c r="H2774" s="5" t="str">
        <f>IF(D2774="","",VLOOKUP(D2774,Master,2,FALSE))</f>
        <v>SA Grand Masters</v>
      </c>
      <c r="I2774" s="233"/>
      <c r="J2774" s="233"/>
      <c r="K2774" s="233"/>
      <c r="L2774" s="234" t="str">
        <f>IF(K2774="","",IF(I2774="",ROUND(HLOOKUP(J2774,kgList,K2774,FALSE),1),ROUND(HLOOKUP(I2774,kgList,K2774,FALSE),1)))</f>
        <v/>
      </c>
      <c r="M2774" s="234" t="str">
        <f>IF(L2774="","",IF(COUNTA(I2774:J2774)&gt;1,"Edible or Inedible",IF(COUNTA(I2774)=1,L2774*1,IF(COUNTA(J2774)=1,L2774*1,"ERROR"))))</f>
        <v/>
      </c>
    </row>
    <row r="2775" spans="1:13" x14ac:dyDescent="0.25">
      <c r="A2775" s="232" t="str">
        <f>IF(D2775="","",A2774)</f>
        <v/>
      </c>
      <c r="B2775" s="231" t="str">
        <f>IF(D2775="","",B2774)</f>
        <v/>
      </c>
      <c r="C2775" s="232" t="str">
        <f>IF(D2775="","",C2774)</f>
        <v/>
      </c>
      <c r="D2775" s="6" t="s">
        <v>825</v>
      </c>
      <c r="E2775" s="5" t="str">
        <f>IF(D2775="","",VLOOKUP(D2775,Master,3,FALSE))</f>
        <v>Robert</v>
      </c>
      <c r="F2775" s="5" t="str">
        <f>IF(D2775="","",VLOOKUP(D2775,Master,4,FALSE))</f>
        <v>Kyle</v>
      </c>
      <c r="G2775" s="5" t="str">
        <f>IF(D2775="","",VLOOKUP(D2775,Master,5,FALSE))</f>
        <v>Men Senior</v>
      </c>
      <c r="H2775" s="5" t="str">
        <f>IF(D2775="","",VLOOKUP(D2775,Master,2,FALSE))</f>
        <v>SA Seniors</v>
      </c>
      <c r="I2775" s="233"/>
      <c r="J2775" s="233" t="s">
        <v>612</v>
      </c>
      <c r="K2775" s="233">
        <v>122</v>
      </c>
      <c r="L2775" s="234">
        <f>IF(K2775="","",IF(I2775="",ROUND(HLOOKUP(J2775,kgList,K2775,FALSE),1),ROUND(HLOOKUP(I2775,kgList,K2775,FALSE),1)))</f>
        <v>23</v>
      </c>
      <c r="M2775" s="234">
        <f>IF(L2775="","",IF(COUNTA(I2775:J2775)&gt;1,"Edible or Inedible",IF(COUNTA(I2775)=1,L2775*1,IF(COUNTA(J2775)=1,L2775*1,"ERROR"))))</f>
        <v>23</v>
      </c>
    </row>
    <row r="2776" spans="1:13" x14ac:dyDescent="0.25">
      <c r="A2776" s="232" t="str">
        <f>IF(D2776="","",A2775)</f>
        <v/>
      </c>
      <c r="B2776" s="231" t="str">
        <f>IF(D2776="","",B2775)</f>
        <v/>
      </c>
      <c r="C2776" s="232" t="str">
        <f>IF(D2776="","",C2775)</f>
        <v/>
      </c>
      <c r="D2776" s="6" t="s">
        <v>418</v>
      </c>
      <c r="E2776" s="5" t="str">
        <f>IF(D2776="","",VLOOKUP(D2776,Master,3,FALSE))</f>
        <v>Henri</v>
      </c>
      <c r="F2776" s="5" t="str">
        <f>IF(D2776="","",VLOOKUP(D2776,Master,4,FALSE))</f>
        <v>Snyman</v>
      </c>
      <c r="G2776" s="5" t="str">
        <f>IF(D2776="","",VLOOKUP(D2776,Master,5,FALSE))</f>
        <v>Men Veteran</v>
      </c>
      <c r="H2776" s="5" t="str">
        <f>IF(D2776="","",VLOOKUP(D2776,Master,2,FALSE))</f>
        <v>Nam Seniors</v>
      </c>
      <c r="I2776" s="233"/>
      <c r="J2776" s="233" t="s">
        <v>612</v>
      </c>
      <c r="K2776" s="233">
        <v>121</v>
      </c>
      <c r="L2776" s="234">
        <f>IF(K2776="","",IF(I2776="",ROUND(HLOOKUP(J2776,kgList,K2776,FALSE),1),ROUND(HLOOKUP(I2776,kgList,K2776,FALSE),1)))</f>
        <v>22.4</v>
      </c>
      <c r="M2776" s="234">
        <f>IF(L2776="","",IF(COUNTA(I2776:J2776)&gt;1,"Edible or Inedible",IF(COUNTA(I2776)=1,L2776*1,IF(COUNTA(J2776)=1,L2776*1,"ERROR"))))</f>
        <v>22.4</v>
      </c>
    </row>
    <row r="2777" spans="1:13" x14ac:dyDescent="0.25">
      <c r="A2777" s="232" t="str">
        <f>IF(D2777="","",A2776)</f>
        <v/>
      </c>
      <c r="B2777" s="231" t="str">
        <f>IF(D2777="","",B2776)</f>
        <v/>
      </c>
      <c r="C2777" s="232" t="str">
        <f>IF(D2777="","",C2776)</f>
        <v/>
      </c>
      <c r="D2777" s="6" t="s">
        <v>324</v>
      </c>
      <c r="E2777" s="5" t="str">
        <f>IF(D2777="","",VLOOKUP(D2777,Master,3,FALSE))</f>
        <v>Johan</v>
      </c>
      <c r="F2777" s="5" t="str">
        <f>IF(D2777="","",VLOOKUP(D2777,Master,4,FALSE))</f>
        <v>Visser</v>
      </c>
      <c r="G2777" s="5" t="str">
        <f>IF(D2777="","",VLOOKUP(D2777,Master,5,FALSE))</f>
        <v>Men Senior</v>
      </c>
      <c r="H2777" s="5" t="str">
        <f>IF(D2777="","",VLOOKUP(D2777,Master,2,FALSE))</f>
        <v>Nam Seniors</v>
      </c>
      <c r="I2777" s="233"/>
      <c r="J2777" s="233" t="s">
        <v>612</v>
      </c>
      <c r="K2777" s="233">
        <v>121</v>
      </c>
      <c r="L2777" s="234">
        <f>IF(K2777="","",IF(I2777="",ROUND(HLOOKUP(J2777,kgList,K2777,FALSE),1),ROUND(HLOOKUP(I2777,kgList,K2777,FALSE),1)))</f>
        <v>22.4</v>
      </c>
      <c r="M2777" s="234">
        <f>IF(L2777="","",IF(COUNTA(I2777:J2777)&gt;1,"Edible or Inedible",IF(COUNTA(I2777)=1,L2777*1,IF(COUNTA(J2777)=1,L2777*1,"ERROR"))))</f>
        <v>22.4</v>
      </c>
    </row>
    <row r="2778" spans="1:13" x14ac:dyDescent="0.25">
      <c r="A2778" s="232" t="str">
        <f>IF(D2778="","",A2777)</f>
        <v/>
      </c>
      <c r="B2778" s="231" t="str">
        <f>IF(D2778="","",B2777)</f>
        <v/>
      </c>
      <c r="C2778" s="232" t="str">
        <f>IF(D2778="","",C2777)</f>
        <v/>
      </c>
      <c r="D2778" s="6" t="s">
        <v>821</v>
      </c>
      <c r="E2778" s="5" t="str">
        <f>IF(D2778="","",VLOOKUP(D2778,Master,3,FALSE))</f>
        <v>Hendrico</v>
      </c>
      <c r="F2778" s="5" t="str">
        <f>IF(D2778="","",VLOOKUP(D2778,Master,4,FALSE))</f>
        <v>Lesch</v>
      </c>
      <c r="G2778" s="5" t="str">
        <f>IF(D2778="","",VLOOKUP(D2778,Master,5,FALSE))</f>
        <v>Men Senior</v>
      </c>
      <c r="H2778" s="5" t="str">
        <f>IF(D2778="","",VLOOKUP(D2778,Master,2,FALSE))</f>
        <v>SA Seniors</v>
      </c>
      <c r="I2778" s="233"/>
      <c r="J2778" s="233" t="s">
        <v>613</v>
      </c>
      <c r="K2778" s="233">
        <v>161</v>
      </c>
      <c r="L2778" s="234">
        <f>IF(K2778="","",IF(I2778="",ROUND(HLOOKUP(J2778,kgList,K2778,FALSE),1),ROUND(HLOOKUP(I2778,kgList,K2778,FALSE),1)))</f>
        <v>22.2</v>
      </c>
      <c r="M2778" s="234">
        <f>IF(L2778="","",IF(COUNTA(I2778:J2778)&gt;1,"Edible or Inedible",IF(COUNTA(I2778)=1,L2778*1,IF(COUNTA(J2778)=1,L2778*1,"ERROR"))))</f>
        <v>22.2</v>
      </c>
    </row>
    <row r="2779" spans="1:13" x14ac:dyDescent="0.25">
      <c r="A2779" s="232" t="str">
        <f>IF(D2779="","",A2778)</f>
        <v/>
      </c>
      <c r="B2779" s="231" t="str">
        <f>IF(D2779="","",B2778)</f>
        <v/>
      </c>
      <c r="C2779" s="232" t="str">
        <f>IF(D2779="","",C2778)</f>
        <v/>
      </c>
      <c r="D2779" s="6" t="s">
        <v>821</v>
      </c>
      <c r="E2779" s="5" t="str">
        <f>IF(D2779="","",VLOOKUP(D2779,Master,3,FALSE))</f>
        <v>Hendrico</v>
      </c>
      <c r="F2779" s="5" t="str">
        <f>IF(D2779="","",VLOOKUP(D2779,Master,4,FALSE))</f>
        <v>Lesch</v>
      </c>
      <c r="G2779" s="5" t="str">
        <f>IF(D2779="","",VLOOKUP(D2779,Master,5,FALSE))</f>
        <v>Men Senior</v>
      </c>
      <c r="H2779" s="5" t="str">
        <f>IF(D2779="","",VLOOKUP(D2779,Master,2,FALSE))</f>
        <v>SA Seniors</v>
      </c>
      <c r="I2779" s="233"/>
      <c r="J2779" s="233" t="s">
        <v>613</v>
      </c>
      <c r="K2779" s="233">
        <v>161</v>
      </c>
      <c r="L2779" s="234">
        <f>IF(K2779="","",IF(I2779="",ROUND(HLOOKUP(J2779,kgList,K2779,FALSE),1),ROUND(HLOOKUP(I2779,kgList,K2779,FALSE),1)))</f>
        <v>22.2</v>
      </c>
      <c r="M2779" s="234">
        <f>IF(L2779="","",IF(COUNTA(I2779:J2779)&gt;1,"Edible or Inedible",IF(COUNTA(I2779)=1,L2779*1,IF(COUNTA(J2779)=1,L2779*1,"ERROR"))))</f>
        <v>22.2</v>
      </c>
    </row>
    <row r="2780" spans="1:13" x14ac:dyDescent="0.25">
      <c r="A2780" s="232" t="str">
        <f>IF(D2780="","",A2779)</f>
        <v/>
      </c>
      <c r="B2780" s="231" t="str">
        <f>IF(D2780="","",B2779)</f>
        <v/>
      </c>
      <c r="C2780" s="232" t="str">
        <f>IF(D2780="","",C2779)</f>
        <v/>
      </c>
      <c r="D2780" s="6" t="s">
        <v>826</v>
      </c>
      <c r="E2780" s="5" t="str">
        <f>IF(D2780="","",VLOOKUP(D2780,Master,3,FALSE))</f>
        <v>AJ</v>
      </c>
      <c r="F2780" s="5" t="str">
        <f>IF(D2780="","",VLOOKUP(D2780,Master,4,FALSE))</f>
        <v>De Beer</v>
      </c>
      <c r="G2780" s="5" t="str">
        <f>IF(D2780="","",VLOOKUP(D2780,Master,5,FALSE))</f>
        <v>Men Senior</v>
      </c>
      <c r="H2780" s="5" t="str">
        <f>IF(D2780="","",VLOOKUP(D2780,Master,2,FALSE))</f>
        <v>SA Seniors</v>
      </c>
      <c r="I2780" s="233"/>
      <c r="J2780" s="233" t="s">
        <v>613</v>
      </c>
      <c r="K2780" s="233">
        <v>161</v>
      </c>
      <c r="L2780" s="234">
        <f>IF(K2780="","",IF(I2780="",ROUND(HLOOKUP(J2780,kgList,K2780,FALSE),1),ROUND(HLOOKUP(I2780,kgList,K2780,FALSE),1)))</f>
        <v>22.2</v>
      </c>
      <c r="M2780" s="234">
        <f>IF(L2780="","",IF(COUNTA(I2780:J2780)&gt;1,"Edible or Inedible",IF(COUNTA(I2780)=1,L2780*1,IF(COUNTA(J2780)=1,L2780*1,"ERROR"))))</f>
        <v>22.2</v>
      </c>
    </row>
    <row r="2781" spans="1:13" x14ac:dyDescent="0.25">
      <c r="A2781" s="232" t="str">
        <f>IF(D2781="","",A2780)</f>
        <v/>
      </c>
      <c r="B2781" s="231" t="str">
        <f>IF(D2781="","",B2780)</f>
        <v/>
      </c>
      <c r="C2781" s="232" t="str">
        <f>IF(D2781="","",C2780)</f>
        <v/>
      </c>
      <c r="D2781" s="6" t="s">
        <v>315</v>
      </c>
      <c r="E2781" s="5" t="str">
        <f>IF(D2781="","",VLOOKUP(D2781,Master,3,FALSE))</f>
        <v>Brian</v>
      </c>
      <c r="F2781" s="5" t="str">
        <f>IF(D2781="","",VLOOKUP(D2781,Master,4,FALSE))</f>
        <v>Curtis</v>
      </c>
      <c r="G2781" s="5" t="str">
        <f>IF(D2781="","",VLOOKUP(D2781,Master,5,FALSE))</f>
        <v>Men Senior</v>
      </c>
      <c r="H2781" s="5" t="str">
        <f>IF(D2781="","",VLOOKUP(D2781,Master,2,FALSE))</f>
        <v>Nam Seniors</v>
      </c>
      <c r="I2781" s="233"/>
      <c r="J2781" s="233" t="s">
        <v>613</v>
      </c>
      <c r="K2781" s="233">
        <v>161</v>
      </c>
      <c r="L2781" s="234">
        <f>IF(K2781="","",IF(I2781="",ROUND(HLOOKUP(J2781,kgList,K2781,FALSE),1),ROUND(HLOOKUP(I2781,kgList,K2781,FALSE),1)))</f>
        <v>22.2</v>
      </c>
      <c r="M2781" s="234">
        <f>IF(L2781="","",IF(COUNTA(I2781:J2781)&gt;1,"Edible or Inedible",IF(COUNTA(I2781)=1,L2781*1,IF(COUNTA(J2781)=1,L2781*1,"ERROR"))))</f>
        <v>22.2</v>
      </c>
    </row>
    <row r="2782" spans="1:13" x14ac:dyDescent="0.25">
      <c r="A2782" s="232" t="str">
        <f>IF(D2782="","",A2781)</f>
        <v/>
      </c>
      <c r="B2782" s="231" t="str">
        <f>IF(D2782="","",B2781)</f>
        <v/>
      </c>
      <c r="C2782" s="232" t="str">
        <f>IF(D2782="","",C2781)</f>
        <v/>
      </c>
      <c r="D2782" s="6" t="s">
        <v>330</v>
      </c>
      <c r="E2782" s="5" t="str">
        <f>IF(D2782="","",VLOOKUP(D2782,Master,3,FALSE))</f>
        <v>Ettiene</v>
      </c>
      <c r="F2782" s="5" t="str">
        <f>IF(D2782="","",VLOOKUP(D2782,Master,4,FALSE))</f>
        <v>Stipp</v>
      </c>
      <c r="G2782" s="5" t="str">
        <f>IF(D2782="","",VLOOKUP(D2782,Master,5,FALSE))</f>
        <v>Men Master</v>
      </c>
      <c r="H2782" s="5" t="str">
        <f>IF(D2782="","",VLOOKUP(D2782,Master,2,FALSE))</f>
        <v>Nam Masters</v>
      </c>
      <c r="I2782" s="233"/>
      <c r="J2782" s="233" t="s">
        <v>612</v>
      </c>
      <c r="K2782" s="233">
        <v>141</v>
      </c>
      <c r="L2782" s="234">
        <f>IF(K2782="","",IF(I2782="",ROUND(HLOOKUP(J2782,kgList,K2782,FALSE),1),ROUND(HLOOKUP(I2782,kgList,K2782,FALSE),1)))</f>
        <v>37</v>
      </c>
      <c r="M2782" s="234">
        <f>IF(L2782="","",IF(COUNTA(I2782:J2782)&gt;1,"Edible or Inedible",IF(COUNTA(I2782)=1,L2782*1,IF(COUNTA(J2782)=1,L2782*1,"ERROR"))))</f>
        <v>37</v>
      </c>
    </row>
    <row r="2783" spans="1:13" x14ac:dyDescent="0.25">
      <c r="A2783" s="232" t="str">
        <f>IF(D2783="","",A2782)</f>
        <v/>
      </c>
      <c r="B2783" s="231" t="str">
        <f>IF(D2783="","",B2782)</f>
        <v/>
      </c>
      <c r="C2783" s="232" t="str">
        <f>IF(D2783="","",C2782)</f>
        <v/>
      </c>
      <c r="D2783" s="6" t="s">
        <v>694</v>
      </c>
      <c r="E2783" s="5" t="str">
        <f>IF(D2783="","",VLOOKUP(D2783,Master,3,FALSE))</f>
        <v>Annelien</v>
      </c>
      <c r="F2783" s="5" t="str">
        <f>IF(D2783="","",VLOOKUP(D2783,Master,4,FALSE))</f>
        <v>Langenstrassen</v>
      </c>
      <c r="G2783" s="5" t="str">
        <f>IF(D2783="","",VLOOKUP(D2783,Master,5,FALSE))</f>
        <v>Ladies Veteran</v>
      </c>
      <c r="H2783" s="5" t="str">
        <f>IF(D2783="","",VLOOKUP(D2783,Master,2,FALSE))</f>
        <v>Nam Ladies</v>
      </c>
      <c r="I2783" s="233"/>
      <c r="J2783" s="233"/>
      <c r="K2783" s="233"/>
      <c r="L2783" s="234" t="str">
        <f>IF(K2783="","",IF(I2783="",ROUND(HLOOKUP(J2783,kgList,K2783,FALSE),1),ROUND(HLOOKUP(I2783,kgList,K2783,FALSE),1)))</f>
        <v/>
      </c>
      <c r="M2783" s="234" t="str">
        <f>IF(L2783="","",IF(COUNTA(I2783:J2783)&gt;1,"Edible or Inedible",IF(COUNTA(I2783)=1,L2783*1,IF(COUNTA(J2783)=1,L2783*1,"ERROR"))))</f>
        <v/>
      </c>
    </row>
    <row r="2784" spans="1:13" x14ac:dyDescent="0.25">
      <c r="A2784" s="232" t="str">
        <f>IF(D2784="","",A2783)</f>
        <v/>
      </c>
      <c r="B2784" s="231" t="str">
        <f>IF(D2784="","",B2783)</f>
        <v/>
      </c>
      <c r="C2784" s="232" t="str">
        <f>IF(D2784="","",C2783)</f>
        <v/>
      </c>
      <c r="D2784" s="6" t="s">
        <v>330</v>
      </c>
      <c r="E2784" s="5" t="str">
        <f>IF(D2784="","",VLOOKUP(D2784,Master,3,FALSE))</f>
        <v>Ettiene</v>
      </c>
      <c r="F2784" s="5" t="str">
        <f>IF(D2784="","",VLOOKUP(D2784,Master,4,FALSE))</f>
        <v>Stipp</v>
      </c>
      <c r="G2784" s="5" t="str">
        <f>IF(D2784="","",VLOOKUP(D2784,Master,5,FALSE))</f>
        <v>Men Master</v>
      </c>
      <c r="H2784" s="5" t="str">
        <f>IF(D2784="","",VLOOKUP(D2784,Master,2,FALSE))</f>
        <v>Nam Masters</v>
      </c>
      <c r="I2784" s="233"/>
      <c r="J2784" s="233" t="s">
        <v>612</v>
      </c>
      <c r="K2784" s="233">
        <v>132</v>
      </c>
      <c r="L2784" s="234">
        <f>IF(K2784="","",IF(I2784="",ROUND(HLOOKUP(J2784,kgList,K2784,FALSE),1),ROUND(HLOOKUP(I2784,kgList,K2784,FALSE),1)))</f>
        <v>29.8</v>
      </c>
      <c r="M2784" s="234">
        <f>IF(L2784="","",IF(COUNTA(I2784:J2784)&gt;1,"Edible or Inedible",IF(COUNTA(I2784)=1,L2784*1,IF(COUNTA(J2784)=1,L2784*1,"ERROR"))))</f>
        <v>29.8</v>
      </c>
    </row>
    <row r="2785" spans="1:13" x14ac:dyDescent="0.25">
      <c r="A2785" s="232" t="str">
        <f>IF(D2785="","",A2784)</f>
        <v/>
      </c>
      <c r="B2785" s="231" t="str">
        <f>IF(D2785="","",B2784)</f>
        <v/>
      </c>
      <c r="C2785" s="232" t="str">
        <f>IF(D2785="","",C2784)</f>
        <v/>
      </c>
      <c r="D2785" s="6" t="s">
        <v>315</v>
      </c>
      <c r="E2785" s="5" t="str">
        <f>IF(D2785="","",VLOOKUP(D2785,Master,3,FALSE))</f>
        <v>Brian</v>
      </c>
      <c r="F2785" s="5" t="str">
        <f>IF(D2785="","",VLOOKUP(D2785,Master,4,FALSE))</f>
        <v>Curtis</v>
      </c>
      <c r="G2785" s="5" t="str">
        <f>IF(D2785="","",VLOOKUP(D2785,Master,5,FALSE))</f>
        <v>Men Senior</v>
      </c>
      <c r="H2785" s="5" t="str">
        <f>IF(D2785="","",VLOOKUP(D2785,Master,2,FALSE))</f>
        <v>Nam Seniors</v>
      </c>
      <c r="I2785" s="233"/>
      <c r="J2785" s="233" t="s">
        <v>613</v>
      </c>
      <c r="K2785" s="233">
        <v>161</v>
      </c>
      <c r="L2785" s="234">
        <f>IF(K2785="","",IF(I2785="",ROUND(HLOOKUP(J2785,kgList,K2785,FALSE),1),ROUND(HLOOKUP(I2785,kgList,K2785,FALSE),1)))</f>
        <v>22.2</v>
      </c>
      <c r="M2785" s="234">
        <f>IF(L2785="","",IF(COUNTA(I2785:J2785)&gt;1,"Edible or Inedible",IF(COUNTA(I2785)=1,L2785*1,IF(COUNTA(J2785)=1,L2785*1,"ERROR"))))</f>
        <v>22.2</v>
      </c>
    </row>
    <row r="2786" spans="1:13" x14ac:dyDescent="0.25">
      <c r="A2786" s="232" t="str">
        <f>IF(D2786="","",A2785)</f>
        <v/>
      </c>
      <c r="B2786" s="231" t="str">
        <f>IF(D2786="","",B2785)</f>
        <v/>
      </c>
      <c r="C2786" s="232" t="str">
        <f>IF(D2786="","",C2785)</f>
        <v/>
      </c>
      <c r="D2786" s="6" t="s">
        <v>326</v>
      </c>
      <c r="E2786" s="5" t="str">
        <f>IF(D2786="","",VLOOKUP(D2786,Master,3,FALSE))</f>
        <v>Andrew</v>
      </c>
      <c r="F2786" s="5" t="str">
        <f>IF(D2786="","",VLOOKUP(D2786,Master,4,FALSE))</f>
        <v>Van Der Westhuizen</v>
      </c>
      <c r="G2786" s="5" t="str">
        <f>IF(D2786="","",VLOOKUP(D2786,Master,5,FALSE))</f>
        <v>Men Veteran</v>
      </c>
      <c r="H2786" s="5" t="str">
        <f>IF(D2786="","",VLOOKUP(D2786,Master,2,FALSE))</f>
        <v>Nam Seniors</v>
      </c>
      <c r="I2786" s="233"/>
      <c r="J2786" s="233" t="s">
        <v>613</v>
      </c>
      <c r="K2786" s="233">
        <v>161</v>
      </c>
      <c r="L2786" s="234">
        <f>IF(K2786="","",IF(I2786="",ROUND(HLOOKUP(J2786,kgList,K2786,FALSE),1),ROUND(HLOOKUP(I2786,kgList,K2786,FALSE),1)))</f>
        <v>22.2</v>
      </c>
      <c r="M2786" s="234">
        <f>IF(L2786="","",IF(COUNTA(I2786:J2786)&gt;1,"Edible or Inedible",IF(COUNTA(I2786)=1,L2786*1,IF(COUNTA(J2786)=1,L2786*1,"ERROR"))))</f>
        <v>22.2</v>
      </c>
    </row>
    <row r="2787" spans="1:13" x14ac:dyDescent="0.25">
      <c r="A2787" s="232" t="str">
        <f>IF(D2787="","",A2786)</f>
        <v/>
      </c>
      <c r="B2787" s="231" t="str">
        <f>IF(D2787="","",B2786)</f>
        <v/>
      </c>
      <c r="C2787" s="232" t="str">
        <f>IF(D2787="","",C2786)</f>
        <v/>
      </c>
      <c r="D2787" s="6" t="s">
        <v>899</v>
      </c>
      <c r="E2787" s="5" t="str">
        <f>IF(D2787="","",VLOOKUP(D2787,Master,3,FALSE))</f>
        <v>Prevashan</v>
      </c>
      <c r="F2787" s="5" t="str">
        <f>IF(D2787="","",VLOOKUP(D2787,Master,4,FALSE))</f>
        <v>Moodley</v>
      </c>
      <c r="G2787" s="5" t="str">
        <f>IF(D2787="","",VLOOKUP(D2787,Master,5,FALSE))</f>
        <v>Men Senior</v>
      </c>
      <c r="H2787" s="5" t="str">
        <f>IF(D2787="","",VLOOKUP(D2787,Master,2,FALSE))</f>
        <v>SA Seniors</v>
      </c>
      <c r="I2787" s="233"/>
      <c r="J2787" s="233" t="s">
        <v>613</v>
      </c>
      <c r="K2787" s="233">
        <v>161</v>
      </c>
      <c r="L2787" s="234">
        <f>IF(K2787="","",IF(I2787="",ROUND(HLOOKUP(J2787,kgList,K2787,FALSE),1),ROUND(HLOOKUP(I2787,kgList,K2787,FALSE),1)))</f>
        <v>22.2</v>
      </c>
      <c r="M2787" s="234">
        <f>IF(L2787="","",IF(COUNTA(I2787:J2787)&gt;1,"Edible or Inedible",IF(COUNTA(I2787)=1,L2787*1,IF(COUNTA(J2787)=1,L2787*1,"ERROR"))))</f>
        <v>22.2</v>
      </c>
    </row>
    <row r="2788" spans="1:13" x14ac:dyDescent="0.25">
      <c r="A2788" s="232" t="str">
        <f>IF(D2788="","",A2787)</f>
        <v/>
      </c>
      <c r="B2788" s="231" t="str">
        <f>IF(D2788="","",B2787)</f>
        <v/>
      </c>
      <c r="C2788" s="232" t="str">
        <f>IF(D2788="","",C2787)</f>
        <v/>
      </c>
      <c r="D2788" s="6" t="s">
        <v>877</v>
      </c>
      <c r="E2788" s="5" t="str">
        <f>IF(D2788="","",VLOOKUP(D2788,Master,3,FALSE))</f>
        <v>Challen</v>
      </c>
      <c r="F2788" s="5" t="str">
        <f>IF(D2788="","",VLOOKUP(D2788,Master,4,FALSE))</f>
        <v>Gendall</v>
      </c>
      <c r="G2788" s="5" t="str">
        <f>IF(D2788="","",VLOOKUP(D2788,Master,5,FALSE))</f>
        <v>Men U/21</v>
      </c>
      <c r="H2788" s="5" t="str">
        <f>IF(D2788="","",VLOOKUP(D2788,Master,2,FALSE))</f>
        <v>SA Men U/21</v>
      </c>
      <c r="I2788" s="233"/>
      <c r="J2788" s="233" t="s">
        <v>613</v>
      </c>
      <c r="K2788" s="233">
        <v>159</v>
      </c>
      <c r="L2788" s="234">
        <f>IF(K2788="","",IF(I2788="",ROUND(HLOOKUP(J2788,kgList,K2788,FALSE),1),ROUND(HLOOKUP(I2788,kgList,K2788,FALSE),1)))</f>
        <v>21.3</v>
      </c>
      <c r="M2788" s="234">
        <f>IF(L2788="","",IF(COUNTA(I2788:J2788)&gt;1,"Edible or Inedible",IF(COUNTA(I2788)=1,L2788*1,IF(COUNTA(J2788)=1,L2788*1,"ERROR"))))</f>
        <v>21.3</v>
      </c>
    </row>
    <row r="2789" spans="1:13" x14ac:dyDescent="0.25">
      <c r="A2789" s="232" t="str">
        <f>IF(D2789="","",A2788)</f>
        <v/>
      </c>
      <c r="B2789" s="231" t="str">
        <f>IF(D2789="","",B2788)</f>
        <v/>
      </c>
      <c r="C2789" s="232" t="str">
        <f>IF(D2789="","",C2788)</f>
        <v/>
      </c>
      <c r="D2789" s="6" t="s">
        <v>424</v>
      </c>
      <c r="E2789" s="5" t="str">
        <f>IF(D2789="","",VLOOKUP(D2789,Master,3,FALSE))</f>
        <v>Kevin</v>
      </c>
      <c r="F2789" s="5" t="str">
        <f>IF(D2789="","",VLOOKUP(D2789,Master,4,FALSE))</f>
        <v>Page</v>
      </c>
      <c r="G2789" s="5" t="str">
        <f>IF(D2789="","",VLOOKUP(D2789,Master,5,FALSE))</f>
        <v>Men U/21</v>
      </c>
      <c r="H2789" s="5" t="str">
        <f>IF(D2789="","",VLOOKUP(D2789,Master,2,FALSE))</f>
        <v>Nam Men U/21</v>
      </c>
      <c r="I2789" s="233"/>
      <c r="J2789" s="233" t="s">
        <v>613</v>
      </c>
      <c r="K2789" s="233">
        <v>159</v>
      </c>
      <c r="L2789" s="234">
        <f>IF(K2789="","",IF(I2789="",ROUND(HLOOKUP(J2789,kgList,K2789,FALSE),1),ROUND(HLOOKUP(I2789,kgList,K2789,FALSE),1)))</f>
        <v>21.3</v>
      </c>
      <c r="M2789" s="234">
        <f>IF(L2789="","",IF(COUNTA(I2789:J2789)&gt;1,"Edible or Inedible",IF(COUNTA(I2789)=1,L2789*1,IF(COUNTA(J2789)=1,L2789*1,"ERROR"))))</f>
        <v>21.3</v>
      </c>
    </row>
    <row r="2790" spans="1:13" x14ac:dyDescent="0.25">
      <c r="A2790" s="232" t="str">
        <f>IF(D2790="","",A2789)</f>
        <v/>
      </c>
      <c r="B2790" s="231" t="str">
        <f>IF(D2790="","",B2789)</f>
        <v/>
      </c>
      <c r="C2790" s="232" t="str">
        <f>IF(D2790="","",C2789)</f>
        <v/>
      </c>
      <c r="D2790" s="6" t="s">
        <v>434</v>
      </c>
      <c r="E2790" s="5" t="str">
        <f>IF(D2790="","",VLOOKUP(D2790,Master,3,FALSE))</f>
        <v>Henco</v>
      </c>
      <c r="F2790" s="5" t="str">
        <f>IF(D2790="","",VLOOKUP(D2790,Master,4,FALSE))</f>
        <v>Snyman</v>
      </c>
      <c r="G2790" s="5" t="str">
        <f>IF(D2790="","",VLOOKUP(D2790,Master,5,FALSE))</f>
        <v>Men U/21</v>
      </c>
      <c r="H2790" s="5" t="str">
        <f>IF(D2790="","",VLOOKUP(D2790,Master,2,FALSE))</f>
        <v>Nam Men U/21</v>
      </c>
      <c r="I2790" s="233"/>
      <c r="J2790" s="233" t="s">
        <v>613</v>
      </c>
      <c r="K2790" s="233">
        <v>159</v>
      </c>
      <c r="L2790" s="234">
        <f>IF(K2790="","",IF(I2790="",ROUND(HLOOKUP(J2790,kgList,K2790,FALSE),1),ROUND(HLOOKUP(I2790,kgList,K2790,FALSE),1)))</f>
        <v>21.3</v>
      </c>
      <c r="M2790" s="234">
        <f>IF(L2790="","",IF(COUNTA(I2790:J2790)&gt;1,"Edible or Inedible",IF(COUNTA(I2790)=1,L2790*1,IF(COUNTA(J2790)=1,L2790*1,"ERROR"))))</f>
        <v>21.3</v>
      </c>
    </row>
    <row r="2791" spans="1:13" x14ac:dyDescent="0.25">
      <c r="A2791" s="232" t="str">
        <f>IF(D2791="","",A2790)</f>
        <v/>
      </c>
      <c r="B2791" s="231" t="str">
        <f>IF(D2791="","",B2790)</f>
        <v/>
      </c>
      <c r="C2791" s="232" t="str">
        <f>IF(D2791="","",C2790)</f>
        <v/>
      </c>
      <c r="D2791" s="6" t="s">
        <v>326</v>
      </c>
      <c r="E2791" s="5" t="str">
        <f>IF(D2791="","",VLOOKUP(D2791,Master,3,FALSE))</f>
        <v>Andrew</v>
      </c>
      <c r="F2791" s="5" t="str">
        <f>IF(D2791="","",VLOOKUP(D2791,Master,4,FALSE))</f>
        <v>Van Der Westhuizen</v>
      </c>
      <c r="G2791" s="5" t="str">
        <f>IF(D2791="","",VLOOKUP(D2791,Master,5,FALSE))</f>
        <v>Men Veteran</v>
      </c>
      <c r="H2791" s="5" t="str">
        <f>IF(D2791="","",VLOOKUP(D2791,Master,2,FALSE))</f>
        <v>Nam Seniors</v>
      </c>
      <c r="I2791" s="233"/>
      <c r="J2791" s="233" t="s">
        <v>612</v>
      </c>
      <c r="K2791" s="233">
        <v>120</v>
      </c>
      <c r="L2791" s="234">
        <f>IF(K2791="","",IF(I2791="",ROUND(HLOOKUP(J2791,kgList,K2791,FALSE),1),ROUND(HLOOKUP(I2791,kgList,K2791,FALSE),1)))</f>
        <v>21.8</v>
      </c>
      <c r="M2791" s="234">
        <f>IF(L2791="","",IF(COUNTA(I2791:J2791)&gt;1,"Edible or Inedible",IF(COUNTA(I2791)=1,L2791*1,IF(COUNTA(J2791)=1,L2791*1,"ERROR"))))</f>
        <v>21.8</v>
      </c>
    </row>
    <row r="2792" spans="1:13" x14ac:dyDescent="0.25">
      <c r="A2792" s="232" t="str">
        <f>IF(D2792="","",A2791)</f>
        <v/>
      </c>
      <c r="B2792" s="231" t="str">
        <f>IF(D2792="","",B2791)</f>
        <v/>
      </c>
      <c r="C2792" s="232" t="str">
        <f>IF(D2792="","",C2791)</f>
        <v/>
      </c>
      <c r="D2792" s="6" t="s">
        <v>828</v>
      </c>
      <c r="E2792" s="5" t="str">
        <f>IF(D2792="","",VLOOKUP(D2792,Master,3,FALSE))</f>
        <v>Raldo</v>
      </c>
      <c r="F2792" s="5" t="str">
        <f>IF(D2792="","",VLOOKUP(D2792,Master,4,FALSE))</f>
        <v>Potgieter</v>
      </c>
      <c r="G2792" s="5" t="str">
        <f>IF(D2792="","",VLOOKUP(D2792,Master,5,FALSE))</f>
        <v>Men Senior</v>
      </c>
      <c r="H2792" s="5" t="str">
        <f>IF(D2792="","",VLOOKUP(D2792,Master,2,FALSE))</f>
        <v>SA Seniors</v>
      </c>
      <c r="I2792" s="233"/>
      <c r="J2792" s="233" t="s">
        <v>613</v>
      </c>
      <c r="K2792" s="233">
        <v>160</v>
      </c>
      <c r="L2792" s="234">
        <f>IF(K2792="","",IF(I2792="",ROUND(HLOOKUP(J2792,kgList,K2792,FALSE),1),ROUND(HLOOKUP(I2792,kgList,K2792,FALSE),1)))</f>
        <v>21.7</v>
      </c>
      <c r="M2792" s="234">
        <f>IF(L2792="","",IF(COUNTA(I2792:J2792)&gt;1,"Edible or Inedible",IF(COUNTA(I2792)=1,L2792*1,IF(COUNTA(J2792)=1,L2792*1,"ERROR"))))</f>
        <v>21.7</v>
      </c>
    </row>
    <row r="2793" spans="1:13" x14ac:dyDescent="0.25">
      <c r="A2793" s="232" t="str">
        <f>IF(D2793="","",A2792)</f>
        <v/>
      </c>
      <c r="B2793" s="231" t="str">
        <f>IF(D2793="","",B2792)</f>
        <v/>
      </c>
      <c r="C2793" s="232" t="str">
        <f>IF(D2793="","",C2792)</f>
        <v/>
      </c>
      <c r="D2793" s="6" t="s">
        <v>825</v>
      </c>
      <c r="E2793" s="5" t="str">
        <f>IF(D2793="","",VLOOKUP(D2793,Master,3,FALSE))</f>
        <v>Robert</v>
      </c>
      <c r="F2793" s="5" t="str">
        <f>IF(D2793="","",VLOOKUP(D2793,Master,4,FALSE))</f>
        <v>Kyle</v>
      </c>
      <c r="G2793" s="5" t="str">
        <f>IF(D2793="","",VLOOKUP(D2793,Master,5,FALSE))</f>
        <v>Men Senior</v>
      </c>
      <c r="H2793" s="5" t="str">
        <f>IF(D2793="","",VLOOKUP(D2793,Master,2,FALSE))</f>
        <v>SA Seniors</v>
      </c>
      <c r="I2793" s="233"/>
      <c r="J2793" s="233" t="s">
        <v>613</v>
      </c>
      <c r="K2793" s="233">
        <v>160</v>
      </c>
      <c r="L2793" s="234">
        <f>IF(K2793="","",IF(I2793="",ROUND(HLOOKUP(J2793,kgList,K2793,FALSE),1),ROUND(HLOOKUP(I2793,kgList,K2793,FALSE),1)))</f>
        <v>21.7</v>
      </c>
      <c r="M2793" s="234">
        <f>IF(L2793="","",IF(COUNTA(I2793:J2793)&gt;1,"Edible or Inedible",IF(COUNTA(I2793)=1,L2793*1,IF(COUNTA(J2793)=1,L2793*1,"ERROR"))))</f>
        <v>21.7</v>
      </c>
    </row>
    <row r="2794" spans="1:13" x14ac:dyDescent="0.25">
      <c r="A2794" s="232" t="str">
        <f>IF(D2794="","",A2793)</f>
        <v/>
      </c>
      <c r="B2794" s="231" t="str">
        <f>IF(D2794="","",B2793)</f>
        <v/>
      </c>
      <c r="C2794" s="232" t="str">
        <f>IF(D2794="","",C2793)</f>
        <v/>
      </c>
      <c r="D2794" s="6" t="s">
        <v>324</v>
      </c>
      <c r="E2794" s="5" t="str">
        <f>IF(D2794="","",VLOOKUP(D2794,Master,3,FALSE))</f>
        <v>Johan</v>
      </c>
      <c r="F2794" s="5" t="str">
        <f>IF(D2794="","",VLOOKUP(D2794,Master,4,FALSE))</f>
        <v>Visser</v>
      </c>
      <c r="G2794" s="5" t="str">
        <f>IF(D2794="","",VLOOKUP(D2794,Master,5,FALSE))</f>
        <v>Men Senior</v>
      </c>
      <c r="H2794" s="5" t="str">
        <f>IF(D2794="","",VLOOKUP(D2794,Master,2,FALSE))</f>
        <v>Nam Seniors</v>
      </c>
      <c r="I2794" s="233"/>
      <c r="J2794" s="233" t="s">
        <v>613</v>
      </c>
      <c r="K2794" s="233">
        <v>160</v>
      </c>
      <c r="L2794" s="234">
        <f>IF(K2794="","",IF(I2794="",ROUND(HLOOKUP(J2794,kgList,K2794,FALSE),1),ROUND(HLOOKUP(I2794,kgList,K2794,FALSE),1)))</f>
        <v>21.7</v>
      </c>
      <c r="M2794" s="234">
        <f>IF(L2794="","",IF(COUNTA(I2794:J2794)&gt;1,"Edible or Inedible",IF(COUNTA(I2794)=1,L2794*1,IF(COUNTA(J2794)=1,L2794*1,"ERROR"))))</f>
        <v>21.7</v>
      </c>
    </row>
    <row r="2795" spans="1:13" x14ac:dyDescent="0.25">
      <c r="A2795" s="232" t="str">
        <f>IF(D2795="","",A2794)</f>
        <v/>
      </c>
      <c r="B2795" s="231" t="str">
        <f>IF(D2795="","",B2794)</f>
        <v/>
      </c>
      <c r="C2795" s="232" t="str">
        <f>IF(D2795="","",C2794)</f>
        <v/>
      </c>
      <c r="D2795" s="6" t="s">
        <v>415</v>
      </c>
      <c r="E2795" s="5" t="str">
        <f>IF(D2795="","",VLOOKUP(D2795,Master,3,FALSE))</f>
        <v>Grant</v>
      </c>
      <c r="F2795" s="5" t="str">
        <f>IF(D2795="","",VLOOKUP(D2795,Master,4,FALSE))</f>
        <v>Knight</v>
      </c>
      <c r="G2795" s="5" t="str">
        <f>IF(D2795="","",VLOOKUP(D2795,Master,5,FALSE))</f>
        <v>Men Veteran</v>
      </c>
      <c r="H2795" s="5" t="str">
        <f>IF(D2795="","",VLOOKUP(D2795,Master,2,FALSE))</f>
        <v>Nam Seniors</v>
      </c>
      <c r="I2795" s="233"/>
      <c r="J2795" s="233" t="s">
        <v>613</v>
      </c>
      <c r="K2795" s="233">
        <v>160</v>
      </c>
      <c r="L2795" s="234">
        <f>IF(K2795="","",IF(I2795="",ROUND(HLOOKUP(J2795,kgList,K2795,FALSE),1),ROUND(HLOOKUP(I2795,kgList,K2795,FALSE),1)))</f>
        <v>21.7</v>
      </c>
      <c r="M2795" s="234">
        <f>IF(L2795="","",IF(COUNTA(I2795:J2795)&gt;1,"Edible or Inedible",IF(COUNTA(I2795)=1,L2795*1,IF(COUNTA(J2795)=1,L2795*1,"ERROR"))))</f>
        <v>21.7</v>
      </c>
    </row>
    <row r="2796" spans="1:13" x14ac:dyDescent="0.25">
      <c r="A2796" s="232" t="str">
        <f>IF(D2796="","",A2795)</f>
        <v/>
      </c>
      <c r="B2796" s="231" t="str">
        <f>IF(D2796="","",B2795)</f>
        <v/>
      </c>
      <c r="C2796" s="232" t="str">
        <f>IF(D2796="","",C2795)</f>
        <v/>
      </c>
      <c r="D2796" s="6" t="s">
        <v>315</v>
      </c>
      <c r="E2796" s="5" t="str">
        <f>IF(D2796="","",VLOOKUP(D2796,Master,3,FALSE))</f>
        <v>Brian</v>
      </c>
      <c r="F2796" s="5" t="str">
        <f>IF(D2796="","",VLOOKUP(D2796,Master,4,FALSE))</f>
        <v>Curtis</v>
      </c>
      <c r="G2796" s="5" t="str">
        <f>IF(D2796="","",VLOOKUP(D2796,Master,5,FALSE))</f>
        <v>Men Senior</v>
      </c>
      <c r="H2796" s="5" t="str">
        <f>IF(D2796="","",VLOOKUP(D2796,Master,2,FALSE))</f>
        <v>Nam Seniors</v>
      </c>
      <c r="I2796" s="233"/>
      <c r="J2796" s="233" t="s">
        <v>613</v>
      </c>
      <c r="K2796" s="233">
        <v>160</v>
      </c>
      <c r="L2796" s="234">
        <f>IF(K2796="","",IF(I2796="",ROUND(HLOOKUP(J2796,kgList,K2796,FALSE),1),ROUND(HLOOKUP(I2796,kgList,K2796,FALSE),1)))</f>
        <v>21.7</v>
      </c>
      <c r="M2796" s="234">
        <f>IF(L2796="","",IF(COUNTA(I2796:J2796)&gt;1,"Edible or Inedible",IF(COUNTA(I2796)=1,L2796*1,IF(COUNTA(J2796)=1,L2796*1,"ERROR"))))</f>
        <v>21.7</v>
      </c>
    </row>
    <row r="2797" spans="1:13" x14ac:dyDescent="0.25">
      <c r="A2797" s="232" t="str">
        <f>IF(D2797="","",A2796)</f>
        <v/>
      </c>
      <c r="B2797" s="231" t="str">
        <f>IF(D2797="","",B2796)</f>
        <v/>
      </c>
      <c r="C2797" s="232" t="str">
        <f>IF(D2797="","",C2796)</f>
        <v/>
      </c>
      <c r="D2797" s="6" t="s">
        <v>326</v>
      </c>
      <c r="E2797" s="5" t="str">
        <f>IF(D2797="","",VLOOKUP(D2797,Master,3,FALSE))</f>
        <v>Andrew</v>
      </c>
      <c r="F2797" s="5" t="str">
        <f>IF(D2797="","",VLOOKUP(D2797,Master,4,FALSE))</f>
        <v>Van Der Westhuizen</v>
      </c>
      <c r="G2797" s="5" t="str">
        <f>IF(D2797="","",VLOOKUP(D2797,Master,5,FALSE))</f>
        <v>Men Veteran</v>
      </c>
      <c r="H2797" s="5" t="str">
        <f>IF(D2797="","",VLOOKUP(D2797,Master,2,FALSE))</f>
        <v>Nam Seniors</v>
      </c>
      <c r="I2797" s="233"/>
      <c r="J2797" s="233" t="s">
        <v>613</v>
      </c>
      <c r="K2797" s="233">
        <v>160</v>
      </c>
      <c r="L2797" s="234">
        <f>IF(K2797="","",IF(I2797="",ROUND(HLOOKUP(J2797,kgList,K2797,FALSE),1),ROUND(HLOOKUP(I2797,kgList,K2797,FALSE),1)))</f>
        <v>21.7</v>
      </c>
      <c r="M2797" s="234">
        <f>IF(L2797="","",IF(COUNTA(I2797:J2797)&gt;1,"Edible or Inedible",IF(COUNTA(I2797)=1,L2797*1,IF(COUNTA(J2797)=1,L2797*1,"ERROR"))))</f>
        <v>21.7</v>
      </c>
    </row>
    <row r="2798" spans="1:13" x14ac:dyDescent="0.25">
      <c r="A2798" s="232" t="str">
        <f>IF(D2798="","",A2797)</f>
        <v/>
      </c>
      <c r="B2798" s="231" t="str">
        <f>IF(D2798="","",B2797)</f>
        <v/>
      </c>
      <c r="C2798" s="232" t="str">
        <f>IF(D2798="","",C2797)</f>
        <v/>
      </c>
      <c r="D2798" s="6" t="s">
        <v>825</v>
      </c>
      <c r="E2798" s="5" t="str">
        <f>IF(D2798="","",VLOOKUP(D2798,Master,3,FALSE))</f>
        <v>Robert</v>
      </c>
      <c r="F2798" s="5" t="str">
        <f>IF(D2798="","",VLOOKUP(D2798,Master,4,FALSE))</f>
        <v>Kyle</v>
      </c>
      <c r="G2798" s="5" t="str">
        <f>IF(D2798="","",VLOOKUP(D2798,Master,5,FALSE))</f>
        <v>Men Senior</v>
      </c>
      <c r="H2798" s="5" t="str">
        <f>IF(D2798="","",VLOOKUP(D2798,Master,2,FALSE))</f>
        <v>SA Seniors</v>
      </c>
      <c r="I2798" s="233"/>
      <c r="J2798" s="233" t="s">
        <v>613</v>
      </c>
      <c r="K2798" s="233">
        <v>159</v>
      </c>
      <c r="L2798" s="234">
        <f>IF(K2798="","",IF(I2798="",ROUND(HLOOKUP(J2798,kgList,K2798,FALSE),1),ROUND(HLOOKUP(I2798,kgList,K2798,FALSE),1)))</f>
        <v>21.3</v>
      </c>
      <c r="M2798" s="234">
        <f>IF(L2798="","",IF(COUNTA(I2798:J2798)&gt;1,"Edible or Inedible",IF(COUNTA(I2798)=1,L2798*1,IF(COUNTA(J2798)=1,L2798*1,"ERROR"))))</f>
        <v>21.3</v>
      </c>
    </row>
    <row r="2799" spans="1:13" x14ac:dyDescent="0.25">
      <c r="A2799" s="232" t="str">
        <f>IF(D2799="","",A2798)</f>
        <v/>
      </c>
      <c r="B2799" s="231" t="str">
        <f>IF(D2799="","",B2798)</f>
        <v/>
      </c>
      <c r="C2799" s="232" t="str">
        <f>IF(D2799="","",C2798)</f>
        <v/>
      </c>
      <c r="D2799" s="6" t="s">
        <v>426</v>
      </c>
      <c r="E2799" s="5" t="str">
        <f>IF(D2799="","",VLOOKUP(D2799,Master,3,FALSE))</f>
        <v>Herman</v>
      </c>
      <c r="F2799" s="5" t="str">
        <f>IF(D2799="","",VLOOKUP(D2799,Master,4,FALSE))</f>
        <v>Krauze</v>
      </c>
      <c r="G2799" s="5" t="str">
        <f>IF(D2799="","",VLOOKUP(D2799,Master,5,FALSE))</f>
        <v>Men U/21</v>
      </c>
      <c r="H2799" s="5" t="str">
        <f>IF(D2799="","",VLOOKUP(D2799,Master,2,FALSE))</f>
        <v>Nam Men U/21</v>
      </c>
      <c r="I2799" s="233"/>
      <c r="J2799" s="233" t="s">
        <v>613</v>
      </c>
      <c r="K2799" s="233">
        <v>158</v>
      </c>
      <c r="L2799" s="234">
        <f>IF(K2799="","",IF(I2799="",ROUND(HLOOKUP(J2799,kgList,K2799,FALSE),1),ROUND(HLOOKUP(I2799,kgList,K2799,FALSE),1)))</f>
        <v>20.8</v>
      </c>
      <c r="M2799" s="234">
        <f>IF(L2799="","",IF(COUNTA(I2799:J2799)&gt;1,"Edible or Inedible",IF(COUNTA(I2799)=1,L2799*1,IF(COUNTA(J2799)=1,L2799*1,"ERROR"))))</f>
        <v>20.8</v>
      </c>
    </row>
    <row r="2800" spans="1:13" x14ac:dyDescent="0.25">
      <c r="A2800" s="232" t="str">
        <f>IF(D2800="","",A2799)</f>
        <v/>
      </c>
      <c r="B2800" s="231" t="str">
        <f>IF(D2800="","",B2799)</f>
        <v/>
      </c>
      <c r="C2800" s="232" t="str">
        <f>IF(D2800="","",C2799)</f>
        <v/>
      </c>
      <c r="D2800" s="6" t="s">
        <v>354</v>
      </c>
      <c r="E2800" s="5" t="str">
        <f>IF(D2800="","",VLOOKUP(D2800,Master,3,FALSE))</f>
        <v>Marina</v>
      </c>
      <c r="F2800" s="5" t="str">
        <f>IF(D2800="","",VLOOKUP(D2800,Master,4,FALSE))</f>
        <v>Kruger</v>
      </c>
      <c r="G2800" s="5" t="str">
        <f>IF(D2800="","",VLOOKUP(D2800,Master,5,FALSE))</f>
        <v>Ladies Senior</v>
      </c>
      <c r="H2800" s="5" t="str">
        <f>IF(D2800="","",VLOOKUP(D2800,Master,2,FALSE))</f>
        <v>Nam Ladies</v>
      </c>
      <c r="I2800" s="233"/>
      <c r="J2800" s="233"/>
      <c r="K2800" s="233"/>
      <c r="L2800" s="234" t="str">
        <f>IF(K2800="","",IF(I2800="",ROUND(HLOOKUP(J2800,kgList,K2800,FALSE),1),ROUND(HLOOKUP(I2800,kgList,K2800,FALSE),1)))</f>
        <v/>
      </c>
      <c r="M2800" s="234" t="str">
        <f>IF(L2800="","",IF(COUNTA(I2800:J2800)&gt;1,"Edible or Inedible",IF(COUNTA(I2800)=1,L2800*1,IF(COUNTA(J2800)=1,L2800*1,"ERROR"))))</f>
        <v/>
      </c>
    </row>
    <row r="2801" spans="1:13" x14ac:dyDescent="0.25">
      <c r="A2801" s="232" t="str">
        <f>IF(D2801="","",A2800)</f>
        <v/>
      </c>
      <c r="B2801" s="231" t="str">
        <f>IF(D2801="","",B2800)</f>
        <v/>
      </c>
      <c r="C2801" s="232" t="str">
        <f>IF(D2801="","",C2800)</f>
        <v/>
      </c>
      <c r="D2801" s="6" t="s">
        <v>418</v>
      </c>
      <c r="E2801" s="5" t="str">
        <f>IF(D2801="","",VLOOKUP(D2801,Master,3,FALSE))</f>
        <v>Henri</v>
      </c>
      <c r="F2801" s="5" t="str">
        <f>IF(D2801="","",VLOOKUP(D2801,Master,4,FALSE))</f>
        <v>Snyman</v>
      </c>
      <c r="G2801" s="5" t="str">
        <f>IF(D2801="","",VLOOKUP(D2801,Master,5,FALSE))</f>
        <v>Men Veteran</v>
      </c>
      <c r="H2801" s="5" t="str">
        <f>IF(D2801="","",VLOOKUP(D2801,Master,2,FALSE))</f>
        <v>Nam Seniors</v>
      </c>
      <c r="I2801" s="233"/>
      <c r="J2801" s="233" t="s">
        <v>613</v>
      </c>
      <c r="K2801" s="233">
        <v>159</v>
      </c>
      <c r="L2801" s="234">
        <f>IF(K2801="","",IF(I2801="",ROUND(HLOOKUP(J2801,kgList,K2801,FALSE),1),ROUND(HLOOKUP(I2801,kgList,K2801,FALSE),1)))</f>
        <v>21.3</v>
      </c>
      <c r="M2801" s="234">
        <f>IF(L2801="","",IF(COUNTA(I2801:J2801)&gt;1,"Edible or Inedible",IF(COUNTA(I2801)=1,L2801*1,IF(COUNTA(J2801)=1,L2801*1,"ERROR"))))</f>
        <v>21.3</v>
      </c>
    </row>
    <row r="2802" spans="1:13" x14ac:dyDescent="0.25">
      <c r="A2802" s="232" t="str">
        <f>IF(D2802="","",A2801)</f>
        <v/>
      </c>
      <c r="B2802" s="231" t="str">
        <f>IF(D2802="","",B2801)</f>
        <v/>
      </c>
      <c r="C2802" s="232" t="str">
        <f>IF(D2802="","",C2801)</f>
        <v/>
      </c>
      <c r="D2802" s="6" t="s">
        <v>407</v>
      </c>
      <c r="E2802" s="5" t="str">
        <f>IF(D2802="","",VLOOKUP(D2802,Master,3,FALSE))</f>
        <v>Adri</v>
      </c>
      <c r="F2802" s="5" t="str">
        <f>IF(D2802="","",VLOOKUP(D2802,Master,4,FALSE))</f>
        <v>Roets</v>
      </c>
      <c r="G2802" s="5" t="str">
        <f>IF(D2802="","",VLOOKUP(D2802,Master,5,FALSE))</f>
        <v>Men Master</v>
      </c>
      <c r="H2802" s="5" t="str">
        <f>IF(D2802="","",VLOOKUP(D2802,Master,2,FALSE))</f>
        <v>Nam Masters</v>
      </c>
      <c r="I2802" s="233"/>
      <c r="J2802" s="233" t="s">
        <v>613</v>
      </c>
      <c r="K2802" s="233">
        <v>171</v>
      </c>
      <c r="L2802" s="234">
        <f>IF(K2802="","",IF(I2802="",ROUND(HLOOKUP(J2802,kgList,K2802,FALSE),1),ROUND(HLOOKUP(I2802,kgList,K2802,FALSE),1)))</f>
        <v>27.3</v>
      </c>
      <c r="M2802" s="234">
        <f>IF(L2802="","",IF(COUNTA(I2802:J2802)&gt;1,"Edible or Inedible",IF(COUNTA(I2802)=1,L2802*1,IF(COUNTA(J2802)=1,L2802*1,"ERROR"))))</f>
        <v>27.3</v>
      </c>
    </row>
    <row r="2803" spans="1:13" x14ac:dyDescent="0.25">
      <c r="A2803" s="232" t="str">
        <f>IF(D2803="","",A2802)</f>
        <v/>
      </c>
      <c r="B2803" s="231" t="str">
        <f>IF(D2803="","",B2802)</f>
        <v/>
      </c>
      <c r="C2803" s="232" t="str">
        <f>IF(D2803="","",C2802)</f>
        <v/>
      </c>
      <c r="D2803" s="6" t="s">
        <v>315</v>
      </c>
      <c r="E2803" s="5" t="str">
        <f>IF(D2803="","",VLOOKUP(D2803,Master,3,FALSE))</f>
        <v>Brian</v>
      </c>
      <c r="F2803" s="5" t="str">
        <f>IF(D2803="","",VLOOKUP(D2803,Master,4,FALSE))</f>
        <v>Curtis</v>
      </c>
      <c r="G2803" s="5" t="str">
        <f>IF(D2803="","",VLOOKUP(D2803,Master,5,FALSE))</f>
        <v>Men Senior</v>
      </c>
      <c r="H2803" s="5" t="str">
        <f>IF(D2803="","",VLOOKUP(D2803,Master,2,FALSE))</f>
        <v>Nam Seniors</v>
      </c>
      <c r="I2803" s="233"/>
      <c r="J2803" s="233" t="s">
        <v>613</v>
      </c>
      <c r="K2803" s="233">
        <v>159</v>
      </c>
      <c r="L2803" s="234">
        <f>IF(K2803="","",IF(I2803="",ROUND(HLOOKUP(J2803,kgList,K2803,FALSE),1),ROUND(HLOOKUP(I2803,kgList,K2803,FALSE),1)))</f>
        <v>21.3</v>
      </c>
      <c r="M2803" s="234">
        <f>IF(L2803="","",IF(COUNTA(I2803:J2803)&gt;1,"Edible or Inedible",IF(COUNTA(I2803)=1,L2803*1,IF(COUNTA(J2803)=1,L2803*1,"ERROR"))))</f>
        <v>21.3</v>
      </c>
    </row>
    <row r="2804" spans="1:13" x14ac:dyDescent="0.25">
      <c r="A2804" s="232" t="str">
        <f>IF(D2804="","",A2803)</f>
        <v/>
      </c>
      <c r="B2804" s="231" t="str">
        <f>IF(D2804="","",B2803)</f>
        <v/>
      </c>
      <c r="C2804" s="232" t="str">
        <f>IF(D2804="","",C2803)</f>
        <v/>
      </c>
      <c r="D2804" s="6" t="s">
        <v>899</v>
      </c>
      <c r="E2804" s="5" t="str">
        <f>IF(D2804="","",VLOOKUP(D2804,Master,3,FALSE))</f>
        <v>Prevashan</v>
      </c>
      <c r="F2804" s="5" t="str">
        <f>IF(D2804="","",VLOOKUP(D2804,Master,4,FALSE))</f>
        <v>Moodley</v>
      </c>
      <c r="G2804" s="5" t="str">
        <f>IF(D2804="","",VLOOKUP(D2804,Master,5,FALSE))</f>
        <v>Men Senior</v>
      </c>
      <c r="H2804" s="5" t="str">
        <f>IF(D2804="","",VLOOKUP(D2804,Master,2,FALSE))</f>
        <v>SA Seniors</v>
      </c>
      <c r="I2804" s="233"/>
      <c r="J2804" s="233" t="s">
        <v>613</v>
      </c>
      <c r="K2804" s="233">
        <v>159</v>
      </c>
      <c r="L2804" s="234">
        <f>IF(K2804="","",IF(I2804="",ROUND(HLOOKUP(J2804,kgList,K2804,FALSE),1),ROUND(HLOOKUP(I2804,kgList,K2804,FALSE),1)))</f>
        <v>21.3</v>
      </c>
      <c r="M2804" s="234">
        <f>IF(L2804="","",IF(COUNTA(I2804:J2804)&gt;1,"Edible or Inedible",IF(COUNTA(I2804)=1,L2804*1,IF(COUNTA(J2804)=1,L2804*1,"ERROR"))))</f>
        <v>21.3</v>
      </c>
    </row>
    <row r="2805" spans="1:13" x14ac:dyDescent="0.25">
      <c r="A2805" s="232" t="str">
        <f>IF(D2805="","",A2804)</f>
        <v/>
      </c>
      <c r="B2805" s="231" t="str">
        <f>IF(D2805="","",B2804)</f>
        <v/>
      </c>
      <c r="C2805" s="232" t="str">
        <f>IF(D2805="","",C2804)</f>
        <v/>
      </c>
      <c r="D2805" s="6" t="s">
        <v>845</v>
      </c>
      <c r="E2805" s="5" t="str">
        <f>IF(D2805="","",VLOOKUP(D2805,Master,3,FALSE))</f>
        <v>Corbin</v>
      </c>
      <c r="F2805" s="5" t="str">
        <f>IF(D2805="","",VLOOKUP(D2805,Master,4,FALSE))</f>
        <v>Morris</v>
      </c>
      <c r="G2805" s="5" t="str">
        <f>IF(D2805="","",VLOOKUP(D2805,Master,5,FALSE))</f>
        <v>Men U/21</v>
      </c>
      <c r="H2805" s="5" t="str">
        <f>IF(D2805="","",VLOOKUP(D2805,Master,2,FALSE))</f>
        <v>SA Men U/21</v>
      </c>
      <c r="I2805" s="233"/>
      <c r="J2805" s="233" t="s">
        <v>613</v>
      </c>
      <c r="K2805" s="233">
        <v>157</v>
      </c>
      <c r="L2805" s="234">
        <f>IF(K2805="","",IF(I2805="",ROUND(HLOOKUP(J2805,kgList,K2805,FALSE),1),ROUND(HLOOKUP(I2805,kgList,K2805,FALSE),1)))</f>
        <v>20.399999999999999</v>
      </c>
      <c r="M2805" s="234">
        <f>IF(L2805="","",IF(COUNTA(I2805:J2805)&gt;1,"Edible or Inedible",IF(COUNTA(I2805)=1,L2805*1,IF(COUNTA(J2805)=1,L2805*1,"ERROR"))))</f>
        <v>20.399999999999999</v>
      </c>
    </row>
    <row r="2806" spans="1:13" x14ac:dyDescent="0.25">
      <c r="A2806" s="232" t="str">
        <f>IF(D2806="","",A2805)</f>
        <v/>
      </c>
      <c r="B2806" s="231" t="str">
        <f>IF(D2806="","",B2805)</f>
        <v/>
      </c>
      <c r="C2806" s="232" t="str">
        <f>IF(D2806="","",C2805)</f>
        <v/>
      </c>
      <c r="D2806" s="6" t="s">
        <v>851</v>
      </c>
      <c r="E2806" s="5" t="str">
        <f>IF(D2806="","",VLOOKUP(D2806,Master,3,FALSE))</f>
        <v>Lance</v>
      </c>
      <c r="F2806" s="5" t="str">
        <f>IF(D2806="","",VLOOKUP(D2806,Master,4,FALSE))</f>
        <v>Daniel</v>
      </c>
      <c r="G2806" s="5" t="str">
        <f>IF(D2806="","",VLOOKUP(D2806,Master,5,FALSE))</f>
        <v>Men U/21</v>
      </c>
      <c r="H2806" s="5" t="str">
        <f>IF(D2806="","",VLOOKUP(D2806,Master,2,FALSE))</f>
        <v>SA Men U/21</v>
      </c>
      <c r="I2806" s="233"/>
      <c r="J2806" s="233" t="s">
        <v>613</v>
      </c>
      <c r="K2806" s="233">
        <v>157</v>
      </c>
      <c r="L2806" s="234">
        <f>IF(K2806="","",IF(I2806="",ROUND(HLOOKUP(J2806,kgList,K2806,FALSE),1),ROUND(HLOOKUP(I2806,kgList,K2806,FALSE),1)))</f>
        <v>20.399999999999999</v>
      </c>
      <c r="M2806" s="234">
        <f>IF(L2806="","",IF(COUNTA(I2806:J2806)&gt;1,"Edible or Inedible",IF(COUNTA(I2806)=1,L2806*1,IF(COUNTA(J2806)=1,L2806*1,"ERROR"))))</f>
        <v>20.399999999999999</v>
      </c>
    </row>
    <row r="2807" spans="1:13" x14ac:dyDescent="0.25">
      <c r="A2807" s="232" t="str">
        <f>IF(D2807="","",A2806)</f>
        <v/>
      </c>
      <c r="B2807" s="231" t="str">
        <f>IF(D2807="","",B2806)</f>
        <v/>
      </c>
      <c r="C2807" s="232" t="str">
        <f>IF(D2807="","",C2806)</f>
        <v/>
      </c>
      <c r="D2807" s="6" t="s">
        <v>407</v>
      </c>
      <c r="E2807" s="5" t="str">
        <f>IF(D2807="","",VLOOKUP(D2807,Master,3,FALSE))</f>
        <v>Adri</v>
      </c>
      <c r="F2807" s="5" t="str">
        <f>IF(D2807="","",VLOOKUP(D2807,Master,4,FALSE))</f>
        <v>Roets</v>
      </c>
      <c r="G2807" s="5" t="str">
        <f>IF(D2807="","",VLOOKUP(D2807,Master,5,FALSE))</f>
        <v>Men Master</v>
      </c>
      <c r="H2807" s="5" t="str">
        <f>IF(D2807="","",VLOOKUP(D2807,Master,2,FALSE))</f>
        <v>Nam Masters</v>
      </c>
      <c r="I2807" s="233"/>
      <c r="J2807" s="233" t="s">
        <v>613</v>
      </c>
      <c r="K2807" s="233">
        <v>170</v>
      </c>
      <c r="L2807" s="234">
        <f>IF(K2807="","",IF(I2807="",ROUND(HLOOKUP(J2807,kgList,K2807,FALSE),1),ROUND(HLOOKUP(I2807,kgList,K2807,FALSE),1)))</f>
        <v>26.7</v>
      </c>
      <c r="M2807" s="234">
        <f>IF(L2807="","",IF(COUNTA(I2807:J2807)&gt;1,"Edible or Inedible",IF(COUNTA(I2807)=1,L2807*1,IF(COUNTA(J2807)=1,L2807*1,"ERROR"))))</f>
        <v>26.7</v>
      </c>
    </row>
    <row r="2808" spans="1:13" x14ac:dyDescent="0.25">
      <c r="A2808" s="232" t="str">
        <f>IF(D2808="","",A2807)</f>
        <v/>
      </c>
      <c r="B2808" s="231" t="str">
        <f>IF(D2808="","",B2807)</f>
        <v/>
      </c>
      <c r="C2808" s="232" t="str">
        <f>IF(D2808="","",C2807)</f>
        <v/>
      </c>
      <c r="D2808" s="6" t="s">
        <v>407</v>
      </c>
      <c r="E2808" s="5" t="str">
        <f>IF(D2808="","",VLOOKUP(D2808,Master,3,FALSE))</f>
        <v>Adri</v>
      </c>
      <c r="F2808" s="5" t="str">
        <f>IF(D2808="","",VLOOKUP(D2808,Master,4,FALSE))</f>
        <v>Roets</v>
      </c>
      <c r="G2808" s="5" t="str">
        <f>IF(D2808="","",VLOOKUP(D2808,Master,5,FALSE))</f>
        <v>Men Master</v>
      </c>
      <c r="H2808" s="5" t="str">
        <f>IF(D2808="","",VLOOKUP(D2808,Master,2,FALSE))</f>
        <v>Nam Masters</v>
      </c>
      <c r="I2808" s="233"/>
      <c r="J2808" s="233" t="s">
        <v>612</v>
      </c>
      <c r="K2808" s="233">
        <v>125</v>
      </c>
      <c r="L2808" s="234">
        <f>IF(K2808="","",IF(I2808="",ROUND(HLOOKUP(J2808,kgList,K2808,FALSE),1),ROUND(HLOOKUP(I2808,kgList,K2808,FALSE),1)))</f>
        <v>24.9</v>
      </c>
      <c r="M2808" s="234">
        <f>IF(L2808="","",IF(COUNTA(I2808:J2808)&gt;1,"Edible or Inedible",IF(COUNTA(I2808)=1,L2808*1,IF(COUNTA(J2808)=1,L2808*1,"ERROR"))))</f>
        <v>24.9</v>
      </c>
    </row>
    <row r="2809" spans="1:13" x14ac:dyDescent="0.25">
      <c r="A2809" s="232" t="str">
        <f>IF(D2809="","",A2808)</f>
        <v/>
      </c>
      <c r="B2809" s="231" t="str">
        <f>IF(D2809="","",B2808)</f>
        <v/>
      </c>
      <c r="C2809" s="232" t="str">
        <f>IF(D2809="","",C2808)</f>
        <v/>
      </c>
      <c r="D2809" s="6" t="s">
        <v>335</v>
      </c>
      <c r="E2809" s="5" t="str">
        <f>IF(D2809="","",VLOOKUP(D2809,Master,3,FALSE))</f>
        <v>Terence</v>
      </c>
      <c r="F2809" s="5" t="str">
        <f>IF(D2809="","",VLOOKUP(D2809,Master,4,FALSE))</f>
        <v>Clark</v>
      </c>
      <c r="G2809" s="5" t="str">
        <f>IF(D2809="","",VLOOKUP(D2809,Master,5,FALSE))</f>
        <v>Men Master</v>
      </c>
      <c r="H2809" s="5" t="str">
        <f>IF(D2809="","",VLOOKUP(D2809,Master,2,FALSE))</f>
        <v>Nam Masters</v>
      </c>
      <c r="I2809" s="233"/>
      <c r="J2809" s="233" t="s">
        <v>613</v>
      </c>
      <c r="K2809" s="233">
        <v>165</v>
      </c>
      <c r="L2809" s="234">
        <f>IF(K2809="","",IF(I2809="",ROUND(HLOOKUP(J2809,kgList,K2809,FALSE),1),ROUND(HLOOKUP(I2809,kgList,K2809,FALSE),1)))</f>
        <v>24.1</v>
      </c>
      <c r="M2809" s="234">
        <f>IF(L2809="","",IF(COUNTA(I2809:J2809)&gt;1,"Edible or Inedible",IF(COUNTA(I2809)=1,L2809*1,IF(COUNTA(J2809)=1,L2809*1,"ERROR"))))</f>
        <v>24.1</v>
      </c>
    </row>
    <row r="2810" spans="1:13" x14ac:dyDescent="0.25">
      <c r="A2810" s="232" t="str">
        <f>IF(D2810="","",A2809)</f>
        <v/>
      </c>
      <c r="B2810" s="231" t="str">
        <f>IF(D2810="","",B2809)</f>
        <v/>
      </c>
      <c r="C2810" s="232" t="str">
        <f>IF(D2810="","",C2809)</f>
        <v/>
      </c>
      <c r="D2810" s="6" t="s">
        <v>330</v>
      </c>
      <c r="E2810" s="5" t="str">
        <f>IF(D2810="","",VLOOKUP(D2810,Master,3,FALSE))</f>
        <v>Ettiene</v>
      </c>
      <c r="F2810" s="5" t="str">
        <f>IF(D2810="","",VLOOKUP(D2810,Master,4,FALSE))</f>
        <v>Stipp</v>
      </c>
      <c r="G2810" s="5" t="str">
        <f>IF(D2810="","",VLOOKUP(D2810,Master,5,FALSE))</f>
        <v>Men Master</v>
      </c>
      <c r="H2810" s="5" t="str">
        <f>IF(D2810="","",VLOOKUP(D2810,Master,2,FALSE))</f>
        <v>Nam Masters</v>
      </c>
      <c r="I2810" s="233"/>
      <c r="J2810" s="233" t="s">
        <v>613</v>
      </c>
      <c r="K2810" s="233">
        <v>165</v>
      </c>
      <c r="L2810" s="234">
        <f>IF(K2810="","",IF(I2810="",ROUND(HLOOKUP(J2810,kgList,K2810,FALSE),1),ROUND(HLOOKUP(I2810,kgList,K2810,FALSE),1)))</f>
        <v>24.1</v>
      </c>
      <c r="M2810" s="234">
        <f>IF(L2810="","",IF(COUNTA(I2810:J2810)&gt;1,"Edible or Inedible",IF(COUNTA(I2810)=1,L2810*1,IF(COUNTA(J2810)=1,L2810*1,"ERROR"))))</f>
        <v>24.1</v>
      </c>
    </row>
    <row r="2811" spans="1:13" x14ac:dyDescent="0.25">
      <c r="A2811" s="232" t="str">
        <f>IF(D2811="","",A2810)</f>
        <v/>
      </c>
      <c r="B2811" s="231" t="str">
        <f>IF(D2811="","",B2810)</f>
        <v/>
      </c>
      <c r="C2811" s="232" t="str">
        <f>IF(D2811="","",C2810)</f>
        <v/>
      </c>
      <c r="D2811" s="6" t="s">
        <v>830</v>
      </c>
      <c r="E2811" s="5" t="str">
        <f>IF(D2811="","",VLOOKUP(D2811,Master,3,FALSE))</f>
        <v>Greg</v>
      </c>
      <c r="F2811" s="5" t="str">
        <f>IF(D2811="","",VLOOKUP(D2811,Master,4,FALSE))</f>
        <v>Sutherland</v>
      </c>
      <c r="G2811" s="5" t="str">
        <f>IF(D2811="","",VLOOKUP(D2811,Master,5,FALSE))</f>
        <v>Men Senior</v>
      </c>
      <c r="H2811" s="5" t="str">
        <f>IF(D2811="","",VLOOKUP(D2811,Master,2,FALSE))</f>
        <v>SA Seniors</v>
      </c>
      <c r="I2811" s="233"/>
      <c r="J2811" s="233" t="s">
        <v>613</v>
      </c>
      <c r="K2811" s="233">
        <v>158</v>
      </c>
      <c r="L2811" s="234">
        <f>IF(K2811="","",IF(I2811="",ROUND(HLOOKUP(J2811,kgList,K2811,FALSE),1),ROUND(HLOOKUP(I2811,kgList,K2811,FALSE),1)))</f>
        <v>20.8</v>
      </c>
      <c r="M2811" s="234">
        <f>IF(L2811="","",IF(COUNTA(I2811:J2811)&gt;1,"Edible or Inedible",IF(COUNTA(I2811)=1,L2811*1,IF(COUNTA(J2811)=1,L2811*1,"ERROR"))))</f>
        <v>20.8</v>
      </c>
    </row>
    <row r="2812" spans="1:13" x14ac:dyDescent="0.25">
      <c r="A2812" s="232" t="str">
        <f>IF(D2812="","",A2811)</f>
        <v/>
      </c>
      <c r="B2812" s="231" t="str">
        <f>IF(D2812="","",B2811)</f>
        <v/>
      </c>
      <c r="C2812" s="232" t="str">
        <f>IF(D2812="","",C2811)</f>
        <v/>
      </c>
      <c r="D2812" s="6" t="s">
        <v>899</v>
      </c>
      <c r="E2812" s="5" t="str">
        <f>IF(D2812="","",VLOOKUP(D2812,Master,3,FALSE))</f>
        <v>Prevashan</v>
      </c>
      <c r="F2812" s="5" t="str">
        <f>IF(D2812="","",VLOOKUP(D2812,Master,4,FALSE))</f>
        <v>Moodley</v>
      </c>
      <c r="G2812" s="5" t="str">
        <f>IF(D2812="","",VLOOKUP(D2812,Master,5,FALSE))</f>
        <v>Men Senior</v>
      </c>
      <c r="H2812" s="5" t="str">
        <f>IF(D2812="","",VLOOKUP(D2812,Master,2,FALSE))</f>
        <v>SA Seniors</v>
      </c>
      <c r="I2812" s="233"/>
      <c r="J2812" s="233" t="s">
        <v>613</v>
      </c>
      <c r="K2812" s="233">
        <v>158</v>
      </c>
      <c r="L2812" s="234">
        <f>IF(K2812="","",IF(I2812="",ROUND(HLOOKUP(J2812,kgList,K2812,FALSE),1),ROUND(HLOOKUP(I2812,kgList,K2812,FALSE),1)))</f>
        <v>20.8</v>
      </c>
      <c r="M2812" s="234">
        <f>IF(L2812="","",IF(COUNTA(I2812:J2812)&gt;1,"Edible or Inedible",IF(COUNTA(I2812)=1,L2812*1,IF(COUNTA(J2812)=1,L2812*1,"ERROR"))))</f>
        <v>20.8</v>
      </c>
    </row>
    <row r="2813" spans="1:13" x14ac:dyDescent="0.25">
      <c r="A2813" s="232" t="str">
        <f>IF(D2813="","",A2812)</f>
        <v/>
      </c>
      <c r="B2813" s="231" t="str">
        <f>IF(D2813="","",B2812)</f>
        <v/>
      </c>
      <c r="C2813" s="232" t="str">
        <f>IF(D2813="","",C2812)</f>
        <v/>
      </c>
      <c r="D2813" s="6" t="s">
        <v>899</v>
      </c>
      <c r="E2813" s="5" t="str">
        <f>IF(D2813="","",VLOOKUP(D2813,Master,3,FALSE))</f>
        <v>Prevashan</v>
      </c>
      <c r="F2813" s="5" t="str">
        <f>IF(D2813="","",VLOOKUP(D2813,Master,4,FALSE))</f>
        <v>Moodley</v>
      </c>
      <c r="G2813" s="5" t="str">
        <f>IF(D2813="","",VLOOKUP(D2813,Master,5,FALSE))</f>
        <v>Men Senior</v>
      </c>
      <c r="H2813" s="5" t="str">
        <f>IF(D2813="","",VLOOKUP(D2813,Master,2,FALSE))</f>
        <v>SA Seniors</v>
      </c>
      <c r="I2813" s="233"/>
      <c r="J2813" s="233" t="s">
        <v>613</v>
      </c>
      <c r="K2813" s="233">
        <v>158</v>
      </c>
      <c r="L2813" s="234">
        <f>IF(K2813="","",IF(I2813="",ROUND(HLOOKUP(J2813,kgList,K2813,FALSE),1),ROUND(HLOOKUP(I2813,kgList,K2813,FALSE),1)))</f>
        <v>20.8</v>
      </c>
      <c r="M2813" s="234">
        <f>IF(L2813="","",IF(COUNTA(I2813:J2813)&gt;1,"Edible or Inedible",IF(COUNTA(I2813)=1,L2813*1,IF(COUNTA(J2813)=1,L2813*1,"ERROR"))))</f>
        <v>20.8</v>
      </c>
    </row>
    <row r="2814" spans="1:13" x14ac:dyDescent="0.25">
      <c r="A2814" s="232" t="str">
        <f>IF(D2814="","",A2813)</f>
        <v/>
      </c>
      <c r="B2814" s="231" t="str">
        <f>IF(D2814="","",B2813)</f>
        <v/>
      </c>
      <c r="C2814" s="232" t="str">
        <f>IF(D2814="","",C2813)</f>
        <v/>
      </c>
      <c r="D2814" s="6" t="s">
        <v>407</v>
      </c>
      <c r="E2814" s="5" t="str">
        <f>IF(D2814="","",VLOOKUP(D2814,Master,3,FALSE))</f>
        <v>Adri</v>
      </c>
      <c r="F2814" s="5" t="str">
        <f>IF(D2814="","",VLOOKUP(D2814,Master,4,FALSE))</f>
        <v>Roets</v>
      </c>
      <c r="G2814" s="5" t="str">
        <f>IF(D2814="","",VLOOKUP(D2814,Master,5,FALSE))</f>
        <v>Men Master</v>
      </c>
      <c r="H2814" s="5" t="str">
        <f>IF(D2814="","",VLOOKUP(D2814,Master,2,FALSE))</f>
        <v>Nam Masters</v>
      </c>
      <c r="I2814" s="233"/>
      <c r="J2814" s="233" t="s">
        <v>613</v>
      </c>
      <c r="K2814" s="233">
        <v>163</v>
      </c>
      <c r="L2814" s="234">
        <f>IF(K2814="","",IF(I2814="",ROUND(HLOOKUP(J2814,kgList,K2814,FALSE),1),ROUND(HLOOKUP(I2814,kgList,K2814,FALSE),1)))</f>
        <v>23.1</v>
      </c>
      <c r="M2814" s="234">
        <f>IF(L2814="","",IF(COUNTA(I2814:J2814)&gt;1,"Edible or Inedible",IF(COUNTA(I2814)=1,L2814*1,IF(COUNTA(J2814)=1,L2814*1,"ERROR"))))</f>
        <v>23.1</v>
      </c>
    </row>
    <row r="2815" spans="1:13" x14ac:dyDescent="0.25">
      <c r="A2815" s="232" t="str">
        <f>IF(D2815="","",A2814)</f>
        <v/>
      </c>
      <c r="B2815" s="231" t="str">
        <f>IF(D2815="","",B2814)</f>
        <v/>
      </c>
      <c r="C2815" s="232" t="str">
        <f>IF(D2815="","",C2814)</f>
        <v/>
      </c>
      <c r="D2815" s="6" t="s">
        <v>826</v>
      </c>
      <c r="E2815" s="5" t="str">
        <f>IF(D2815="","",VLOOKUP(D2815,Master,3,FALSE))</f>
        <v>AJ</v>
      </c>
      <c r="F2815" s="5" t="str">
        <f>IF(D2815="","",VLOOKUP(D2815,Master,4,FALSE))</f>
        <v>De Beer</v>
      </c>
      <c r="G2815" s="5" t="str">
        <f>IF(D2815="","",VLOOKUP(D2815,Master,5,FALSE))</f>
        <v>Men Senior</v>
      </c>
      <c r="H2815" s="5" t="str">
        <f>IF(D2815="","",VLOOKUP(D2815,Master,2,FALSE))</f>
        <v>SA Seniors</v>
      </c>
      <c r="I2815" s="233"/>
      <c r="J2815" s="233" t="s">
        <v>613</v>
      </c>
      <c r="K2815" s="233">
        <v>158</v>
      </c>
      <c r="L2815" s="234">
        <f>IF(K2815="","",IF(I2815="",ROUND(HLOOKUP(J2815,kgList,K2815,FALSE),1),ROUND(HLOOKUP(I2815,kgList,K2815,FALSE),1)))</f>
        <v>20.8</v>
      </c>
      <c r="M2815" s="234">
        <f>IF(L2815="","",IF(COUNTA(I2815:J2815)&gt;1,"Edible or Inedible",IF(COUNTA(I2815)=1,L2815*1,IF(COUNTA(J2815)=1,L2815*1,"ERROR"))))</f>
        <v>20.8</v>
      </c>
    </row>
    <row r="2816" spans="1:13" x14ac:dyDescent="0.25">
      <c r="A2816" s="232" t="str">
        <f>IF(D2816="","",A2815)</f>
        <v/>
      </c>
      <c r="B2816" s="231" t="str">
        <f>IF(D2816="","",B2815)</f>
        <v/>
      </c>
      <c r="C2816" s="232" t="str">
        <f>IF(D2816="","",C2815)</f>
        <v/>
      </c>
      <c r="D2816" s="6" t="s">
        <v>324</v>
      </c>
      <c r="E2816" s="5" t="str">
        <f>IF(D2816="","",VLOOKUP(D2816,Master,3,FALSE))</f>
        <v>Johan</v>
      </c>
      <c r="F2816" s="5" t="str">
        <f>IF(D2816="","",VLOOKUP(D2816,Master,4,FALSE))</f>
        <v>Visser</v>
      </c>
      <c r="G2816" s="5" t="str">
        <f>IF(D2816="","",VLOOKUP(D2816,Master,5,FALSE))</f>
        <v>Men Senior</v>
      </c>
      <c r="H2816" s="5" t="str">
        <f>IF(D2816="","",VLOOKUP(D2816,Master,2,FALSE))</f>
        <v>Nam Seniors</v>
      </c>
      <c r="I2816" s="233"/>
      <c r="J2816" s="233" t="s">
        <v>613</v>
      </c>
      <c r="K2816" s="233">
        <v>158</v>
      </c>
      <c r="L2816" s="234">
        <f>IF(K2816="","",IF(I2816="",ROUND(HLOOKUP(J2816,kgList,K2816,FALSE),1),ROUND(HLOOKUP(I2816,kgList,K2816,FALSE),1)))</f>
        <v>20.8</v>
      </c>
      <c r="M2816" s="234">
        <f>IF(L2816="","",IF(COUNTA(I2816:J2816)&gt;1,"Edible or Inedible",IF(COUNTA(I2816)=1,L2816*1,IF(COUNTA(J2816)=1,L2816*1,"ERROR"))))</f>
        <v>20.8</v>
      </c>
    </row>
    <row r="2817" spans="1:13" x14ac:dyDescent="0.25">
      <c r="A2817" s="232" t="str">
        <f>IF(D2817="","",A2816)</f>
        <v/>
      </c>
      <c r="B2817" s="231" t="str">
        <f>IF(D2817="","",B2816)</f>
        <v/>
      </c>
      <c r="C2817" s="232" t="str">
        <f>IF(D2817="","",C2816)</f>
        <v/>
      </c>
      <c r="D2817" s="6" t="s">
        <v>326</v>
      </c>
      <c r="E2817" s="5" t="str">
        <f>IF(D2817="","",VLOOKUP(D2817,Master,3,FALSE))</f>
        <v>Andrew</v>
      </c>
      <c r="F2817" s="5" t="str">
        <f>IF(D2817="","",VLOOKUP(D2817,Master,4,FALSE))</f>
        <v>Van Der Westhuizen</v>
      </c>
      <c r="G2817" s="5" t="str">
        <f>IF(D2817="","",VLOOKUP(D2817,Master,5,FALSE))</f>
        <v>Men Veteran</v>
      </c>
      <c r="H2817" s="5" t="str">
        <f>IF(D2817="","",VLOOKUP(D2817,Master,2,FALSE))</f>
        <v>Nam Seniors</v>
      </c>
      <c r="I2817" s="233"/>
      <c r="J2817" s="233" t="s">
        <v>613</v>
      </c>
      <c r="K2817" s="233">
        <v>158</v>
      </c>
      <c r="L2817" s="234">
        <f>IF(K2817="","",IF(I2817="",ROUND(HLOOKUP(J2817,kgList,K2817,FALSE),1),ROUND(HLOOKUP(I2817,kgList,K2817,FALSE),1)))</f>
        <v>20.8</v>
      </c>
      <c r="M2817" s="234">
        <f>IF(L2817="","",IF(COUNTA(I2817:J2817)&gt;1,"Edible or Inedible",IF(COUNTA(I2817)=1,L2817*1,IF(COUNTA(J2817)=1,L2817*1,"ERROR"))))</f>
        <v>20.8</v>
      </c>
    </row>
    <row r="2818" spans="1:13" x14ac:dyDescent="0.25">
      <c r="A2818" s="232" t="str">
        <f>IF(D2818="","",A2817)</f>
        <v/>
      </c>
      <c r="B2818" s="231" t="str">
        <f>IF(D2818="","",B2817)</f>
        <v/>
      </c>
      <c r="C2818" s="232" t="str">
        <f>IF(D2818="","",C2817)</f>
        <v/>
      </c>
      <c r="D2818" s="6" t="s">
        <v>826</v>
      </c>
      <c r="E2818" s="5" t="str">
        <f>IF(D2818="","",VLOOKUP(D2818,Master,3,FALSE))</f>
        <v>AJ</v>
      </c>
      <c r="F2818" s="5" t="str">
        <f>IF(D2818="","",VLOOKUP(D2818,Master,4,FALSE))</f>
        <v>De Beer</v>
      </c>
      <c r="G2818" s="5" t="str">
        <f>IF(D2818="","",VLOOKUP(D2818,Master,5,FALSE))</f>
        <v>Men Senior</v>
      </c>
      <c r="H2818" s="5" t="str">
        <f>IF(D2818="","",VLOOKUP(D2818,Master,2,FALSE))</f>
        <v>SA Seniors</v>
      </c>
      <c r="I2818" s="233"/>
      <c r="J2818" s="233" t="s">
        <v>613</v>
      </c>
      <c r="K2818" s="233">
        <v>158</v>
      </c>
      <c r="L2818" s="234">
        <f>IF(K2818="","",IF(I2818="",ROUND(HLOOKUP(J2818,kgList,K2818,FALSE),1),ROUND(HLOOKUP(I2818,kgList,K2818,FALSE),1)))</f>
        <v>20.8</v>
      </c>
      <c r="M2818" s="234">
        <f>IF(L2818="","",IF(COUNTA(I2818:J2818)&gt;1,"Edible or Inedible",IF(COUNTA(I2818)=1,L2818*1,IF(COUNTA(J2818)=1,L2818*1,"ERROR"))))</f>
        <v>20.8</v>
      </c>
    </row>
    <row r="2819" spans="1:13" x14ac:dyDescent="0.25">
      <c r="A2819" s="232" t="str">
        <f>IF(D2819="","",A2818)</f>
        <v/>
      </c>
      <c r="B2819" s="231" t="str">
        <f>IF(D2819="","",B2818)</f>
        <v/>
      </c>
      <c r="C2819" s="232" t="str">
        <f>IF(D2819="","",C2818)</f>
        <v/>
      </c>
      <c r="D2819" s="6" t="s">
        <v>828</v>
      </c>
      <c r="E2819" s="5" t="str">
        <f>IF(D2819="","",VLOOKUP(D2819,Master,3,FALSE))</f>
        <v>Raldo</v>
      </c>
      <c r="F2819" s="5" t="str">
        <f>IF(D2819="","",VLOOKUP(D2819,Master,4,FALSE))</f>
        <v>Potgieter</v>
      </c>
      <c r="G2819" s="5" t="str">
        <f>IF(D2819="","",VLOOKUP(D2819,Master,5,FALSE))</f>
        <v>Men Senior</v>
      </c>
      <c r="H2819" s="5" t="str">
        <f>IF(D2819="","",VLOOKUP(D2819,Master,2,FALSE))</f>
        <v>SA Seniors</v>
      </c>
      <c r="I2819" s="233"/>
      <c r="J2819" s="233" t="s">
        <v>612</v>
      </c>
      <c r="K2819" s="233">
        <v>118</v>
      </c>
      <c r="L2819" s="234">
        <f>IF(K2819="","",IF(I2819="",ROUND(HLOOKUP(J2819,kgList,K2819,FALSE),1),ROUND(HLOOKUP(I2819,kgList,K2819,FALSE),1)))</f>
        <v>20.6</v>
      </c>
      <c r="M2819" s="234">
        <f>IF(L2819="","",IF(COUNTA(I2819:J2819)&gt;1,"Edible or Inedible",IF(COUNTA(I2819)=1,L2819*1,IF(COUNTA(J2819)=1,L2819*1,"ERROR"))))</f>
        <v>20.6</v>
      </c>
    </row>
    <row r="2820" spans="1:13" x14ac:dyDescent="0.25">
      <c r="A2820" s="232" t="str">
        <f>IF(D2820="","",A2819)</f>
        <v/>
      </c>
      <c r="B2820" s="231" t="str">
        <f>IF(D2820="","",B2819)</f>
        <v/>
      </c>
      <c r="C2820" s="232" t="str">
        <f>IF(D2820="","",C2819)</f>
        <v/>
      </c>
      <c r="D2820" s="6" t="s">
        <v>821</v>
      </c>
      <c r="E2820" s="5" t="str">
        <f>IF(D2820="","",VLOOKUP(D2820,Master,3,FALSE))</f>
        <v>Hendrico</v>
      </c>
      <c r="F2820" s="5" t="str">
        <f>IF(D2820="","",VLOOKUP(D2820,Master,4,FALSE))</f>
        <v>Lesch</v>
      </c>
      <c r="G2820" s="5" t="str">
        <f>IF(D2820="","",VLOOKUP(D2820,Master,5,FALSE))</f>
        <v>Men Senior</v>
      </c>
      <c r="H2820" s="5" t="str">
        <f>IF(D2820="","",VLOOKUP(D2820,Master,2,FALSE))</f>
        <v>SA Seniors</v>
      </c>
      <c r="I2820" s="233"/>
      <c r="J2820" s="233" t="s">
        <v>613</v>
      </c>
      <c r="K2820" s="233">
        <v>157</v>
      </c>
      <c r="L2820" s="234">
        <f>IF(K2820="","",IF(I2820="",ROUND(HLOOKUP(J2820,kgList,K2820,FALSE),1),ROUND(HLOOKUP(I2820,kgList,K2820,FALSE),1)))</f>
        <v>20.399999999999999</v>
      </c>
      <c r="M2820" s="234">
        <f>IF(L2820="","",IF(COUNTA(I2820:J2820)&gt;1,"Edible or Inedible",IF(COUNTA(I2820)=1,L2820*1,IF(COUNTA(J2820)=1,L2820*1,"ERROR"))))</f>
        <v>20.399999999999999</v>
      </c>
    </row>
    <row r="2821" spans="1:13" x14ac:dyDescent="0.25">
      <c r="A2821" s="232" t="str">
        <f>IF(D2821="","",A2820)</f>
        <v/>
      </c>
      <c r="B2821" s="231" t="str">
        <f>IF(D2821="","",B2820)</f>
        <v/>
      </c>
      <c r="C2821" s="232" t="str">
        <f>IF(D2821="","",C2820)</f>
        <v/>
      </c>
      <c r="D2821" s="6" t="s">
        <v>853</v>
      </c>
      <c r="E2821" s="5" t="str">
        <f>IF(D2821="","",VLOOKUP(D2821,Master,3,FALSE))</f>
        <v>Cullen</v>
      </c>
      <c r="F2821" s="5" t="str">
        <f>IF(D2821="","",VLOOKUP(D2821,Master,4,FALSE))</f>
        <v>Opperman</v>
      </c>
      <c r="G2821" s="5" t="str">
        <f>IF(D2821="","",VLOOKUP(D2821,Master,5,FALSE))</f>
        <v>Men U/21</v>
      </c>
      <c r="H2821" s="5" t="str">
        <f>IF(D2821="","",VLOOKUP(D2821,Master,2,FALSE))</f>
        <v>SA Men U/21</v>
      </c>
      <c r="I2821" s="233"/>
      <c r="J2821" s="233" t="s">
        <v>614</v>
      </c>
      <c r="K2821" s="233">
        <v>155</v>
      </c>
      <c r="L2821" s="234">
        <f>IF(K2821="","",IF(I2821="",ROUND(HLOOKUP(J2821,kgList,K2821,FALSE),1),ROUND(HLOOKUP(I2821,kgList,K2821,FALSE),1)))</f>
        <v>17.100000000000001</v>
      </c>
      <c r="M2821" s="234">
        <f>IF(L2821="","",IF(COUNTA(I2821:J2821)&gt;1,"Edible or Inedible",IF(COUNTA(I2821)=1,L2821*1,IF(COUNTA(J2821)=1,L2821*1,"ERROR"))))</f>
        <v>17.100000000000001</v>
      </c>
    </row>
    <row r="2822" spans="1:13" x14ac:dyDescent="0.25">
      <c r="A2822" s="232" t="str">
        <f>IF(D2822="","",A2821)</f>
        <v/>
      </c>
      <c r="B2822" s="231" t="str">
        <f>IF(D2822="","",B2821)</f>
        <v/>
      </c>
      <c r="C2822" s="232" t="str">
        <f>IF(D2822="","",C2821)</f>
        <v/>
      </c>
      <c r="D2822" s="6" t="s">
        <v>426</v>
      </c>
      <c r="E2822" s="5" t="str">
        <f>IF(D2822="","",VLOOKUP(D2822,Master,3,FALSE))</f>
        <v>Herman</v>
      </c>
      <c r="F2822" s="5" t="str">
        <f>IF(D2822="","",VLOOKUP(D2822,Master,4,FALSE))</f>
        <v>Krauze</v>
      </c>
      <c r="G2822" s="5" t="str">
        <f>IF(D2822="","",VLOOKUP(D2822,Master,5,FALSE))</f>
        <v>Men U/21</v>
      </c>
      <c r="H2822" s="5" t="str">
        <f>IF(D2822="","",VLOOKUP(D2822,Master,2,FALSE))</f>
        <v>Nam Men U/21</v>
      </c>
      <c r="I2822" s="233"/>
      <c r="J2822" s="233" t="s">
        <v>613</v>
      </c>
      <c r="K2822" s="233">
        <v>155</v>
      </c>
      <c r="L2822" s="234">
        <f>IF(K2822="","",IF(I2822="",ROUND(HLOOKUP(J2822,kgList,K2822,FALSE),1),ROUND(HLOOKUP(I2822,kgList,K2822,FALSE),1)))</f>
        <v>19.5</v>
      </c>
      <c r="M2822" s="234">
        <f>IF(L2822="","",IF(COUNTA(I2822:J2822)&gt;1,"Edible or Inedible",IF(COUNTA(I2822)=1,L2822*1,IF(COUNTA(J2822)=1,L2822*1,"ERROR"))))</f>
        <v>19.5</v>
      </c>
    </row>
    <row r="2823" spans="1:13" x14ac:dyDescent="0.25">
      <c r="A2823" s="232" t="str">
        <f>IF(D2823="","",A2822)</f>
        <v/>
      </c>
      <c r="B2823" s="231" t="str">
        <f>IF(D2823="","",B2822)</f>
        <v/>
      </c>
      <c r="C2823" s="232" t="str">
        <f>IF(D2823="","",C2822)</f>
        <v/>
      </c>
      <c r="D2823" s="6" t="s">
        <v>426</v>
      </c>
      <c r="E2823" s="5" t="str">
        <f>IF(D2823="","",VLOOKUP(D2823,Master,3,FALSE))</f>
        <v>Herman</v>
      </c>
      <c r="F2823" s="5" t="str">
        <f>IF(D2823="","",VLOOKUP(D2823,Master,4,FALSE))</f>
        <v>Krauze</v>
      </c>
      <c r="G2823" s="5" t="str">
        <f>IF(D2823="","",VLOOKUP(D2823,Master,5,FALSE))</f>
        <v>Men U/21</v>
      </c>
      <c r="H2823" s="5" t="str">
        <f>IF(D2823="","",VLOOKUP(D2823,Master,2,FALSE))</f>
        <v>Nam Men U/21</v>
      </c>
      <c r="I2823" s="233"/>
      <c r="J2823" s="233" t="s">
        <v>613</v>
      </c>
      <c r="K2823" s="233">
        <v>155</v>
      </c>
      <c r="L2823" s="234">
        <f>IF(K2823="","",IF(I2823="",ROUND(HLOOKUP(J2823,kgList,K2823,FALSE),1),ROUND(HLOOKUP(I2823,kgList,K2823,FALSE),1)))</f>
        <v>19.5</v>
      </c>
      <c r="M2823" s="234">
        <f>IF(L2823="","",IF(COUNTA(I2823:J2823)&gt;1,"Edible or Inedible",IF(COUNTA(I2823)=1,L2823*1,IF(COUNTA(J2823)=1,L2823*1,"ERROR"))))</f>
        <v>19.5</v>
      </c>
    </row>
    <row r="2824" spans="1:13" x14ac:dyDescent="0.25">
      <c r="A2824" s="232" t="str">
        <f>IF(D2824="","",A2823)</f>
        <v/>
      </c>
      <c r="B2824" s="231" t="str">
        <f>IF(D2824="","",B2823)</f>
        <v/>
      </c>
      <c r="C2824" s="232" t="str">
        <f>IF(D2824="","",C2823)</f>
        <v/>
      </c>
      <c r="D2824" s="6" t="s">
        <v>330</v>
      </c>
      <c r="E2824" s="5" t="str">
        <f>IF(D2824="","",VLOOKUP(D2824,Master,3,FALSE))</f>
        <v>Ettiene</v>
      </c>
      <c r="F2824" s="5" t="str">
        <f>IF(D2824="","",VLOOKUP(D2824,Master,4,FALSE))</f>
        <v>Stipp</v>
      </c>
      <c r="G2824" s="5" t="str">
        <f>IF(D2824="","",VLOOKUP(D2824,Master,5,FALSE))</f>
        <v>Men Master</v>
      </c>
      <c r="H2824" s="5" t="str">
        <f>IF(D2824="","",VLOOKUP(D2824,Master,2,FALSE))</f>
        <v>Nam Masters</v>
      </c>
      <c r="I2824" s="233" t="s">
        <v>19</v>
      </c>
      <c r="J2824" s="233"/>
      <c r="K2824" s="233">
        <v>129</v>
      </c>
      <c r="L2824" s="234">
        <f>IF(K2824="","",IF(I2824="",ROUND(HLOOKUP(J2824,kgList,K2824,FALSE),1),ROUND(HLOOKUP(I2824,kgList,K2824,FALSE),1)))</f>
        <v>22.9</v>
      </c>
      <c r="M2824" s="234">
        <f>IF(L2824="","",IF(COUNTA(I2824:J2824)&gt;1,"Edible or Inedible",IF(COUNTA(I2824)=1,L2824*1,IF(COUNTA(J2824)=1,L2824*1,"ERROR"))))</f>
        <v>22.9</v>
      </c>
    </row>
    <row r="2825" spans="1:13" x14ac:dyDescent="0.25">
      <c r="A2825" s="232" t="str">
        <f>IF(D2825="","",A2824)</f>
        <v/>
      </c>
      <c r="B2825" s="231" t="str">
        <f>IF(D2825="","",B2824)</f>
        <v/>
      </c>
      <c r="C2825" s="232" t="str">
        <f>IF(D2825="","",C2824)</f>
        <v/>
      </c>
      <c r="D2825" s="6" t="s">
        <v>407</v>
      </c>
      <c r="E2825" s="5" t="str">
        <f>IF(D2825="","",VLOOKUP(D2825,Master,3,FALSE))</f>
        <v>Adri</v>
      </c>
      <c r="F2825" s="5" t="str">
        <f>IF(D2825="","",VLOOKUP(D2825,Master,4,FALSE))</f>
        <v>Roets</v>
      </c>
      <c r="G2825" s="5" t="str">
        <f>IF(D2825="","",VLOOKUP(D2825,Master,5,FALSE))</f>
        <v>Men Master</v>
      </c>
      <c r="H2825" s="5" t="str">
        <f>IF(D2825="","",VLOOKUP(D2825,Master,2,FALSE))</f>
        <v>Nam Masters</v>
      </c>
      <c r="I2825" s="233"/>
      <c r="J2825" s="233" t="s">
        <v>613</v>
      </c>
      <c r="K2825" s="233">
        <v>162</v>
      </c>
      <c r="L2825" s="234">
        <f>IF(K2825="","",IF(I2825="",ROUND(HLOOKUP(J2825,kgList,K2825,FALSE),1),ROUND(HLOOKUP(I2825,kgList,K2825,FALSE),1)))</f>
        <v>22.7</v>
      </c>
      <c r="M2825" s="234">
        <f>IF(L2825="","",IF(COUNTA(I2825:J2825)&gt;1,"Edible or Inedible",IF(COUNTA(I2825)=1,L2825*1,IF(COUNTA(J2825)=1,L2825*1,"ERROR"))))</f>
        <v>22.7</v>
      </c>
    </row>
    <row r="2826" spans="1:13" x14ac:dyDescent="0.25">
      <c r="A2826" s="232" t="str">
        <f>IF(D2826="","",A2825)</f>
        <v/>
      </c>
      <c r="B2826" s="231" t="str">
        <f>IF(D2826="","",B2825)</f>
        <v/>
      </c>
      <c r="C2826" s="232" t="str">
        <f>IF(D2826="","",C2825)</f>
        <v/>
      </c>
      <c r="D2826" s="6" t="s">
        <v>319</v>
      </c>
      <c r="E2826" s="5" t="str">
        <f>IF(D2826="","",VLOOKUP(D2826,Master,3,FALSE))</f>
        <v>Rodger</v>
      </c>
      <c r="F2826" s="5" t="str">
        <f>IF(D2826="","",VLOOKUP(D2826,Master,4,FALSE))</f>
        <v>Boon</v>
      </c>
      <c r="G2826" s="5" t="str">
        <f>IF(D2826="","",VLOOKUP(D2826,Master,5,FALSE))</f>
        <v>Men Master</v>
      </c>
      <c r="H2826" s="5" t="str">
        <f>IF(D2826="","",VLOOKUP(D2826,Master,2,FALSE))</f>
        <v>Nam Masters</v>
      </c>
      <c r="I2826" s="233"/>
      <c r="J2826" s="233" t="s">
        <v>612</v>
      </c>
      <c r="K2826" s="233">
        <v>120</v>
      </c>
      <c r="L2826" s="234">
        <f>IF(K2826="","",IF(I2826="",ROUND(HLOOKUP(J2826,kgList,K2826,FALSE),1),ROUND(HLOOKUP(I2826,kgList,K2826,FALSE),1)))</f>
        <v>21.8</v>
      </c>
      <c r="M2826" s="234">
        <f>IF(L2826="","",IF(COUNTA(I2826:J2826)&gt;1,"Edible or Inedible",IF(COUNTA(I2826)=1,L2826*1,IF(COUNTA(J2826)=1,L2826*1,"ERROR"))))</f>
        <v>21.8</v>
      </c>
    </row>
    <row r="2827" spans="1:13" x14ac:dyDescent="0.25">
      <c r="A2827" s="232" t="str">
        <f>IF(D2827="","",A2826)</f>
        <v/>
      </c>
      <c r="B2827" s="231" t="str">
        <f>IF(D2827="","",B2826)</f>
        <v/>
      </c>
      <c r="C2827" s="232" t="str">
        <f>IF(D2827="","",C2826)</f>
        <v/>
      </c>
      <c r="D2827" s="6" t="s">
        <v>877</v>
      </c>
      <c r="E2827" s="5" t="str">
        <f>IF(D2827="","",VLOOKUP(D2827,Master,3,FALSE))</f>
        <v>Challen</v>
      </c>
      <c r="F2827" s="5" t="str">
        <f>IF(D2827="","",VLOOKUP(D2827,Master,4,FALSE))</f>
        <v>Gendall</v>
      </c>
      <c r="G2827" s="5" t="str">
        <f>IF(D2827="","",VLOOKUP(D2827,Master,5,FALSE))</f>
        <v>Men U/21</v>
      </c>
      <c r="H2827" s="5" t="str">
        <f>IF(D2827="","",VLOOKUP(D2827,Master,2,FALSE))</f>
        <v>SA Men U/21</v>
      </c>
      <c r="I2827" s="233"/>
      <c r="J2827" s="233" t="s">
        <v>613</v>
      </c>
      <c r="K2827" s="233">
        <v>155</v>
      </c>
      <c r="L2827" s="234">
        <f>IF(K2827="","",IF(I2827="",ROUND(HLOOKUP(J2827,kgList,K2827,FALSE),1),ROUND(HLOOKUP(I2827,kgList,K2827,FALSE),1)))</f>
        <v>19.5</v>
      </c>
      <c r="M2827" s="234">
        <f>IF(L2827="","",IF(COUNTA(I2827:J2827)&gt;1,"Edible or Inedible",IF(COUNTA(I2827)=1,L2827*1,IF(COUNTA(J2827)=1,L2827*1,"ERROR"))))</f>
        <v>19.5</v>
      </c>
    </row>
    <row r="2828" spans="1:13" x14ac:dyDescent="0.25">
      <c r="A2828" s="232" t="str">
        <f>IF(D2828="","",A2827)</f>
        <v/>
      </c>
      <c r="B2828" s="231" t="str">
        <f>IF(D2828="","",B2827)</f>
        <v/>
      </c>
      <c r="C2828" s="232" t="str">
        <f>IF(D2828="","",C2827)</f>
        <v/>
      </c>
      <c r="D2828" s="6" t="s">
        <v>683</v>
      </c>
      <c r="E2828" s="5" t="str">
        <f>IF(D2828="","",VLOOKUP(D2828,Master,3,FALSE))</f>
        <v>Barren</v>
      </c>
      <c r="F2828" s="5" t="str">
        <f>IF(D2828="","",VLOOKUP(D2828,Master,4,FALSE))</f>
        <v>Van Es</v>
      </c>
      <c r="G2828" s="5" t="str">
        <f>IF(D2828="","",VLOOKUP(D2828,Master,5,FALSE))</f>
        <v>Men Senior</v>
      </c>
      <c r="H2828" s="5" t="str">
        <f>IF(D2828="","",VLOOKUP(D2828,Master,2,FALSE))</f>
        <v>Nam Men U/21</v>
      </c>
      <c r="I2828" s="233"/>
      <c r="J2828" s="233" t="s">
        <v>613</v>
      </c>
      <c r="K2828" s="233">
        <v>155</v>
      </c>
      <c r="L2828" s="234">
        <f>IF(K2828="","",IF(I2828="",ROUND(HLOOKUP(J2828,kgList,K2828,FALSE),1),ROUND(HLOOKUP(I2828,kgList,K2828,FALSE),1)))</f>
        <v>19.5</v>
      </c>
      <c r="M2828" s="234">
        <f>IF(L2828="","",IF(COUNTA(I2828:J2828)&gt;1,"Edible or Inedible",IF(COUNTA(I2828)=1,L2828*1,IF(COUNTA(J2828)=1,L2828*1,"ERROR"))))</f>
        <v>19.5</v>
      </c>
    </row>
    <row r="2829" spans="1:13" x14ac:dyDescent="0.25">
      <c r="A2829" s="232" t="str">
        <f>IF(D2829="","",A2828)</f>
        <v/>
      </c>
      <c r="B2829" s="231" t="str">
        <f>IF(D2829="","",B2828)</f>
        <v/>
      </c>
      <c r="C2829" s="232" t="str">
        <f>IF(D2829="","",C2828)</f>
        <v/>
      </c>
      <c r="D2829" s="6" t="s">
        <v>838</v>
      </c>
      <c r="E2829" s="5" t="str">
        <f>IF(D2829="","",VLOOKUP(D2829,Master,3,FALSE))</f>
        <v xml:space="preserve">Kabous </v>
      </c>
      <c r="F2829" s="5" t="str">
        <f>IF(D2829="","",VLOOKUP(D2829,Master,4,FALSE))</f>
        <v>Louw</v>
      </c>
      <c r="G2829" s="5" t="str">
        <f>IF(D2829="","",VLOOKUP(D2829,Master,5,FALSE))</f>
        <v>Ladies Senior</v>
      </c>
      <c r="H2829" s="5" t="str">
        <f>IF(D2829="","",VLOOKUP(D2829,Master,2,FALSE))</f>
        <v>SA Ladies</v>
      </c>
      <c r="I2829" s="233"/>
      <c r="J2829" s="233" t="s">
        <v>608</v>
      </c>
      <c r="K2829" s="233">
        <v>143</v>
      </c>
      <c r="L2829" s="234">
        <f>IF(K2829="","",IF(I2829="",ROUND(HLOOKUP(J2829,kgList,K2829,FALSE),1),ROUND(HLOOKUP(I2829,kgList,K2829,FALSE),1)))</f>
        <v>37.799999999999997</v>
      </c>
      <c r="M2829" s="234">
        <f>IF(L2829="","",IF(COUNTA(I2829:J2829)&gt;1,"Edible or Inedible",IF(COUNTA(I2829)=1,L2829*1,IF(COUNTA(J2829)=1,L2829*1,"ERROR"))))</f>
        <v>37.799999999999997</v>
      </c>
    </row>
    <row r="2830" spans="1:13" x14ac:dyDescent="0.25">
      <c r="A2830" s="232" t="str">
        <f>IF(D2830="","",A2829)</f>
        <v/>
      </c>
      <c r="B2830" s="231" t="str">
        <f>IF(D2830="","",B2829)</f>
        <v/>
      </c>
      <c r="C2830" s="232" t="str">
        <f>IF(D2830="","",C2829)</f>
        <v/>
      </c>
      <c r="D2830" s="6" t="s">
        <v>315</v>
      </c>
      <c r="E2830" s="5" t="str">
        <f>IF(D2830="","",VLOOKUP(D2830,Master,3,FALSE))</f>
        <v>Brian</v>
      </c>
      <c r="F2830" s="5" t="str">
        <f>IF(D2830="","",VLOOKUP(D2830,Master,4,FALSE))</f>
        <v>Curtis</v>
      </c>
      <c r="G2830" s="5" t="str">
        <f>IF(D2830="","",VLOOKUP(D2830,Master,5,FALSE))</f>
        <v>Men Senior</v>
      </c>
      <c r="H2830" s="5" t="str">
        <f>IF(D2830="","",VLOOKUP(D2830,Master,2,FALSE))</f>
        <v>Nam Seniors</v>
      </c>
      <c r="I2830" s="233"/>
      <c r="J2830" s="233" t="s">
        <v>613</v>
      </c>
      <c r="K2830" s="233">
        <v>157</v>
      </c>
      <c r="L2830" s="234">
        <f>IF(K2830="","",IF(I2830="",ROUND(HLOOKUP(J2830,kgList,K2830,FALSE),1),ROUND(HLOOKUP(I2830,kgList,K2830,FALSE),1)))</f>
        <v>20.399999999999999</v>
      </c>
      <c r="M2830" s="234">
        <f>IF(L2830="","",IF(COUNTA(I2830:J2830)&gt;1,"Edible or Inedible",IF(COUNTA(I2830)=1,L2830*1,IF(COUNTA(J2830)=1,L2830*1,"ERROR"))))</f>
        <v>20.399999999999999</v>
      </c>
    </row>
    <row r="2831" spans="1:13" x14ac:dyDescent="0.25">
      <c r="A2831" s="232" t="str">
        <f>IF(D2831="","",A2830)</f>
        <v/>
      </c>
      <c r="B2831" s="231" t="str">
        <f>IF(D2831="","",B2830)</f>
        <v/>
      </c>
      <c r="C2831" s="232" t="str">
        <f>IF(D2831="","",C2830)</f>
        <v/>
      </c>
      <c r="D2831" s="6" t="s">
        <v>877</v>
      </c>
      <c r="E2831" s="5" t="str">
        <f>IF(D2831="","",VLOOKUP(D2831,Master,3,FALSE))</f>
        <v>Challen</v>
      </c>
      <c r="F2831" s="5" t="str">
        <f>IF(D2831="","",VLOOKUP(D2831,Master,4,FALSE))</f>
        <v>Gendall</v>
      </c>
      <c r="G2831" s="5" t="str">
        <f>IF(D2831="","",VLOOKUP(D2831,Master,5,FALSE))</f>
        <v>Men U/21</v>
      </c>
      <c r="H2831" s="5" t="str">
        <f>IF(D2831="","",VLOOKUP(D2831,Master,2,FALSE))</f>
        <v>SA Men U/21</v>
      </c>
      <c r="I2831" s="233"/>
      <c r="J2831" s="233" t="s">
        <v>613</v>
      </c>
      <c r="K2831" s="233">
        <v>154</v>
      </c>
      <c r="L2831" s="234">
        <f>IF(K2831="","",IF(I2831="",ROUND(HLOOKUP(J2831,kgList,K2831,FALSE),1),ROUND(HLOOKUP(I2831,kgList,K2831,FALSE),1)))</f>
        <v>19.100000000000001</v>
      </c>
      <c r="M2831" s="234">
        <f>IF(L2831="","",IF(COUNTA(I2831:J2831)&gt;1,"Edible or Inedible",IF(COUNTA(I2831)=1,L2831*1,IF(COUNTA(J2831)=1,L2831*1,"ERROR"))))</f>
        <v>19.100000000000001</v>
      </c>
    </row>
    <row r="2832" spans="1:13" x14ac:dyDescent="0.25">
      <c r="A2832" s="232" t="str">
        <f>IF(D2832="","",A2831)</f>
        <v/>
      </c>
      <c r="B2832" s="231" t="str">
        <f>IF(D2832="","",B2831)</f>
        <v/>
      </c>
      <c r="C2832" s="232" t="str">
        <f>IF(D2832="","",C2831)</f>
        <v/>
      </c>
      <c r="D2832" s="6" t="s">
        <v>698</v>
      </c>
      <c r="E2832" s="5" t="str">
        <f>IF(D2832="","",VLOOKUP(D2832,Master,3,FALSE))</f>
        <v>Kay</v>
      </c>
      <c r="F2832" s="5" t="str">
        <f>IF(D2832="","",VLOOKUP(D2832,Master,4,FALSE))</f>
        <v>Bachran</v>
      </c>
      <c r="G2832" s="5" t="str">
        <f>IF(D2832="","",VLOOKUP(D2832,Master,5,FALSE))</f>
        <v>Men U/21</v>
      </c>
      <c r="H2832" s="5" t="str">
        <f>IF(D2832="","",VLOOKUP(D2832,Master,2,FALSE))</f>
        <v>Nam Men U/21</v>
      </c>
      <c r="I2832" s="233"/>
      <c r="J2832" s="233"/>
      <c r="K2832" s="233"/>
      <c r="L2832" s="234" t="str">
        <f>IF(K2832="","",IF(I2832="",ROUND(HLOOKUP(J2832,kgList,K2832,FALSE),1),ROUND(HLOOKUP(I2832,kgList,K2832,FALSE),1)))</f>
        <v/>
      </c>
      <c r="M2832" s="234" t="str">
        <f>IF(L2832="","",IF(COUNTA(I2832:J2832)&gt;1,"Edible or Inedible",IF(COUNTA(I2832)=1,L2832*1,IF(COUNTA(J2832)=1,L2832*1,"ERROR"))))</f>
        <v/>
      </c>
    </row>
    <row r="2833" spans="1:13" x14ac:dyDescent="0.25">
      <c r="A2833" s="232" t="str">
        <f>IF(D2833="","",A2832)</f>
        <v/>
      </c>
      <c r="B2833" s="231" t="str">
        <f>IF(D2833="","",B2832)</f>
        <v/>
      </c>
      <c r="C2833" s="232" t="str">
        <f>IF(D2833="","",C2832)</f>
        <v/>
      </c>
      <c r="D2833" s="6" t="s">
        <v>424</v>
      </c>
      <c r="E2833" s="5" t="str">
        <f>IF(D2833="","",VLOOKUP(D2833,Master,3,FALSE))</f>
        <v>Kevin</v>
      </c>
      <c r="F2833" s="5" t="str">
        <f>IF(D2833="","",VLOOKUP(D2833,Master,4,FALSE))</f>
        <v>Page</v>
      </c>
      <c r="G2833" s="5" t="str">
        <f>IF(D2833="","",VLOOKUP(D2833,Master,5,FALSE))</f>
        <v>Men U/21</v>
      </c>
      <c r="H2833" s="5" t="str">
        <f>IF(D2833="","",VLOOKUP(D2833,Master,2,FALSE))</f>
        <v>Nam Men U/21</v>
      </c>
      <c r="I2833" s="233"/>
      <c r="J2833" s="233" t="s">
        <v>613</v>
      </c>
      <c r="K2833" s="233">
        <v>154</v>
      </c>
      <c r="L2833" s="234">
        <f>IF(K2833="","",IF(I2833="",ROUND(HLOOKUP(J2833,kgList,K2833,FALSE),1),ROUND(HLOOKUP(I2833,kgList,K2833,FALSE),1)))</f>
        <v>19.100000000000001</v>
      </c>
      <c r="M2833" s="234">
        <f>IF(L2833="","",IF(COUNTA(I2833:J2833)&gt;1,"Edible or Inedible",IF(COUNTA(I2833)=1,L2833*1,IF(COUNTA(J2833)=1,L2833*1,"ERROR"))))</f>
        <v>19.100000000000001</v>
      </c>
    </row>
    <row r="2834" spans="1:13" x14ac:dyDescent="0.25">
      <c r="A2834" s="232" t="str">
        <f>IF(D2834="","",A2833)</f>
        <v/>
      </c>
      <c r="B2834" s="231" t="str">
        <f>IF(D2834="","",B2833)</f>
        <v/>
      </c>
      <c r="C2834" s="232" t="str">
        <f>IF(D2834="","",C2833)</f>
        <v/>
      </c>
      <c r="D2834" s="6" t="s">
        <v>315</v>
      </c>
      <c r="E2834" s="5" t="str">
        <f>IF(D2834="","",VLOOKUP(D2834,Master,3,FALSE))</f>
        <v>Brian</v>
      </c>
      <c r="F2834" s="5" t="str">
        <f>IF(D2834="","",VLOOKUP(D2834,Master,4,FALSE))</f>
        <v>Curtis</v>
      </c>
      <c r="G2834" s="5" t="str">
        <f>IF(D2834="","",VLOOKUP(D2834,Master,5,FALSE))</f>
        <v>Men Senior</v>
      </c>
      <c r="H2834" s="5" t="str">
        <f>IF(D2834="","",VLOOKUP(D2834,Master,2,FALSE))</f>
        <v>Nam Seniors</v>
      </c>
      <c r="I2834" s="233"/>
      <c r="J2834" s="233" t="s">
        <v>608</v>
      </c>
      <c r="K2834" s="233">
        <v>117</v>
      </c>
      <c r="L2834" s="234">
        <f>IF(K2834="","",IF(I2834="",ROUND(HLOOKUP(J2834,kgList,K2834,FALSE),1),ROUND(HLOOKUP(I2834,kgList,K2834,FALSE),1)))</f>
        <v>20.3</v>
      </c>
      <c r="M2834" s="234">
        <f>IF(L2834="","",IF(COUNTA(I2834:J2834)&gt;1,"Edible or Inedible",IF(COUNTA(I2834)=1,L2834*1,IF(COUNTA(J2834)=1,L2834*1,"ERROR"))))</f>
        <v>20.3</v>
      </c>
    </row>
    <row r="2835" spans="1:13" x14ac:dyDescent="0.25">
      <c r="A2835" s="232" t="str">
        <f>IF(D2835="","",A2834)</f>
        <v/>
      </c>
      <c r="B2835" s="231" t="str">
        <f>IF(D2835="","",B2834)</f>
        <v/>
      </c>
      <c r="C2835" s="232" t="str">
        <f>IF(D2835="","",C2834)</f>
        <v/>
      </c>
      <c r="D2835" s="6" t="s">
        <v>828</v>
      </c>
      <c r="E2835" s="5" t="str">
        <f>IF(D2835="","",VLOOKUP(D2835,Master,3,FALSE))</f>
        <v>Raldo</v>
      </c>
      <c r="F2835" s="5" t="str">
        <f>IF(D2835="","",VLOOKUP(D2835,Master,4,FALSE))</f>
        <v>Potgieter</v>
      </c>
      <c r="G2835" s="5" t="str">
        <f>IF(D2835="","",VLOOKUP(D2835,Master,5,FALSE))</f>
        <v>Men Senior</v>
      </c>
      <c r="H2835" s="5" t="str">
        <f>IF(D2835="","",VLOOKUP(D2835,Master,2,FALSE))</f>
        <v>SA Seniors</v>
      </c>
      <c r="I2835" s="233"/>
      <c r="J2835" s="233" t="s">
        <v>613</v>
      </c>
      <c r="K2835" s="233">
        <v>156</v>
      </c>
      <c r="L2835" s="234">
        <f>IF(K2835="","",IF(I2835="",ROUND(HLOOKUP(J2835,kgList,K2835,FALSE),1),ROUND(HLOOKUP(I2835,kgList,K2835,FALSE),1)))</f>
        <v>19.899999999999999</v>
      </c>
      <c r="M2835" s="234">
        <f>IF(L2835="","",IF(COUNTA(I2835:J2835)&gt;1,"Edible or Inedible",IF(COUNTA(I2835)=1,L2835*1,IF(COUNTA(J2835)=1,L2835*1,"ERROR"))))</f>
        <v>19.899999999999999</v>
      </c>
    </row>
    <row r="2836" spans="1:13" x14ac:dyDescent="0.25">
      <c r="A2836" s="232" t="str">
        <f>IF(D2836="","",A2835)</f>
        <v/>
      </c>
      <c r="B2836" s="231" t="str">
        <f>IF(D2836="","",B2835)</f>
        <v/>
      </c>
      <c r="C2836" s="232" t="str">
        <f>IF(D2836="","",C2835)</f>
        <v/>
      </c>
      <c r="D2836" s="6" t="s">
        <v>821</v>
      </c>
      <c r="E2836" s="5" t="str">
        <f>IF(D2836="","",VLOOKUP(D2836,Master,3,FALSE))</f>
        <v>Hendrico</v>
      </c>
      <c r="F2836" s="5" t="str">
        <f>IF(D2836="","",VLOOKUP(D2836,Master,4,FALSE))</f>
        <v>Lesch</v>
      </c>
      <c r="G2836" s="5" t="str">
        <f>IF(D2836="","",VLOOKUP(D2836,Master,5,FALSE))</f>
        <v>Men Senior</v>
      </c>
      <c r="H2836" s="5" t="str">
        <f>IF(D2836="","",VLOOKUP(D2836,Master,2,FALSE))</f>
        <v>SA Seniors</v>
      </c>
      <c r="I2836" s="233"/>
      <c r="J2836" s="233" t="s">
        <v>613</v>
      </c>
      <c r="K2836" s="233">
        <v>156</v>
      </c>
      <c r="L2836" s="234">
        <f>IF(K2836="","",IF(I2836="",ROUND(HLOOKUP(J2836,kgList,K2836,FALSE),1),ROUND(HLOOKUP(I2836,kgList,K2836,FALSE),1)))</f>
        <v>19.899999999999999</v>
      </c>
      <c r="M2836" s="234">
        <f>IF(L2836="","",IF(COUNTA(I2836:J2836)&gt;1,"Edible or Inedible",IF(COUNTA(I2836)=1,L2836*1,IF(COUNTA(J2836)=1,L2836*1,"ERROR"))))</f>
        <v>19.899999999999999</v>
      </c>
    </row>
    <row r="2837" spans="1:13" x14ac:dyDescent="0.25">
      <c r="A2837" s="232" t="str">
        <f>IF(D2837="","",A2836)</f>
        <v/>
      </c>
      <c r="B2837" s="231" t="str">
        <f>IF(D2837="","",B2836)</f>
        <v/>
      </c>
      <c r="C2837" s="232" t="str">
        <f>IF(D2837="","",C2836)</f>
        <v/>
      </c>
      <c r="D2837" s="6" t="s">
        <v>826</v>
      </c>
      <c r="E2837" s="5" t="str">
        <f>IF(D2837="","",VLOOKUP(D2837,Master,3,FALSE))</f>
        <v>AJ</v>
      </c>
      <c r="F2837" s="5" t="str">
        <f>IF(D2837="","",VLOOKUP(D2837,Master,4,FALSE))</f>
        <v>De Beer</v>
      </c>
      <c r="G2837" s="5" t="str">
        <f>IF(D2837="","",VLOOKUP(D2837,Master,5,FALSE))</f>
        <v>Men Senior</v>
      </c>
      <c r="H2837" s="5" t="str">
        <f>IF(D2837="","",VLOOKUP(D2837,Master,2,FALSE))</f>
        <v>SA Seniors</v>
      </c>
      <c r="I2837" s="233"/>
      <c r="J2837" s="233" t="s">
        <v>613</v>
      </c>
      <c r="K2837" s="233">
        <v>156</v>
      </c>
      <c r="L2837" s="234">
        <f>IF(K2837="","",IF(I2837="",ROUND(HLOOKUP(J2837,kgList,K2837,FALSE),1),ROUND(HLOOKUP(I2837,kgList,K2837,FALSE),1)))</f>
        <v>19.899999999999999</v>
      </c>
      <c r="M2837" s="234">
        <f>IF(L2837="","",IF(COUNTA(I2837:J2837)&gt;1,"Edible or Inedible",IF(COUNTA(I2837)=1,L2837*1,IF(COUNTA(J2837)=1,L2837*1,"ERROR"))))</f>
        <v>19.899999999999999</v>
      </c>
    </row>
    <row r="2838" spans="1:13" x14ac:dyDescent="0.25">
      <c r="A2838" s="232" t="str">
        <f>IF(D2838="","",A2837)</f>
        <v/>
      </c>
      <c r="B2838" s="231" t="str">
        <f>IF(D2838="","",B2837)</f>
        <v/>
      </c>
      <c r="C2838" s="232" t="str">
        <f>IF(D2838="","",C2837)</f>
        <v/>
      </c>
      <c r="D2838" s="6" t="s">
        <v>851</v>
      </c>
      <c r="E2838" s="5" t="str">
        <f>IF(D2838="","",VLOOKUP(D2838,Master,3,FALSE))</f>
        <v>Lance</v>
      </c>
      <c r="F2838" s="5" t="str">
        <f>IF(D2838="","",VLOOKUP(D2838,Master,4,FALSE))</f>
        <v>Daniel</v>
      </c>
      <c r="G2838" s="5" t="str">
        <f>IF(D2838="","",VLOOKUP(D2838,Master,5,FALSE))</f>
        <v>Men U/21</v>
      </c>
      <c r="H2838" s="5" t="str">
        <f>IF(D2838="","",VLOOKUP(D2838,Master,2,FALSE))</f>
        <v>SA Men U/21</v>
      </c>
      <c r="I2838" s="233"/>
      <c r="J2838" s="233" t="s">
        <v>613</v>
      </c>
      <c r="K2838" s="233">
        <v>153</v>
      </c>
      <c r="L2838" s="234">
        <f>IF(K2838="","",IF(I2838="",ROUND(HLOOKUP(J2838,kgList,K2838,FALSE),1),ROUND(HLOOKUP(I2838,kgList,K2838,FALSE),1)))</f>
        <v>18.600000000000001</v>
      </c>
      <c r="M2838" s="234">
        <f>IF(L2838="","",IF(COUNTA(I2838:J2838)&gt;1,"Edible or Inedible",IF(COUNTA(I2838)=1,L2838*1,IF(COUNTA(J2838)=1,L2838*1,"ERROR"))))</f>
        <v>18.600000000000001</v>
      </c>
    </row>
    <row r="2839" spans="1:13" x14ac:dyDescent="0.25">
      <c r="A2839" s="232" t="str">
        <f>IF(D2839="","",A2838)</f>
        <v/>
      </c>
      <c r="B2839" s="231" t="str">
        <f>IF(D2839="","",B2838)</f>
        <v/>
      </c>
      <c r="C2839" s="232" t="str">
        <f>IF(D2839="","",C2838)</f>
        <v/>
      </c>
      <c r="D2839" s="6" t="s">
        <v>871</v>
      </c>
      <c r="E2839" s="5" t="str">
        <f>IF(D2839="","",VLOOKUP(D2839,Master,3,FALSE))</f>
        <v>Julian</v>
      </c>
      <c r="F2839" s="5" t="str">
        <f>IF(D2839="","",VLOOKUP(D2839,Master,4,FALSE))</f>
        <v>Pybus</v>
      </c>
      <c r="G2839" s="5" t="str">
        <f>IF(D2839="","",VLOOKUP(D2839,Master,5,FALSE))</f>
        <v>Men Grand Masters</v>
      </c>
      <c r="H2839" s="5" t="str">
        <f>IF(D2839="","",VLOOKUP(D2839,Master,2,FALSE))</f>
        <v>SA Grand Masters</v>
      </c>
      <c r="I2839" s="233"/>
      <c r="J2839" s="233" t="s">
        <v>613</v>
      </c>
      <c r="K2839" s="233">
        <v>178</v>
      </c>
      <c r="L2839" s="234">
        <f>IF(K2839="","",IF(I2839="",ROUND(HLOOKUP(J2839,kgList,K2839,FALSE),1),ROUND(HLOOKUP(I2839,kgList,K2839,FALSE),1)))</f>
        <v>31.3</v>
      </c>
      <c r="M2839" s="234">
        <f>IF(L2839="","",IF(COUNTA(I2839:J2839)&gt;1,"Edible or Inedible",IF(COUNTA(I2839)=1,L2839*1,IF(COUNTA(J2839)=1,L2839*1,"ERROR"))))</f>
        <v>31.3</v>
      </c>
    </row>
    <row r="2840" spans="1:13" x14ac:dyDescent="0.25">
      <c r="A2840" s="232" t="str">
        <f>IF(D2840="","",A2839)</f>
        <v/>
      </c>
      <c r="B2840" s="231" t="str">
        <f>IF(D2840="","",B2839)</f>
        <v/>
      </c>
      <c r="C2840" s="232" t="str">
        <f>IF(D2840="","",C2839)</f>
        <v/>
      </c>
      <c r="D2840" s="6" t="s">
        <v>698</v>
      </c>
      <c r="E2840" s="5" t="str">
        <f>IF(D2840="","",VLOOKUP(D2840,Master,3,FALSE))</f>
        <v>Kay</v>
      </c>
      <c r="F2840" s="5" t="str">
        <f>IF(D2840="","",VLOOKUP(D2840,Master,4,FALSE))</f>
        <v>Bachran</v>
      </c>
      <c r="G2840" s="5" t="str">
        <f>IF(D2840="","",VLOOKUP(D2840,Master,5,FALSE))</f>
        <v>Men U/21</v>
      </c>
      <c r="H2840" s="5" t="str">
        <f>IF(D2840="","",VLOOKUP(D2840,Master,2,FALSE))</f>
        <v>Nam Men U/21</v>
      </c>
      <c r="I2840" s="233"/>
      <c r="J2840" s="233" t="s">
        <v>608</v>
      </c>
      <c r="K2840" s="233">
        <v>153</v>
      </c>
      <c r="L2840" s="234">
        <f>IF(K2840="","",IF(I2840="",ROUND(HLOOKUP(J2840,kgList,K2840,FALSE),1),ROUND(HLOOKUP(I2840,kgList,K2840,FALSE),1)))</f>
        <v>46.7</v>
      </c>
      <c r="M2840" s="234">
        <f>IF(L2840="","",IF(COUNTA(I2840:J2840)&gt;1,"Edible or Inedible",IF(COUNTA(I2840)=1,L2840*1,IF(COUNTA(J2840)=1,L2840*1,"ERROR"))))</f>
        <v>46.7</v>
      </c>
    </row>
    <row r="2841" spans="1:13" x14ac:dyDescent="0.25">
      <c r="A2841" s="232" t="str">
        <f>IF(D2841="","",A2840)</f>
        <v/>
      </c>
      <c r="B2841" s="231" t="str">
        <f>IF(D2841="","",B2840)</f>
        <v/>
      </c>
      <c r="C2841" s="232" t="str">
        <f>IF(D2841="","",C2840)</f>
        <v/>
      </c>
      <c r="D2841" s="6" t="s">
        <v>326</v>
      </c>
      <c r="E2841" s="5" t="str">
        <f>IF(D2841="","",VLOOKUP(D2841,Master,3,FALSE))</f>
        <v>Andrew</v>
      </c>
      <c r="F2841" s="5" t="str">
        <f>IF(D2841="","",VLOOKUP(D2841,Master,4,FALSE))</f>
        <v>Van Der Westhuizen</v>
      </c>
      <c r="G2841" s="5" t="str">
        <f>IF(D2841="","",VLOOKUP(D2841,Master,5,FALSE))</f>
        <v>Men Veteran</v>
      </c>
      <c r="H2841" s="5" t="str">
        <f>IF(D2841="","",VLOOKUP(D2841,Master,2,FALSE))</f>
        <v>Nam Seniors</v>
      </c>
      <c r="I2841" s="233"/>
      <c r="J2841" s="233" t="s">
        <v>613</v>
      </c>
      <c r="K2841" s="233">
        <v>156</v>
      </c>
      <c r="L2841" s="234">
        <f>IF(K2841="","",IF(I2841="",ROUND(HLOOKUP(J2841,kgList,K2841,FALSE),1),ROUND(HLOOKUP(I2841,kgList,K2841,FALSE),1)))</f>
        <v>19.899999999999999</v>
      </c>
      <c r="M2841" s="234">
        <f>IF(L2841="","",IF(COUNTA(I2841:J2841)&gt;1,"Edible or Inedible",IF(COUNTA(I2841)=1,L2841*1,IF(COUNTA(J2841)=1,L2841*1,"ERROR"))))</f>
        <v>19.899999999999999</v>
      </c>
    </row>
    <row r="2842" spans="1:13" x14ac:dyDescent="0.25">
      <c r="A2842" s="232" t="str">
        <f>IF(D2842="","",A2841)</f>
        <v/>
      </c>
      <c r="B2842" s="231" t="str">
        <f>IF(D2842="","",B2841)</f>
        <v/>
      </c>
      <c r="C2842" s="232" t="str">
        <f>IF(D2842="","",C2841)</f>
        <v/>
      </c>
      <c r="D2842" s="6" t="s">
        <v>821</v>
      </c>
      <c r="E2842" s="5" t="str">
        <f>IF(D2842="","",VLOOKUP(D2842,Master,3,FALSE))</f>
        <v>Hendrico</v>
      </c>
      <c r="F2842" s="5" t="str">
        <f>IF(D2842="","",VLOOKUP(D2842,Master,4,FALSE))</f>
        <v>Lesch</v>
      </c>
      <c r="G2842" s="5" t="str">
        <f>IF(D2842="","",VLOOKUP(D2842,Master,5,FALSE))</f>
        <v>Men Senior</v>
      </c>
      <c r="H2842" s="5" t="str">
        <f>IF(D2842="","",VLOOKUP(D2842,Master,2,FALSE))</f>
        <v>SA Seniors</v>
      </c>
      <c r="I2842" s="233"/>
      <c r="J2842" s="233" t="s">
        <v>613</v>
      </c>
      <c r="K2842" s="233">
        <v>155</v>
      </c>
      <c r="L2842" s="234">
        <f>IF(K2842="","",IF(I2842="",ROUND(HLOOKUP(J2842,kgList,K2842,FALSE),1),ROUND(HLOOKUP(I2842,kgList,K2842,FALSE),1)))</f>
        <v>19.5</v>
      </c>
      <c r="M2842" s="234">
        <f>IF(L2842="","",IF(COUNTA(I2842:J2842)&gt;1,"Edible or Inedible",IF(COUNTA(I2842)=1,L2842*1,IF(COUNTA(J2842)=1,L2842*1,"ERROR"))))</f>
        <v>19.5</v>
      </c>
    </row>
    <row r="2843" spans="1:13" x14ac:dyDescent="0.25">
      <c r="A2843" s="232" t="str">
        <f>IF(D2843="","",A2842)</f>
        <v/>
      </c>
      <c r="B2843" s="231" t="str">
        <f>IF(D2843="","",B2842)</f>
        <v/>
      </c>
      <c r="C2843" s="232" t="str">
        <f>IF(D2843="","",C2842)</f>
        <v/>
      </c>
      <c r="D2843" s="6" t="s">
        <v>826</v>
      </c>
      <c r="E2843" s="5" t="str">
        <f>IF(D2843="","",VLOOKUP(D2843,Master,3,FALSE))</f>
        <v>AJ</v>
      </c>
      <c r="F2843" s="5" t="str">
        <f>IF(D2843="","",VLOOKUP(D2843,Master,4,FALSE))</f>
        <v>De Beer</v>
      </c>
      <c r="G2843" s="5" t="str">
        <f>IF(D2843="","",VLOOKUP(D2843,Master,5,FALSE))</f>
        <v>Men Senior</v>
      </c>
      <c r="H2843" s="5" t="str">
        <f>IF(D2843="","",VLOOKUP(D2843,Master,2,FALSE))</f>
        <v>SA Seniors</v>
      </c>
      <c r="I2843" s="233"/>
      <c r="J2843" s="233" t="s">
        <v>613</v>
      </c>
      <c r="K2843" s="233">
        <v>155</v>
      </c>
      <c r="L2843" s="234">
        <f>IF(K2843="","",IF(I2843="",ROUND(HLOOKUP(J2843,kgList,K2843,FALSE),1),ROUND(HLOOKUP(I2843,kgList,K2843,FALSE),1)))</f>
        <v>19.5</v>
      </c>
      <c r="M2843" s="234">
        <f>IF(L2843="","",IF(COUNTA(I2843:J2843)&gt;1,"Edible or Inedible",IF(COUNTA(I2843)=1,L2843*1,IF(COUNTA(J2843)=1,L2843*1,"ERROR"))))</f>
        <v>19.5</v>
      </c>
    </row>
    <row r="2844" spans="1:13" x14ac:dyDescent="0.25">
      <c r="A2844" s="232" t="str">
        <f>IF(D2844="","",A2843)</f>
        <v/>
      </c>
      <c r="B2844" s="231" t="str">
        <f>IF(D2844="","",B2843)</f>
        <v/>
      </c>
      <c r="C2844" s="232" t="str">
        <f>IF(D2844="","",C2843)</f>
        <v/>
      </c>
      <c r="D2844" s="6" t="s">
        <v>315</v>
      </c>
      <c r="E2844" s="5" t="str">
        <f>IF(D2844="","",VLOOKUP(D2844,Master,3,FALSE))</f>
        <v>Brian</v>
      </c>
      <c r="F2844" s="5" t="str">
        <f>IF(D2844="","",VLOOKUP(D2844,Master,4,FALSE))</f>
        <v>Curtis</v>
      </c>
      <c r="G2844" s="5" t="str">
        <f>IF(D2844="","",VLOOKUP(D2844,Master,5,FALSE))</f>
        <v>Men Senior</v>
      </c>
      <c r="H2844" s="5" t="str">
        <f>IF(D2844="","",VLOOKUP(D2844,Master,2,FALSE))</f>
        <v>Nam Seniors</v>
      </c>
      <c r="I2844" s="233"/>
      <c r="J2844" s="233" t="s">
        <v>613</v>
      </c>
      <c r="K2844" s="233">
        <v>155</v>
      </c>
      <c r="L2844" s="234">
        <f>IF(K2844="","",IF(I2844="",ROUND(HLOOKUP(J2844,kgList,K2844,FALSE),1),ROUND(HLOOKUP(I2844,kgList,K2844,FALSE),1)))</f>
        <v>19.5</v>
      </c>
      <c r="M2844" s="234">
        <f>IF(L2844="","",IF(COUNTA(I2844:J2844)&gt;1,"Edible or Inedible",IF(COUNTA(I2844)=1,L2844*1,IF(COUNTA(J2844)=1,L2844*1,"ERROR"))))</f>
        <v>19.5</v>
      </c>
    </row>
    <row r="2845" spans="1:13" x14ac:dyDescent="0.25">
      <c r="A2845" s="232" t="str">
        <f>IF(D2845="","",A2844)</f>
        <v/>
      </c>
      <c r="B2845" s="231" t="str">
        <f>IF(D2845="","",B2844)</f>
        <v/>
      </c>
      <c r="C2845" s="232" t="str">
        <f>IF(D2845="","",C2844)</f>
        <v/>
      </c>
      <c r="D2845" s="6" t="s">
        <v>888</v>
      </c>
      <c r="E2845" s="5" t="str">
        <f>IF(D2845="","",VLOOKUP(D2845,Master,3,FALSE))</f>
        <v>Gareth</v>
      </c>
      <c r="F2845" s="5" t="str">
        <f>IF(D2845="","",VLOOKUP(D2845,Master,4,FALSE))</f>
        <v>Dahl</v>
      </c>
      <c r="G2845" s="5" t="str">
        <f>IF(D2845="","",VLOOKUP(D2845,Master,5,FALSE))</f>
        <v>Men U/21</v>
      </c>
      <c r="H2845" s="5" t="str">
        <f>IF(D2845="","",VLOOKUP(D2845,Master,2,FALSE))</f>
        <v>SA Men U/21</v>
      </c>
      <c r="I2845" s="233"/>
      <c r="J2845" s="233" t="s">
        <v>613</v>
      </c>
      <c r="K2845" s="233">
        <v>152</v>
      </c>
      <c r="L2845" s="234">
        <f>IF(K2845="","",IF(I2845="",ROUND(HLOOKUP(J2845,kgList,K2845,FALSE),1),ROUND(HLOOKUP(I2845,kgList,K2845,FALSE),1)))</f>
        <v>18.2</v>
      </c>
      <c r="M2845" s="234">
        <f>IF(L2845="","",IF(COUNTA(I2845:J2845)&gt;1,"Edible or Inedible",IF(COUNTA(I2845)=1,L2845*1,IF(COUNTA(J2845)=1,L2845*1,"ERROR"))))</f>
        <v>18.2</v>
      </c>
    </row>
    <row r="2846" spans="1:13" x14ac:dyDescent="0.25">
      <c r="A2846" s="232" t="str">
        <f>IF(D2846="","",A2845)</f>
        <v/>
      </c>
      <c r="B2846" s="231" t="str">
        <f>IF(D2846="","",B2845)</f>
        <v/>
      </c>
      <c r="C2846" s="232" t="str">
        <f>IF(D2846="","",C2845)</f>
        <v/>
      </c>
      <c r="D2846" s="6" t="s">
        <v>877</v>
      </c>
      <c r="E2846" s="5" t="str">
        <f>IF(D2846="","",VLOOKUP(D2846,Master,3,FALSE))</f>
        <v>Challen</v>
      </c>
      <c r="F2846" s="5" t="str">
        <f>IF(D2846="","",VLOOKUP(D2846,Master,4,FALSE))</f>
        <v>Gendall</v>
      </c>
      <c r="G2846" s="5" t="str">
        <f>IF(D2846="","",VLOOKUP(D2846,Master,5,FALSE))</f>
        <v>Men U/21</v>
      </c>
      <c r="H2846" s="5" t="str">
        <f>IF(D2846="","",VLOOKUP(D2846,Master,2,FALSE))</f>
        <v>SA Men U/21</v>
      </c>
      <c r="I2846" s="233"/>
      <c r="J2846" s="233" t="s">
        <v>613</v>
      </c>
      <c r="K2846" s="233">
        <v>152</v>
      </c>
      <c r="L2846" s="234">
        <f>IF(K2846="","",IF(I2846="",ROUND(HLOOKUP(J2846,kgList,K2846,FALSE),1),ROUND(HLOOKUP(I2846,kgList,K2846,FALSE),1)))</f>
        <v>18.2</v>
      </c>
      <c r="M2846" s="234">
        <f>IF(L2846="","",IF(COUNTA(I2846:J2846)&gt;1,"Edible or Inedible",IF(COUNTA(I2846)=1,L2846*1,IF(COUNTA(J2846)=1,L2846*1,"ERROR"))))</f>
        <v>18.2</v>
      </c>
    </row>
    <row r="2847" spans="1:13" x14ac:dyDescent="0.25">
      <c r="A2847" s="232" t="str">
        <f>IF(D2847="","",A2846)</f>
        <v/>
      </c>
      <c r="B2847" s="231" t="str">
        <f>IF(D2847="","",B2846)</f>
        <v/>
      </c>
      <c r="C2847" s="232" t="str">
        <f>IF(D2847="","",C2846)</f>
        <v/>
      </c>
      <c r="D2847" s="6" t="s">
        <v>843</v>
      </c>
      <c r="E2847" s="5" t="str">
        <f>IF(D2847="","",VLOOKUP(D2847,Master,3,FALSE))</f>
        <v>Chantel</v>
      </c>
      <c r="F2847" s="5" t="str">
        <f>IF(D2847="","",VLOOKUP(D2847,Master,4,FALSE))</f>
        <v>Carstens</v>
      </c>
      <c r="G2847" s="5" t="str">
        <f>IF(D2847="","",VLOOKUP(D2847,Master,5,FALSE))</f>
        <v>Ladies Senior</v>
      </c>
      <c r="H2847" s="5" t="str">
        <f>IF(D2847="","",VLOOKUP(D2847,Master,2,FALSE))</f>
        <v>SA Ladies</v>
      </c>
      <c r="I2847" s="233"/>
      <c r="J2847" s="233" t="s">
        <v>613</v>
      </c>
      <c r="K2847" s="233">
        <v>163</v>
      </c>
      <c r="L2847" s="234">
        <f>IF(K2847="","",IF(I2847="",ROUND(HLOOKUP(J2847,kgList,K2847,FALSE),1),ROUND(HLOOKUP(I2847,kgList,K2847,FALSE),1)))</f>
        <v>23.1</v>
      </c>
      <c r="M2847" s="234">
        <f>IF(L2847="","",IF(COUNTA(I2847:J2847)&gt;1,"Edible or Inedible",IF(COUNTA(I2847)=1,L2847*1,IF(COUNTA(J2847)=1,L2847*1,"ERROR"))))</f>
        <v>23.1</v>
      </c>
    </row>
    <row r="2848" spans="1:13" x14ac:dyDescent="0.25">
      <c r="A2848" s="232" t="str">
        <f>IF(D2848="","",A2847)</f>
        <v/>
      </c>
      <c r="B2848" s="231" t="str">
        <f>IF(D2848="","",B2847)</f>
        <v/>
      </c>
      <c r="C2848" s="232" t="str">
        <f>IF(D2848="","",C2847)</f>
        <v/>
      </c>
      <c r="D2848" s="6" t="s">
        <v>896</v>
      </c>
      <c r="E2848" s="5" t="str">
        <f>IF(D2848="","",VLOOKUP(D2848,Master,3,FALSE))</f>
        <v>Mariette</v>
      </c>
      <c r="F2848" s="5" t="str">
        <f>IF(D2848="","",VLOOKUP(D2848,Master,4,FALSE))</f>
        <v>Westraad</v>
      </c>
      <c r="G2848" s="5" t="str">
        <f>IF(D2848="","",VLOOKUP(D2848,Master,5,FALSE))</f>
        <v>Ladies Senior</v>
      </c>
      <c r="H2848" s="5" t="str">
        <f>IF(D2848="","",VLOOKUP(D2848,Master,2,FALSE))</f>
        <v>SA Ladies</v>
      </c>
      <c r="I2848" s="233"/>
      <c r="J2848" s="233" t="s">
        <v>613</v>
      </c>
      <c r="K2848" s="233">
        <v>160</v>
      </c>
      <c r="L2848" s="234">
        <f>IF(K2848="","",IF(I2848="",ROUND(HLOOKUP(J2848,kgList,K2848,FALSE),1),ROUND(HLOOKUP(I2848,kgList,K2848,FALSE),1)))</f>
        <v>21.7</v>
      </c>
      <c r="M2848" s="234">
        <f>IF(L2848="","",IF(COUNTA(I2848:J2848)&gt;1,"Edible or Inedible",IF(COUNTA(I2848)=1,L2848*1,IF(COUNTA(J2848)=1,L2848*1,"ERROR"))))</f>
        <v>21.7</v>
      </c>
    </row>
    <row r="2849" spans="1:13" x14ac:dyDescent="0.25">
      <c r="A2849" s="232" t="str">
        <f>IF(D2849="","",A2848)</f>
        <v/>
      </c>
      <c r="B2849" s="231" t="str">
        <f>IF(D2849="","",B2848)</f>
        <v/>
      </c>
      <c r="C2849" s="232" t="str">
        <f>IF(D2849="","",C2848)</f>
        <v/>
      </c>
      <c r="D2849" s="6" t="s">
        <v>326</v>
      </c>
      <c r="E2849" s="5" t="str">
        <f>IF(D2849="","",VLOOKUP(D2849,Master,3,FALSE))</f>
        <v>Andrew</v>
      </c>
      <c r="F2849" s="5" t="str">
        <f>IF(D2849="","",VLOOKUP(D2849,Master,4,FALSE))</f>
        <v>Van Der Westhuizen</v>
      </c>
      <c r="G2849" s="5" t="str">
        <f>IF(D2849="","",VLOOKUP(D2849,Master,5,FALSE))</f>
        <v>Men Veteran</v>
      </c>
      <c r="H2849" s="5" t="str">
        <f>IF(D2849="","",VLOOKUP(D2849,Master,2,FALSE))</f>
        <v>Nam Seniors</v>
      </c>
      <c r="I2849" s="233"/>
      <c r="J2849" s="233" t="s">
        <v>613</v>
      </c>
      <c r="K2849" s="233">
        <v>155</v>
      </c>
      <c r="L2849" s="234">
        <f>IF(K2849="","",IF(I2849="",ROUND(HLOOKUP(J2849,kgList,K2849,FALSE),1),ROUND(HLOOKUP(I2849,kgList,K2849,FALSE),1)))</f>
        <v>19.5</v>
      </c>
      <c r="M2849" s="234">
        <f>IF(L2849="","",IF(COUNTA(I2849:J2849)&gt;1,"Edible or Inedible",IF(COUNTA(I2849)=1,L2849*1,IF(COUNTA(J2849)=1,L2849*1,"ERROR"))))</f>
        <v>19.5</v>
      </c>
    </row>
    <row r="2850" spans="1:13" x14ac:dyDescent="0.25">
      <c r="A2850" s="232" t="str">
        <f>IF(D2850="","",A2849)</f>
        <v/>
      </c>
      <c r="B2850" s="231" t="str">
        <f>IF(D2850="","",B2849)</f>
        <v/>
      </c>
      <c r="C2850" s="232" t="str">
        <f>IF(D2850="","",C2849)</f>
        <v/>
      </c>
      <c r="D2850" s="6" t="s">
        <v>832</v>
      </c>
      <c r="E2850" s="5" t="str">
        <f>IF(D2850="","",VLOOKUP(D2850,Master,3,FALSE))</f>
        <v>Louis</v>
      </c>
      <c r="F2850" s="5" t="str">
        <f>IF(D2850="","",VLOOKUP(D2850,Master,4,FALSE))</f>
        <v>Allison</v>
      </c>
      <c r="G2850" s="5" t="str">
        <f>IF(D2850="","",VLOOKUP(D2850,Master,5,FALSE))</f>
        <v>Men Senior</v>
      </c>
      <c r="H2850" s="5" t="str">
        <f>IF(D2850="","",VLOOKUP(D2850,Master,2,FALSE))</f>
        <v>SA Seniors</v>
      </c>
      <c r="I2850" s="233"/>
      <c r="J2850" s="233" t="s">
        <v>612</v>
      </c>
      <c r="K2850" s="233">
        <v>116</v>
      </c>
      <c r="L2850" s="234">
        <f>IF(K2850="","",IF(I2850="",ROUND(HLOOKUP(J2850,kgList,K2850,FALSE),1),ROUND(HLOOKUP(I2850,kgList,K2850,FALSE),1)))</f>
        <v>19.5</v>
      </c>
      <c r="M2850" s="234">
        <f>IF(L2850="","",IF(COUNTA(I2850:J2850)&gt;1,"Edible or Inedible",IF(COUNTA(I2850)=1,L2850*1,IF(COUNTA(J2850)=1,L2850*1,"ERROR"))))</f>
        <v>19.5</v>
      </c>
    </row>
    <row r="2851" spans="1:13" x14ac:dyDescent="0.25">
      <c r="A2851" s="232" t="str">
        <f>IF(D2851="","",A2850)</f>
        <v/>
      </c>
      <c r="B2851" s="231" t="str">
        <f>IF(D2851="","",B2850)</f>
        <v/>
      </c>
      <c r="C2851" s="232" t="str">
        <f>IF(D2851="","",C2850)</f>
        <v/>
      </c>
      <c r="D2851" s="6" t="s">
        <v>825</v>
      </c>
      <c r="E2851" s="5" t="str">
        <f>IF(D2851="","",VLOOKUP(D2851,Master,3,FALSE))</f>
        <v>Robert</v>
      </c>
      <c r="F2851" s="5" t="str">
        <f>IF(D2851="","",VLOOKUP(D2851,Master,4,FALSE))</f>
        <v>Kyle</v>
      </c>
      <c r="G2851" s="5" t="str">
        <f>IF(D2851="","",VLOOKUP(D2851,Master,5,FALSE))</f>
        <v>Men Senior</v>
      </c>
      <c r="H2851" s="5" t="str">
        <f>IF(D2851="","",VLOOKUP(D2851,Master,2,FALSE))</f>
        <v>SA Seniors</v>
      </c>
      <c r="I2851" s="233"/>
      <c r="J2851" s="233" t="s">
        <v>613</v>
      </c>
      <c r="K2851" s="233">
        <v>154</v>
      </c>
      <c r="L2851" s="234">
        <f>IF(K2851="","",IF(I2851="",ROUND(HLOOKUP(J2851,kgList,K2851,FALSE),1),ROUND(HLOOKUP(I2851,kgList,K2851,FALSE),1)))</f>
        <v>19.100000000000001</v>
      </c>
      <c r="M2851" s="234">
        <f>IF(L2851="","",IF(COUNTA(I2851:J2851)&gt;1,"Edible or Inedible",IF(COUNTA(I2851)=1,L2851*1,IF(COUNTA(J2851)=1,L2851*1,"ERROR"))))</f>
        <v>19.100000000000001</v>
      </c>
    </row>
    <row r="2852" spans="1:13" x14ac:dyDescent="0.25">
      <c r="A2852" s="232" t="str">
        <f>IF(D2852="","",A2851)</f>
        <v/>
      </c>
      <c r="B2852" s="231" t="str">
        <f>IF(D2852="","",B2851)</f>
        <v/>
      </c>
      <c r="C2852" s="232" t="str">
        <f>IF(D2852="","",C2851)</f>
        <v/>
      </c>
      <c r="D2852" s="6" t="s">
        <v>845</v>
      </c>
      <c r="E2852" s="5" t="str">
        <f>IF(D2852="","",VLOOKUP(D2852,Master,3,FALSE))</f>
        <v>Corbin</v>
      </c>
      <c r="F2852" s="5" t="str">
        <f>IF(D2852="","",VLOOKUP(D2852,Master,4,FALSE))</f>
        <v>Morris</v>
      </c>
      <c r="G2852" s="5" t="str">
        <f>IF(D2852="","",VLOOKUP(D2852,Master,5,FALSE))</f>
        <v>Men U/21</v>
      </c>
      <c r="H2852" s="5" t="str">
        <f>IF(D2852="","",VLOOKUP(D2852,Master,2,FALSE))</f>
        <v>SA Men U/21</v>
      </c>
      <c r="I2852" s="233"/>
      <c r="J2852" s="233" t="s">
        <v>613</v>
      </c>
      <c r="K2852" s="233">
        <v>151</v>
      </c>
      <c r="L2852" s="234">
        <f>IF(K2852="","",IF(I2852="",ROUND(HLOOKUP(J2852,kgList,K2852,FALSE),1),ROUND(HLOOKUP(I2852,kgList,K2852,FALSE),1)))</f>
        <v>17.8</v>
      </c>
      <c r="M2852" s="234">
        <f>IF(L2852="","",IF(COUNTA(I2852:J2852)&gt;1,"Edible or Inedible",IF(COUNTA(I2852)=1,L2852*1,IF(COUNTA(J2852)=1,L2852*1,"ERROR"))))</f>
        <v>17.8</v>
      </c>
    </row>
    <row r="2853" spans="1:13" x14ac:dyDescent="0.25">
      <c r="A2853" s="232" t="str">
        <f>IF(D2853="","",A2852)</f>
        <v/>
      </c>
      <c r="B2853" s="231" t="str">
        <f>IF(D2853="","",B2852)</f>
        <v/>
      </c>
      <c r="C2853" s="232" t="str">
        <f>IF(D2853="","",C2852)</f>
        <v/>
      </c>
      <c r="D2853" s="6" t="s">
        <v>426</v>
      </c>
      <c r="E2853" s="5" t="str">
        <f>IF(D2853="","",VLOOKUP(D2853,Master,3,FALSE))</f>
        <v>Herman</v>
      </c>
      <c r="F2853" s="5" t="str">
        <f>IF(D2853="","",VLOOKUP(D2853,Master,4,FALSE))</f>
        <v>Krauze</v>
      </c>
      <c r="G2853" s="5" t="str">
        <f>IF(D2853="","",VLOOKUP(D2853,Master,5,FALSE))</f>
        <v>Men U/21</v>
      </c>
      <c r="H2853" s="5" t="str">
        <f>IF(D2853="","",VLOOKUP(D2853,Master,2,FALSE))</f>
        <v>Nam Men U/21</v>
      </c>
      <c r="I2853" s="233"/>
      <c r="J2853" s="233" t="s">
        <v>613</v>
      </c>
      <c r="K2853" s="233">
        <v>151</v>
      </c>
      <c r="L2853" s="234">
        <f>IF(K2853="","",IF(I2853="",ROUND(HLOOKUP(J2853,kgList,K2853,FALSE),1),ROUND(HLOOKUP(I2853,kgList,K2853,FALSE),1)))</f>
        <v>17.8</v>
      </c>
      <c r="M2853" s="234">
        <f>IF(L2853="","",IF(COUNTA(I2853:J2853)&gt;1,"Edible or Inedible",IF(COUNTA(I2853)=1,L2853*1,IF(COUNTA(J2853)=1,L2853*1,"ERROR"))))</f>
        <v>17.8</v>
      </c>
    </row>
    <row r="2854" spans="1:13" x14ac:dyDescent="0.25">
      <c r="A2854" s="232" t="str">
        <f>IF(D2854="","",A2853)</f>
        <v/>
      </c>
      <c r="B2854" s="231" t="str">
        <f>IF(D2854="","",B2853)</f>
        <v/>
      </c>
      <c r="C2854" s="232" t="str">
        <f>IF(D2854="","",C2853)</f>
        <v/>
      </c>
      <c r="D2854" s="6" t="s">
        <v>316</v>
      </c>
      <c r="E2854" s="5" t="str">
        <f>IF(D2854="","",VLOOKUP(D2854,Master,3,FALSE))</f>
        <v>Andre</v>
      </c>
      <c r="F2854" s="5" t="str">
        <f>IF(D2854="","",VLOOKUP(D2854,Master,4,FALSE))</f>
        <v>Coetzee</v>
      </c>
      <c r="G2854" s="5" t="str">
        <f>IF(D2854="","",VLOOKUP(D2854,Master,5,FALSE))</f>
        <v>Men Grand Masters</v>
      </c>
      <c r="H2854" s="5" t="str">
        <f>IF(D2854="","",VLOOKUP(D2854,Master,2,FALSE))</f>
        <v>Nam Grand Masters</v>
      </c>
      <c r="I2854" s="233"/>
      <c r="J2854" s="233" t="s">
        <v>613</v>
      </c>
      <c r="K2854" s="233">
        <v>161</v>
      </c>
      <c r="L2854" s="234">
        <f>IF(K2854="","",IF(I2854="",ROUND(HLOOKUP(J2854,kgList,K2854,FALSE),1),ROUND(HLOOKUP(I2854,kgList,K2854,FALSE),1)))</f>
        <v>22.2</v>
      </c>
      <c r="M2854" s="234">
        <f>IF(L2854="","",IF(COUNTA(I2854:J2854)&gt;1,"Edible or Inedible",IF(COUNTA(I2854)=1,L2854*1,IF(COUNTA(J2854)=1,L2854*1,"ERROR"))))</f>
        <v>22.2</v>
      </c>
    </row>
    <row r="2855" spans="1:13" x14ac:dyDescent="0.25">
      <c r="A2855" s="232" t="str">
        <f>IF(D2855="","",A2854)</f>
        <v/>
      </c>
      <c r="B2855" s="231" t="str">
        <f>IF(D2855="","",B2854)</f>
        <v/>
      </c>
      <c r="C2855" s="232" t="str">
        <f>IF(D2855="","",C2854)</f>
        <v/>
      </c>
      <c r="D2855" s="6" t="s">
        <v>407</v>
      </c>
      <c r="E2855" s="5" t="str">
        <f>IF(D2855="","",VLOOKUP(D2855,Master,3,FALSE))</f>
        <v>Adri</v>
      </c>
      <c r="F2855" s="5" t="str">
        <f>IF(D2855="","",VLOOKUP(D2855,Master,4,FALSE))</f>
        <v>Roets</v>
      </c>
      <c r="G2855" s="5" t="str">
        <f>IF(D2855="","",VLOOKUP(D2855,Master,5,FALSE))</f>
        <v>Men Master</v>
      </c>
      <c r="H2855" s="5" t="str">
        <f>IF(D2855="","",VLOOKUP(D2855,Master,2,FALSE))</f>
        <v>Nam Masters</v>
      </c>
      <c r="I2855" s="233"/>
      <c r="J2855" s="233" t="s">
        <v>613</v>
      </c>
      <c r="K2855" s="233">
        <v>160</v>
      </c>
      <c r="L2855" s="234">
        <f>IF(K2855="","",IF(I2855="",ROUND(HLOOKUP(J2855,kgList,K2855,FALSE),1),ROUND(HLOOKUP(I2855,kgList,K2855,FALSE),1)))</f>
        <v>21.7</v>
      </c>
      <c r="M2855" s="234">
        <f>IF(L2855="","",IF(COUNTA(I2855:J2855)&gt;1,"Edible or Inedible",IF(COUNTA(I2855)=1,L2855*1,IF(COUNTA(J2855)=1,L2855*1,"ERROR"))))</f>
        <v>21.7</v>
      </c>
    </row>
    <row r="2856" spans="1:13" x14ac:dyDescent="0.25">
      <c r="A2856" s="232" t="str">
        <f>IF(D2856="","",A2855)</f>
        <v/>
      </c>
      <c r="B2856" s="231" t="str">
        <f>IF(D2856="","",B2855)</f>
        <v/>
      </c>
      <c r="C2856" s="232" t="str">
        <f>IF(D2856="","",C2855)</f>
        <v/>
      </c>
      <c r="D2856" s="6" t="s">
        <v>899</v>
      </c>
      <c r="E2856" s="5" t="str">
        <f>IF(D2856="","",VLOOKUP(D2856,Master,3,FALSE))</f>
        <v>Prevashan</v>
      </c>
      <c r="F2856" s="5" t="str">
        <f>IF(D2856="","",VLOOKUP(D2856,Master,4,FALSE))</f>
        <v>Moodley</v>
      </c>
      <c r="G2856" s="5" t="str">
        <f>IF(D2856="","",VLOOKUP(D2856,Master,5,FALSE))</f>
        <v>Men Senior</v>
      </c>
      <c r="H2856" s="5" t="str">
        <f>IF(D2856="","",VLOOKUP(D2856,Master,2,FALSE))</f>
        <v>SA Seniors</v>
      </c>
      <c r="I2856" s="233"/>
      <c r="J2856" s="233" t="s">
        <v>613</v>
      </c>
      <c r="K2856" s="233">
        <v>154</v>
      </c>
      <c r="L2856" s="234">
        <f>IF(K2856="","",IF(I2856="",ROUND(HLOOKUP(J2856,kgList,K2856,FALSE),1),ROUND(HLOOKUP(I2856,kgList,K2856,FALSE),1)))</f>
        <v>19.100000000000001</v>
      </c>
      <c r="M2856" s="234">
        <f>IF(L2856="","",IF(COUNTA(I2856:J2856)&gt;1,"Edible or Inedible",IF(COUNTA(I2856)=1,L2856*1,IF(COUNTA(J2856)=1,L2856*1,"ERROR"))))</f>
        <v>19.100000000000001</v>
      </c>
    </row>
    <row r="2857" spans="1:13" x14ac:dyDescent="0.25">
      <c r="A2857" s="232" t="str">
        <f>IF(D2857="","",A2856)</f>
        <v/>
      </c>
      <c r="B2857" s="231" t="str">
        <f>IF(D2857="","",B2856)</f>
        <v/>
      </c>
      <c r="C2857" s="232" t="str">
        <f>IF(D2857="","",C2856)</f>
        <v/>
      </c>
      <c r="D2857" s="6" t="s">
        <v>415</v>
      </c>
      <c r="E2857" s="5" t="str">
        <f>IF(D2857="","",VLOOKUP(D2857,Master,3,FALSE))</f>
        <v>Grant</v>
      </c>
      <c r="F2857" s="5" t="str">
        <f>IF(D2857="","",VLOOKUP(D2857,Master,4,FALSE))</f>
        <v>Knight</v>
      </c>
      <c r="G2857" s="5" t="str">
        <f>IF(D2857="","",VLOOKUP(D2857,Master,5,FALSE))</f>
        <v>Men Veteran</v>
      </c>
      <c r="H2857" s="5" t="str">
        <f>IF(D2857="","",VLOOKUP(D2857,Master,2,FALSE))</f>
        <v>Nam Seniors</v>
      </c>
      <c r="I2857" s="233"/>
      <c r="J2857" s="233" t="s">
        <v>613</v>
      </c>
      <c r="K2857" s="233">
        <v>154</v>
      </c>
      <c r="L2857" s="234">
        <f>IF(K2857="","",IF(I2857="",ROUND(HLOOKUP(J2857,kgList,K2857,FALSE),1),ROUND(HLOOKUP(I2857,kgList,K2857,FALSE),1)))</f>
        <v>19.100000000000001</v>
      </c>
      <c r="M2857" s="234">
        <f>IF(L2857="","",IF(COUNTA(I2857:J2857)&gt;1,"Edible or Inedible",IF(COUNTA(I2857)=1,L2857*1,IF(COUNTA(J2857)=1,L2857*1,"ERROR"))))</f>
        <v>19.100000000000001</v>
      </c>
    </row>
    <row r="2858" spans="1:13" x14ac:dyDescent="0.25">
      <c r="A2858" s="232" t="str">
        <f>IF(D2858="","",A2857)</f>
        <v/>
      </c>
      <c r="B2858" s="231" t="str">
        <f>IF(D2858="","",B2857)</f>
        <v/>
      </c>
      <c r="C2858" s="232" t="str">
        <f>IF(D2858="","",C2857)</f>
        <v/>
      </c>
      <c r="D2858" s="6" t="s">
        <v>902</v>
      </c>
      <c r="E2858" s="5" t="str">
        <f>IF(D2858="","",VLOOKUP(D2858,Master,3,FALSE))</f>
        <v>Wimpie</v>
      </c>
      <c r="F2858" s="5" t="str">
        <f>IF(D2858="","",VLOOKUP(D2858,Master,4,FALSE))</f>
        <v>Barnard</v>
      </c>
      <c r="G2858" s="5" t="str">
        <f>IF(D2858="","",VLOOKUP(D2858,Master,5,FALSE))</f>
        <v>Men  Master</v>
      </c>
      <c r="H2858" s="5" t="str">
        <f>IF(D2858="","",VLOOKUP(D2858,Master,2,FALSE))</f>
        <v>SA Masters</v>
      </c>
      <c r="I2858" s="233"/>
      <c r="J2858" s="233" t="s">
        <v>613</v>
      </c>
      <c r="K2858" s="233">
        <v>160</v>
      </c>
      <c r="L2858" s="234">
        <f>IF(K2858="","",IF(I2858="",ROUND(HLOOKUP(J2858,kgList,K2858,FALSE),1),ROUND(HLOOKUP(I2858,kgList,K2858,FALSE),1)))</f>
        <v>21.7</v>
      </c>
      <c r="M2858" s="234">
        <f>IF(L2858="","",IF(COUNTA(I2858:J2858)&gt;1,"Edible or Inedible",IF(COUNTA(I2858)=1,L2858*1,IF(COUNTA(J2858)=1,L2858*1,"ERROR"))))</f>
        <v>21.7</v>
      </c>
    </row>
    <row r="2859" spans="1:13" x14ac:dyDescent="0.25">
      <c r="A2859" s="232" t="str">
        <f>IF(D2859="","",A2858)</f>
        <v/>
      </c>
      <c r="B2859" s="231" t="str">
        <f>IF(D2859="","",B2858)</f>
        <v/>
      </c>
      <c r="C2859" s="232" t="str">
        <f>IF(D2859="","",C2858)</f>
        <v/>
      </c>
      <c r="D2859" s="6" t="s">
        <v>326</v>
      </c>
      <c r="E2859" s="5" t="str">
        <f>IF(D2859="","",VLOOKUP(D2859,Master,3,FALSE))</f>
        <v>Andrew</v>
      </c>
      <c r="F2859" s="5" t="str">
        <f>IF(D2859="","",VLOOKUP(D2859,Master,4,FALSE))</f>
        <v>Van Der Westhuizen</v>
      </c>
      <c r="G2859" s="5" t="str">
        <f>IF(D2859="","",VLOOKUP(D2859,Master,5,FALSE))</f>
        <v>Men Veteran</v>
      </c>
      <c r="H2859" s="5" t="str">
        <f>IF(D2859="","",VLOOKUP(D2859,Master,2,FALSE))</f>
        <v>Nam Seniors</v>
      </c>
      <c r="I2859" s="233"/>
      <c r="J2859" s="233" t="s">
        <v>613</v>
      </c>
      <c r="K2859" s="233">
        <v>154</v>
      </c>
      <c r="L2859" s="234">
        <f>IF(K2859="","",IF(I2859="",ROUND(HLOOKUP(J2859,kgList,K2859,FALSE),1),ROUND(HLOOKUP(I2859,kgList,K2859,FALSE),1)))</f>
        <v>19.100000000000001</v>
      </c>
      <c r="M2859" s="234">
        <f>IF(L2859="","",IF(COUNTA(I2859:J2859)&gt;1,"Edible or Inedible",IF(COUNTA(I2859)=1,L2859*1,IF(COUNTA(J2859)=1,L2859*1,"ERROR"))))</f>
        <v>19.100000000000001</v>
      </c>
    </row>
    <row r="2860" spans="1:13" x14ac:dyDescent="0.25">
      <c r="A2860" s="232" t="str">
        <f>IF(D2860="","",A2859)</f>
        <v/>
      </c>
      <c r="B2860" s="231" t="str">
        <f>IF(D2860="","",B2859)</f>
        <v/>
      </c>
      <c r="C2860" s="232" t="str">
        <f>IF(D2860="","",C2859)</f>
        <v/>
      </c>
      <c r="D2860" s="6" t="s">
        <v>832</v>
      </c>
      <c r="E2860" s="5" t="str">
        <f>IF(D2860="","",VLOOKUP(D2860,Master,3,FALSE))</f>
        <v>Louis</v>
      </c>
      <c r="F2860" s="5" t="str">
        <f>IF(D2860="","",VLOOKUP(D2860,Master,4,FALSE))</f>
        <v>Allison</v>
      </c>
      <c r="G2860" s="5" t="str">
        <f>IF(D2860="","",VLOOKUP(D2860,Master,5,FALSE))</f>
        <v>Men Senior</v>
      </c>
      <c r="H2860" s="5" t="str">
        <f>IF(D2860="","",VLOOKUP(D2860,Master,2,FALSE))</f>
        <v>SA Seniors</v>
      </c>
      <c r="I2860" s="233"/>
      <c r="J2860" s="233" t="s">
        <v>612</v>
      </c>
      <c r="K2860" s="233">
        <v>115</v>
      </c>
      <c r="L2860" s="234">
        <f>IF(K2860="","",IF(I2860="",ROUND(HLOOKUP(J2860,kgList,K2860,FALSE),1),ROUND(HLOOKUP(I2860,kgList,K2860,FALSE),1)))</f>
        <v>19</v>
      </c>
      <c r="M2860" s="234">
        <f>IF(L2860="","",IF(COUNTA(I2860:J2860)&gt;1,"Edible or Inedible",IF(COUNTA(I2860)=1,L2860*1,IF(COUNTA(J2860)=1,L2860*1,"ERROR"))))</f>
        <v>19</v>
      </c>
    </row>
    <row r="2861" spans="1:13" x14ac:dyDescent="0.25">
      <c r="A2861" s="232" t="str">
        <f>IF(D2861="","",A2860)</f>
        <v/>
      </c>
      <c r="B2861" s="231" t="str">
        <f>IF(D2861="","",B2860)</f>
        <v/>
      </c>
      <c r="C2861" s="232" t="str">
        <f>IF(D2861="","",C2860)</f>
        <v/>
      </c>
      <c r="D2861" s="6" t="s">
        <v>851</v>
      </c>
      <c r="E2861" s="5" t="str">
        <f>IF(D2861="","",VLOOKUP(D2861,Master,3,FALSE))</f>
        <v>Lance</v>
      </c>
      <c r="F2861" s="5" t="str">
        <f>IF(D2861="","",VLOOKUP(D2861,Master,4,FALSE))</f>
        <v>Daniel</v>
      </c>
      <c r="G2861" s="5" t="str">
        <f>IF(D2861="","",VLOOKUP(D2861,Master,5,FALSE))</f>
        <v>Men U/21</v>
      </c>
      <c r="H2861" s="5" t="str">
        <f>IF(D2861="","",VLOOKUP(D2861,Master,2,FALSE))</f>
        <v>SA Men U/21</v>
      </c>
      <c r="I2861" s="233"/>
      <c r="J2861" s="233" t="s">
        <v>607</v>
      </c>
      <c r="K2861" s="233">
        <v>150</v>
      </c>
      <c r="L2861" s="234">
        <f>IF(K2861="","",IF(I2861="",ROUND(HLOOKUP(J2861,kgList,K2861,FALSE),1),ROUND(HLOOKUP(I2861,kgList,K2861,FALSE),1)))</f>
        <v>45.7</v>
      </c>
      <c r="M2861" s="234">
        <f>IF(L2861="","",IF(COUNTA(I2861:J2861)&gt;1,"Edible or Inedible",IF(COUNTA(I2861)=1,L2861*1,IF(COUNTA(J2861)=1,L2861*1,"ERROR"))))</f>
        <v>45.7</v>
      </c>
    </row>
    <row r="2862" spans="1:13" x14ac:dyDescent="0.25">
      <c r="A2862" s="232" t="str">
        <f>IF(D2862="","",A2861)</f>
        <v/>
      </c>
      <c r="B2862" s="231" t="str">
        <f>IF(D2862="","",B2861)</f>
        <v/>
      </c>
      <c r="C2862" s="232" t="str">
        <f>IF(D2862="","",C2861)</f>
        <v/>
      </c>
      <c r="D2862" s="6" t="s">
        <v>838</v>
      </c>
      <c r="E2862" s="5" t="str">
        <f>IF(D2862="","",VLOOKUP(D2862,Master,3,FALSE))</f>
        <v xml:space="preserve">Kabous </v>
      </c>
      <c r="F2862" s="5" t="str">
        <f>IF(D2862="","",VLOOKUP(D2862,Master,4,FALSE))</f>
        <v>Louw</v>
      </c>
      <c r="G2862" s="5" t="str">
        <f>IF(D2862="","",VLOOKUP(D2862,Master,5,FALSE))</f>
        <v>Ladies Senior</v>
      </c>
      <c r="H2862" s="5" t="str">
        <f>IF(D2862="","",VLOOKUP(D2862,Master,2,FALSE))</f>
        <v>SA Ladies</v>
      </c>
      <c r="I2862" s="233"/>
      <c r="J2862" s="233" t="s">
        <v>613</v>
      </c>
      <c r="K2862" s="233">
        <v>158</v>
      </c>
      <c r="L2862" s="234">
        <f>IF(K2862="","",IF(I2862="",ROUND(HLOOKUP(J2862,kgList,K2862,FALSE),1),ROUND(HLOOKUP(I2862,kgList,K2862,FALSE),1)))</f>
        <v>20.8</v>
      </c>
      <c r="M2862" s="234">
        <f>IF(L2862="","",IF(COUNTA(I2862:J2862)&gt;1,"Edible or Inedible",IF(COUNTA(I2862)=1,L2862*1,IF(COUNTA(J2862)=1,L2862*1,"ERROR"))))</f>
        <v>20.8</v>
      </c>
    </row>
    <row r="2863" spans="1:13" x14ac:dyDescent="0.25">
      <c r="A2863" s="232" t="str">
        <f>IF(D2863="","",A2862)</f>
        <v/>
      </c>
      <c r="B2863" s="231" t="str">
        <f>IF(D2863="","",B2862)</f>
        <v/>
      </c>
      <c r="C2863" s="232" t="str">
        <f>IF(D2863="","",C2862)</f>
        <v/>
      </c>
      <c r="D2863" s="6" t="s">
        <v>321</v>
      </c>
      <c r="E2863" s="5" t="str">
        <f>IF(D2863="","",VLOOKUP(D2863,Master,3,FALSE))</f>
        <v>Herman</v>
      </c>
      <c r="F2863" s="5" t="str">
        <f>IF(D2863="","",VLOOKUP(D2863,Master,4,FALSE))</f>
        <v>Fourie</v>
      </c>
      <c r="G2863" s="5" t="str">
        <f>IF(D2863="","",VLOOKUP(D2863,Master,5,FALSE))</f>
        <v>Men Grand Masters</v>
      </c>
      <c r="H2863" s="5" t="str">
        <f>IF(D2863="","",VLOOKUP(D2863,Master,2,FALSE))</f>
        <v>Nam Grand Masters</v>
      </c>
      <c r="I2863" s="233"/>
      <c r="J2863" s="233" t="s">
        <v>613</v>
      </c>
      <c r="K2863" s="233">
        <v>161</v>
      </c>
      <c r="L2863" s="234">
        <f>IF(K2863="","",IF(I2863="",ROUND(HLOOKUP(J2863,kgList,K2863,FALSE),1),ROUND(HLOOKUP(I2863,kgList,K2863,FALSE),1)))</f>
        <v>22.2</v>
      </c>
      <c r="M2863" s="234">
        <f>IF(L2863="","",IF(COUNTA(I2863:J2863)&gt;1,"Edible or Inedible",IF(COUNTA(I2863)=1,L2863*1,IF(COUNTA(J2863)=1,L2863*1,"ERROR"))))</f>
        <v>22.2</v>
      </c>
    </row>
    <row r="2864" spans="1:13" x14ac:dyDescent="0.25">
      <c r="A2864" s="232" t="str">
        <f>IF(D2864="","",A2863)</f>
        <v/>
      </c>
      <c r="B2864" s="231" t="str">
        <f>IF(D2864="","",B2863)</f>
        <v/>
      </c>
      <c r="C2864" s="232" t="str">
        <f>IF(D2864="","",C2863)</f>
        <v/>
      </c>
      <c r="D2864" s="6" t="s">
        <v>888</v>
      </c>
      <c r="E2864" s="5" t="str">
        <f>IF(D2864="","",VLOOKUP(D2864,Master,3,FALSE))</f>
        <v>Gareth</v>
      </c>
      <c r="F2864" s="5" t="str">
        <f>IF(D2864="","",VLOOKUP(D2864,Master,4,FALSE))</f>
        <v>Dahl</v>
      </c>
      <c r="G2864" s="5" t="str">
        <f>IF(D2864="","",VLOOKUP(D2864,Master,5,FALSE))</f>
        <v>Men U/21</v>
      </c>
      <c r="H2864" s="5" t="str">
        <f>IF(D2864="","",VLOOKUP(D2864,Master,2,FALSE))</f>
        <v>SA Men U/21</v>
      </c>
      <c r="I2864" s="233"/>
      <c r="J2864" s="233" t="s">
        <v>613</v>
      </c>
      <c r="K2864" s="233">
        <v>150</v>
      </c>
      <c r="L2864" s="234">
        <f>IF(K2864="","",IF(I2864="",ROUND(HLOOKUP(J2864,kgList,K2864,FALSE),1),ROUND(HLOOKUP(I2864,kgList,K2864,FALSE),1)))</f>
        <v>17.399999999999999</v>
      </c>
      <c r="M2864" s="234">
        <f>IF(L2864="","",IF(COUNTA(I2864:J2864)&gt;1,"Edible or Inedible",IF(COUNTA(I2864)=1,L2864*1,IF(COUNTA(J2864)=1,L2864*1,"ERROR"))))</f>
        <v>17.399999999999999</v>
      </c>
    </row>
    <row r="2865" spans="1:13" x14ac:dyDescent="0.25">
      <c r="A2865" s="232" t="str">
        <f>IF(D2865="","",A2864)</f>
        <v/>
      </c>
      <c r="B2865" s="231" t="str">
        <f>IF(D2865="","",B2864)</f>
        <v/>
      </c>
      <c r="C2865" s="232" t="str">
        <f>IF(D2865="","",C2864)</f>
        <v/>
      </c>
      <c r="D2865" s="6" t="s">
        <v>862</v>
      </c>
      <c r="E2865" s="5" t="str">
        <f>IF(D2865="","",VLOOKUP(D2865,Master,3,FALSE))</f>
        <v>Gus</v>
      </c>
      <c r="F2865" s="5" t="str">
        <f>IF(D2865="","",VLOOKUP(D2865,Master,4,FALSE))</f>
        <v>Kaltenbrun</v>
      </c>
      <c r="G2865" s="5" t="str">
        <f>IF(D2865="","",VLOOKUP(D2865,Master,5,FALSE))</f>
        <v>Men  Master</v>
      </c>
      <c r="H2865" s="5" t="str">
        <f>IF(D2865="","",VLOOKUP(D2865,Master,2,FALSE))</f>
        <v>SA Masters</v>
      </c>
      <c r="I2865" s="233"/>
      <c r="J2865" s="233" t="s">
        <v>612</v>
      </c>
      <c r="K2865" s="233">
        <v>119</v>
      </c>
      <c r="L2865" s="234">
        <f>IF(K2865="","",IF(I2865="",ROUND(HLOOKUP(J2865,kgList,K2865,FALSE),1),ROUND(HLOOKUP(I2865,kgList,K2865,FALSE),1)))</f>
        <v>21.2</v>
      </c>
      <c r="M2865" s="234">
        <f>IF(L2865="","",IF(COUNTA(I2865:J2865)&gt;1,"Edible or Inedible",IF(COUNTA(I2865)=1,L2865*1,IF(COUNTA(J2865)=1,L2865*1,"ERROR"))))</f>
        <v>21.2</v>
      </c>
    </row>
    <row r="2866" spans="1:13" x14ac:dyDescent="0.25">
      <c r="A2866" s="232" t="str">
        <f>IF(D2866="","",A2865)</f>
        <v/>
      </c>
      <c r="B2866" s="231" t="str">
        <f>IF(D2866="","",B2865)</f>
        <v/>
      </c>
      <c r="C2866" s="232" t="str">
        <f>IF(D2866="","",C2865)</f>
        <v/>
      </c>
      <c r="D2866" s="6" t="s">
        <v>828</v>
      </c>
      <c r="E2866" s="5" t="str">
        <f>IF(D2866="","",VLOOKUP(D2866,Master,3,FALSE))</f>
        <v>Raldo</v>
      </c>
      <c r="F2866" s="5" t="str">
        <f>IF(D2866="","",VLOOKUP(D2866,Master,4,FALSE))</f>
        <v>Potgieter</v>
      </c>
      <c r="G2866" s="5" t="str">
        <f>IF(D2866="","",VLOOKUP(D2866,Master,5,FALSE))</f>
        <v>Men Senior</v>
      </c>
      <c r="H2866" s="5" t="str">
        <f>IF(D2866="","",VLOOKUP(D2866,Master,2,FALSE))</f>
        <v>SA Seniors</v>
      </c>
      <c r="I2866" s="233"/>
      <c r="J2866" s="233" t="s">
        <v>613</v>
      </c>
      <c r="K2866" s="233">
        <v>153</v>
      </c>
      <c r="L2866" s="234">
        <f>IF(K2866="","",IF(I2866="",ROUND(HLOOKUP(J2866,kgList,K2866,FALSE),1),ROUND(HLOOKUP(I2866,kgList,K2866,FALSE),1)))</f>
        <v>18.600000000000001</v>
      </c>
      <c r="M2866" s="234">
        <f>IF(L2866="","",IF(COUNTA(I2866:J2866)&gt;1,"Edible or Inedible",IF(COUNTA(I2866)=1,L2866*1,IF(COUNTA(J2866)=1,L2866*1,"ERROR"))))</f>
        <v>18.600000000000001</v>
      </c>
    </row>
    <row r="2867" spans="1:13" x14ac:dyDescent="0.25">
      <c r="A2867" s="232" t="str">
        <f>IF(D2867="","",A2866)</f>
        <v/>
      </c>
      <c r="B2867" s="231" t="str">
        <f>IF(D2867="","",B2866)</f>
        <v/>
      </c>
      <c r="C2867" s="232" t="str">
        <f>IF(D2867="","",C2866)</f>
        <v/>
      </c>
      <c r="D2867" s="6" t="s">
        <v>885</v>
      </c>
      <c r="E2867" s="5" t="str">
        <f>IF(D2867="","",VLOOKUP(D2867,Master,3,FALSE))</f>
        <v>Ahmed</v>
      </c>
      <c r="F2867" s="5" t="str">
        <f>IF(D2867="","",VLOOKUP(D2867,Master,4,FALSE))</f>
        <v>Belim</v>
      </c>
      <c r="G2867" s="5" t="str">
        <f>IF(D2867="","",VLOOKUP(D2867,Master,5,FALSE))</f>
        <v>Men U/21</v>
      </c>
      <c r="H2867" s="5" t="str">
        <f>IF(D2867="","",VLOOKUP(D2867,Master,2,FALSE))</f>
        <v>SA Men U/21</v>
      </c>
      <c r="I2867" s="233"/>
      <c r="J2867" s="233" t="s">
        <v>613</v>
      </c>
      <c r="K2867" s="233">
        <v>150</v>
      </c>
      <c r="L2867" s="234">
        <f>IF(K2867="","",IF(I2867="",ROUND(HLOOKUP(J2867,kgList,K2867,FALSE),1),ROUND(HLOOKUP(I2867,kgList,K2867,FALSE),1)))</f>
        <v>17.399999999999999</v>
      </c>
      <c r="M2867" s="234">
        <f>IF(L2867="","",IF(COUNTA(I2867:J2867)&gt;1,"Edible or Inedible",IF(COUNTA(I2867)=1,L2867*1,IF(COUNTA(J2867)=1,L2867*1,"ERROR"))))</f>
        <v>17.399999999999999</v>
      </c>
    </row>
    <row r="2868" spans="1:13" x14ac:dyDescent="0.25">
      <c r="A2868" s="232" t="str">
        <f>IF(D2868="","",A2867)</f>
        <v/>
      </c>
      <c r="B2868" s="231" t="str">
        <f>IF(D2868="","",B2867)</f>
        <v/>
      </c>
      <c r="C2868" s="232" t="str">
        <f>IF(D2868="","",C2867)</f>
        <v/>
      </c>
      <c r="D2868" s="6" t="s">
        <v>849</v>
      </c>
      <c r="E2868" s="5" t="str">
        <f>IF(D2868="","",VLOOKUP(D2868,Master,3,FALSE))</f>
        <v>Tim</v>
      </c>
      <c r="F2868" s="5" t="str">
        <f>IF(D2868="","",VLOOKUP(D2868,Master,4,FALSE))</f>
        <v>Du Plessis</v>
      </c>
      <c r="G2868" s="5" t="str">
        <f>IF(D2868="","",VLOOKUP(D2868,Master,5,FALSE))</f>
        <v>Men U/21</v>
      </c>
      <c r="H2868" s="5" t="str">
        <f>IF(D2868="","",VLOOKUP(D2868,Master,2,FALSE))</f>
        <v>SA Men U/21</v>
      </c>
      <c r="I2868" s="233"/>
      <c r="J2868" s="233" t="s">
        <v>613</v>
      </c>
      <c r="K2868" s="233">
        <v>150</v>
      </c>
      <c r="L2868" s="234">
        <f>IF(K2868="","",IF(I2868="",ROUND(HLOOKUP(J2868,kgList,K2868,FALSE),1),ROUND(HLOOKUP(I2868,kgList,K2868,FALSE),1)))</f>
        <v>17.399999999999999</v>
      </c>
      <c r="M2868" s="234">
        <f>IF(L2868="","",IF(COUNTA(I2868:J2868)&gt;1,"Edible or Inedible",IF(COUNTA(I2868)=1,L2868*1,IF(COUNTA(J2868)=1,L2868*1,"ERROR"))))</f>
        <v>17.399999999999999</v>
      </c>
    </row>
    <row r="2869" spans="1:13" x14ac:dyDescent="0.25">
      <c r="A2869" s="232" t="str">
        <f>IF(D2869="","",A2868)</f>
        <v/>
      </c>
      <c r="B2869" s="231" t="str">
        <f>IF(D2869="","",B2868)</f>
        <v/>
      </c>
      <c r="C2869" s="232" t="str">
        <f>IF(D2869="","",C2868)</f>
        <v/>
      </c>
      <c r="D2869" s="6" t="s">
        <v>313</v>
      </c>
      <c r="E2869" s="5" t="str">
        <f>IF(D2869="","",VLOOKUP(D2869,Master,3,FALSE))</f>
        <v>Charles</v>
      </c>
      <c r="F2869" s="5" t="str">
        <f>IF(D2869="","",VLOOKUP(D2869,Master,4,FALSE))</f>
        <v>Bothma</v>
      </c>
      <c r="G2869" s="5" t="str">
        <f>IF(D2869="","",VLOOKUP(D2869,Master,5,FALSE))</f>
        <v>Men Grand Masters</v>
      </c>
      <c r="H2869" s="5" t="str">
        <f>IF(D2869="","",VLOOKUP(D2869,Master,2,FALSE))</f>
        <v>Nam Grand Masters</v>
      </c>
      <c r="I2869" s="233"/>
      <c r="J2869" s="233" t="s">
        <v>613</v>
      </c>
      <c r="K2869" s="233">
        <v>161</v>
      </c>
      <c r="L2869" s="234">
        <f>IF(K2869="","",IF(I2869="",ROUND(HLOOKUP(J2869,kgList,K2869,FALSE),1),ROUND(HLOOKUP(I2869,kgList,K2869,FALSE),1)))</f>
        <v>22.2</v>
      </c>
      <c r="M2869" s="234">
        <f>IF(L2869="","",IF(COUNTA(I2869:J2869)&gt;1,"Edible or Inedible",IF(COUNTA(I2869)=1,L2869*1,IF(COUNTA(J2869)=1,L2869*1,"ERROR"))))</f>
        <v>22.2</v>
      </c>
    </row>
    <row r="2870" spans="1:13" x14ac:dyDescent="0.25">
      <c r="A2870" s="232" t="str">
        <f>IF(D2870="","",A2869)</f>
        <v/>
      </c>
      <c r="B2870" s="231" t="str">
        <f>IF(D2870="","",B2869)</f>
        <v/>
      </c>
      <c r="C2870" s="232" t="str">
        <f>IF(D2870="","",C2869)</f>
        <v/>
      </c>
      <c r="D2870" s="6" t="s">
        <v>845</v>
      </c>
      <c r="E2870" s="5" t="str">
        <f>IF(D2870="","",VLOOKUP(D2870,Master,3,FALSE))</f>
        <v>Corbin</v>
      </c>
      <c r="F2870" s="5" t="str">
        <f>IF(D2870="","",VLOOKUP(D2870,Master,4,FALSE))</f>
        <v>Morris</v>
      </c>
      <c r="G2870" s="5" t="str">
        <f>IF(D2870="","",VLOOKUP(D2870,Master,5,FALSE))</f>
        <v>Men U/21</v>
      </c>
      <c r="H2870" s="5" t="str">
        <f>IF(D2870="","",VLOOKUP(D2870,Master,2,FALSE))</f>
        <v>SA Men U/21</v>
      </c>
      <c r="I2870" s="233" t="s">
        <v>946</v>
      </c>
      <c r="J2870" s="233"/>
      <c r="K2870" s="233">
        <v>78</v>
      </c>
      <c r="L2870" s="234">
        <f>IF(K2870="","",IF(I2870="",ROUND(HLOOKUP(J2870,kgList,K2870,FALSE),1),ROUND(HLOOKUP(I2870,kgList,K2870,FALSE),1)))</f>
        <v>5</v>
      </c>
      <c r="M2870" s="234">
        <f>IF(L2870="","",IF(COUNTA(I2870:J2870)&gt;1,"Edible or Inedible",IF(COUNTA(I2870)=1,L2870*1,IF(COUNTA(J2870)=1,L2870*1,"ERROR"))))</f>
        <v>5</v>
      </c>
    </row>
    <row r="2871" spans="1:13" x14ac:dyDescent="0.25">
      <c r="A2871" s="232" t="str">
        <f>IF(D2871="","",A2870)</f>
        <v/>
      </c>
      <c r="B2871" s="231" t="str">
        <f>IF(D2871="","",B2870)</f>
        <v/>
      </c>
      <c r="C2871" s="232" t="str">
        <f>IF(D2871="","",C2870)</f>
        <v/>
      </c>
      <c r="D2871" s="6" t="s">
        <v>888</v>
      </c>
      <c r="E2871" s="5" t="str">
        <f>IF(D2871="","",VLOOKUP(D2871,Master,3,FALSE))</f>
        <v>Gareth</v>
      </c>
      <c r="F2871" s="5" t="str">
        <f>IF(D2871="","",VLOOKUP(D2871,Master,4,FALSE))</f>
        <v>Dahl</v>
      </c>
      <c r="G2871" s="5" t="str">
        <f>IF(D2871="","",VLOOKUP(D2871,Master,5,FALSE))</f>
        <v>Men U/21</v>
      </c>
      <c r="H2871" s="5" t="str">
        <f>IF(D2871="","",VLOOKUP(D2871,Master,2,FALSE))</f>
        <v>SA Men U/21</v>
      </c>
      <c r="I2871" s="233" t="s">
        <v>19</v>
      </c>
      <c r="J2871" s="233"/>
      <c r="K2871" s="233">
        <v>69</v>
      </c>
      <c r="L2871" s="234">
        <f>IF(K2871="","",IF(I2871="",ROUND(HLOOKUP(J2871,kgList,K2871,FALSE),1),ROUND(HLOOKUP(I2871,kgList,K2871,FALSE),1)))</f>
        <v>3.4</v>
      </c>
      <c r="M2871" s="234">
        <f>IF(L2871="","",IF(COUNTA(I2871:J2871)&gt;1,"Edible or Inedible",IF(COUNTA(I2871)=1,L2871*1,IF(COUNTA(J2871)=1,L2871*1,"ERROR"))))</f>
        <v>3.4</v>
      </c>
    </row>
    <row r="2872" spans="1:13" x14ac:dyDescent="0.25">
      <c r="A2872" s="232" t="str">
        <f>IF(D2872="","",A2871)</f>
        <v/>
      </c>
      <c r="B2872" s="231" t="str">
        <f>IF(D2872="","",B2871)</f>
        <v/>
      </c>
      <c r="C2872" s="232" t="str">
        <f>IF(D2872="","",C2871)</f>
        <v/>
      </c>
      <c r="D2872" s="6" t="s">
        <v>869</v>
      </c>
      <c r="E2872" s="5" t="str">
        <f>IF(D2872="","",VLOOKUP(D2872,Master,3,FALSE))</f>
        <v>Alan</v>
      </c>
      <c r="F2872" s="5" t="str">
        <f>IF(D2872="","",VLOOKUP(D2872,Master,4,FALSE))</f>
        <v>Prinsloo</v>
      </c>
      <c r="G2872" s="5" t="str">
        <f>IF(D2872="","",VLOOKUP(D2872,Master,5,FALSE))</f>
        <v>Men Grand Masters</v>
      </c>
      <c r="H2872" s="5" t="str">
        <f>IF(D2872="","",VLOOKUP(D2872,Master,2,FALSE))</f>
        <v>SA Grand Masters</v>
      </c>
      <c r="I2872" s="233"/>
      <c r="J2872" s="233" t="s">
        <v>591</v>
      </c>
      <c r="K2872" s="233">
        <v>102</v>
      </c>
      <c r="L2872" s="234">
        <f>IF(K2872="","",IF(I2872="",ROUND(HLOOKUP(J2872,kgList,K2872,FALSE),1),ROUND(HLOOKUP(I2872,kgList,K2872,FALSE),1)))</f>
        <v>19.7</v>
      </c>
      <c r="M2872" s="234">
        <f>IF(L2872="","",IF(COUNTA(I2872:J2872)&gt;1,"Edible or Inedible",IF(COUNTA(I2872)=1,L2872*1,IF(COUNTA(J2872)=1,L2872*1,"ERROR"))))</f>
        <v>19.7</v>
      </c>
    </row>
    <row r="2873" spans="1:13" x14ac:dyDescent="0.25">
      <c r="A2873" s="232" t="str">
        <f>IF(D2873="","",A2872)</f>
        <v/>
      </c>
      <c r="B2873" s="231" t="str">
        <f>IF(D2873="","",B2872)</f>
        <v/>
      </c>
      <c r="C2873" s="232" t="str">
        <f>IF(D2873="","",C2872)</f>
        <v/>
      </c>
      <c r="D2873" s="6" t="s">
        <v>415</v>
      </c>
      <c r="E2873" s="5" t="str">
        <f>IF(D2873="","",VLOOKUP(D2873,Master,3,FALSE))</f>
        <v>Grant</v>
      </c>
      <c r="F2873" s="5" t="str">
        <f>IF(D2873="","",VLOOKUP(D2873,Master,4,FALSE))</f>
        <v>Knight</v>
      </c>
      <c r="G2873" s="5" t="str">
        <f>IF(D2873="","",VLOOKUP(D2873,Master,5,FALSE))</f>
        <v>Men Veteran</v>
      </c>
      <c r="H2873" s="5" t="str">
        <f>IF(D2873="","",VLOOKUP(D2873,Master,2,FALSE))</f>
        <v>Nam Seniors</v>
      </c>
      <c r="I2873" s="233"/>
      <c r="J2873" s="233" t="s">
        <v>614</v>
      </c>
      <c r="K2873" s="233">
        <v>158</v>
      </c>
      <c r="L2873" s="234">
        <f>IF(K2873="","",IF(I2873="",ROUND(HLOOKUP(J2873,kgList,K2873,FALSE),1),ROUND(HLOOKUP(I2873,kgList,K2873,FALSE),1)))</f>
        <v>18.3</v>
      </c>
      <c r="M2873" s="234">
        <f>IF(L2873="","",IF(COUNTA(I2873:J2873)&gt;1,"Edible or Inedible",IF(COUNTA(I2873)=1,L2873*1,IF(COUNTA(J2873)=1,L2873*1,"ERROR"))))</f>
        <v>18.3</v>
      </c>
    </row>
    <row r="2874" spans="1:13" x14ac:dyDescent="0.25">
      <c r="A2874" s="232" t="str">
        <f>IF(D2874="","",A2873)</f>
        <v/>
      </c>
      <c r="B2874" s="231" t="str">
        <f>IF(D2874="","",B2873)</f>
        <v/>
      </c>
      <c r="C2874" s="232" t="str">
        <f>IF(D2874="","",C2873)</f>
        <v/>
      </c>
      <c r="D2874" s="6" t="s">
        <v>828</v>
      </c>
      <c r="E2874" s="5" t="str">
        <f>IF(D2874="","",VLOOKUP(D2874,Master,3,FALSE))</f>
        <v>Raldo</v>
      </c>
      <c r="F2874" s="5" t="str">
        <f>IF(D2874="","",VLOOKUP(D2874,Master,4,FALSE))</f>
        <v>Potgieter</v>
      </c>
      <c r="G2874" s="5" t="str">
        <f>IF(D2874="","",VLOOKUP(D2874,Master,5,FALSE))</f>
        <v>Men Senior</v>
      </c>
      <c r="H2874" s="5" t="str">
        <f>IF(D2874="","",VLOOKUP(D2874,Master,2,FALSE))</f>
        <v>SA Seniors</v>
      </c>
      <c r="I2874" s="233"/>
      <c r="J2874" s="233" t="s">
        <v>613</v>
      </c>
      <c r="K2874" s="233">
        <v>152</v>
      </c>
      <c r="L2874" s="234">
        <f>IF(K2874="","",IF(I2874="",ROUND(HLOOKUP(J2874,kgList,K2874,FALSE),1),ROUND(HLOOKUP(I2874,kgList,K2874,FALSE),1)))</f>
        <v>18.2</v>
      </c>
      <c r="M2874" s="234">
        <f>IF(L2874="","",IF(COUNTA(I2874:J2874)&gt;1,"Edible or Inedible",IF(COUNTA(I2874)=1,L2874*1,IF(COUNTA(J2874)=1,L2874*1,"ERROR"))))</f>
        <v>18.2</v>
      </c>
    </row>
    <row r="2875" spans="1:13" x14ac:dyDescent="0.25">
      <c r="A2875" s="232" t="str">
        <f>IF(D2875="","",A2874)</f>
        <v/>
      </c>
      <c r="B2875" s="231" t="str">
        <f>IF(D2875="","",B2874)</f>
        <v/>
      </c>
      <c r="C2875" s="232" t="str">
        <f>IF(D2875="","",C2874)</f>
        <v/>
      </c>
      <c r="D2875" s="6" t="s">
        <v>316</v>
      </c>
      <c r="E2875" s="5" t="str">
        <f>IF(D2875="","",VLOOKUP(D2875,Master,3,FALSE))</f>
        <v>Andre</v>
      </c>
      <c r="F2875" s="5" t="str">
        <f>IF(D2875="","",VLOOKUP(D2875,Master,4,FALSE))</f>
        <v>Coetzee</v>
      </c>
      <c r="G2875" s="5" t="str">
        <f>IF(D2875="","",VLOOKUP(D2875,Master,5,FALSE))</f>
        <v>Men Grand Masters</v>
      </c>
      <c r="H2875" s="5" t="str">
        <f>IF(D2875="","",VLOOKUP(D2875,Master,2,FALSE))</f>
        <v>Nam Grand Masters</v>
      </c>
      <c r="I2875" s="233"/>
      <c r="J2875" s="233" t="s">
        <v>613</v>
      </c>
      <c r="K2875" s="233">
        <v>153</v>
      </c>
      <c r="L2875" s="234">
        <f>IF(K2875="","",IF(I2875="",ROUND(HLOOKUP(J2875,kgList,K2875,FALSE),1),ROUND(HLOOKUP(I2875,kgList,K2875,FALSE),1)))</f>
        <v>18.600000000000001</v>
      </c>
      <c r="M2875" s="234">
        <f>IF(L2875="","",IF(COUNTA(I2875:J2875)&gt;1,"Edible or Inedible",IF(COUNTA(I2875)=1,L2875*1,IF(COUNTA(J2875)=1,L2875*1,"ERROR"))))</f>
        <v>18.600000000000001</v>
      </c>
    </row>
    <row r="2876" spans="1:13" x14ac:dyDescent="0.25">
      <c r="A2876" s="232" t="str">
        <f>IF(D2876="","",A2875)</f>
        <v/>
      </c>
      <c r="B2876" s="231" t="str">
        <f>IF(D2876="","",B2875)</f>
        <v/>
      </c>
      <c r="C2876" s="232" t="str">
        <f>IF(D2876="","",C2875)</f>
        <v/>
      </c>
      <c r="D2876" s="6" t="s">
        <v>826</v>
      </c>
      <c r="E2876" s="5" t="str">
        <f>IF(D2876="","",VLOOKUP(D2876,Master,3,FALSE))</f>
        <v>AJ</v>
      </c>
      <c r="F2876" s="5" t="str">
        <f>IF(D2876="","",VLOOKUP(D2876,Master,4,FALSE))</f>
        <v>De Beer</v>
      </c>
      <c r="G2876" s="5" t="str">
        <f>IF(D2876="","",VLOOKUP(D2876,Master,5,FALSE))</f>
        <v>Men Senior</v>
      </c>
      <c r="H2876" s="5" t="str">
        <f>IF(D2876="","",VLOOKUP(D2876,Master,2,FALSE))</f>
        <v>SA Seniors</v>
      </c>
      <c r="I2876" s="233"/>
      <c r="J2876" s="233" t="s">
        <v>613</v>
      </c>
      <c r="K2876" s="233">
        <v>152</v>
      </c>
      <c r="L2876" s="234">
        <f>IF(K2876="","",IF(I2876="",ROUND(HLOOKUP(J2876,kgList,K2876,FALSE),1),ROUND(HLOOKUP(I2876,kgList,K2876,FALSE),1)))</f>
        <v>18.2</v>
      </c>
      <c r="M2876" s="234">
        <f>IF(L2876="","",IF(COUNTA(I2876:J2876)&gt;1,"Edible or Inedible",IF(COUNTA(I2876)=1,L2876*1,IF(COUNTA(J2876)=1,L2876*1,"ERROR"))))</f>
        <v>18.2</v>
      </c>
    </row>
    <row r="2877" spans="1:13" x14ac:dyDescent="0.25">
      <c r="A2877" s="232" t="str">
        <f>IF(D2877="","",A2876)</f>
        <v/>
      </c>
      <c r="B2877" s="231" t="str">
        <f>IF(D2877="","",B2876)</f>
        <v/>
      </c>
      <c r="C2877" s="232" t="str">
        <f>IF(D2877="","",C2876)</f>
        <v/>
      </c>
      <c r="D2877" s="6" t="s">
        <v>851</v>
      </c>
      <c r="E2877" s="5" t="str">
        <f>IF(D2877="","",VLOOKUP(D2877,Master,3,FALSE))</f>
        <v>Lance</v>
      </c>
      <c r="F2877" s="5" t="str">
        <f>IF(D2877="","",VLOOKUP(D2877,Master,4,FALSE))</f>
        <v>Daniel</v>
      </c>
      <c r="G2877" s="5" t="str">
        <f>IF(D2877="","",VLOOKUP(D2877,Master,5,FALSE))</f>
        <v>Men U/21</v>
      </c>
      <c r="H2877" s="5" t="str">
        <f>IF(D2877="","",VLOOKUP(D2877,Master,2,FALSE))</f>
        <v>SA Men U/21</v>
      </c>
      <c r="I2877" s="233"/>
      <c r="J2877" s="233" t="s">
        <v>613</v>
      </c>
      <c r="K2877" s="233">
        <v>149</v>
      </c>
      <c r="L2877" s="234">
        <f>IF(K2877="","",IF(I2877="",ROUND(HLOOKUP(J2877,kgList,K2877,FALSE),1),ROUND(HLOOKUP(I2877,kgList,K2877,FALSE),1)))</f>
        <v>17</v>
      </c>
      <c r="M2877" s="234">
        <f>IF(L2877="","",IF(COUNTA(I2877:J2877)&gt;1,"Edible or Inedible",IF(COUNTA(I2877)=1,L2877*1,IF(COUNTA(J2877)=1,L2877*1,"ERROR"))))</f>
        <v>17</v>
      </c>
    </row>
    <row r="2878" spans="1:13" x14ac:dyDescent="0.25">
      <c r="A2878" s="232" t="str">
        <f>IF(D2878="","",A2877)</f>
        <v/>
      </c>
      <c r="B2878" s="231" t="str">
        <f>IF(D2878="","",B2877)</f>
        <v/>
      </c>
      <c r="C2878" s="232" t="str">
        <f>IF(D2878="","",C2877)</f>
        <v/>
      </c>
      <c r="D2878" s="6" t="s">
        <v>335</v>
      </c>
      <c r="E2878" s="5" t="str">
        <f>IF(D2878="","",VLOOKUP(D2878,Master,3,FALSE))</f>
        <v>Terence</v>
      </c>
      <c r="F2878" s="5" t="str">
        <f>IF(D2878="","",VLOOKUP(D2878,Master,4,FALSE))</f>
        <v>Clark</v>
      </c>
      <c r="G2878" s="5" t="str">
        <f>IF(D2878="","",VLOOKUP(D2878,Master,5,FALSE))</f>
        <v>Men Master</v>
      </c>
      <c r="H2878" s="5" t="str">
        <f>IF(D2878="","",VLOOKUP(D2878,Master,2,FALSE))</f>
        <v>Nam Masters</v>
      </c>
      <c r="I2878" s="233"/>
      <c r="J2878" s="233" t="s">
        <v>613</v>
      </c>
      <c r="K2878" s="233">
        <v>157</v>
      </c>
      <c r="L2878" s="234">
        <f>IF(K2878="","",IF(I2878="",ROUND(HLOOKUP(J2878,kgList,K2878,FALSE),1),ROUND(HLOOKUP(I2878,kgList,K2878,FALSE),1)))</f>
        <v>20.399999999999999</v>
      </c>
      <c r="M2878" s="234">
        <f>IF(L2878="","",IF(COUNTA(I2878:J2878)&gt;1,"Edible or Inedible",IF(COUNTA(I2878)=1,L2878*1,IF(COUNTA(J2878)=1,L2878*1,"ERROR"))))</f>
        <v>20.399999999999999</v>
      </c>
    </row>
    <row r="2879" spans="1:13" x14ac:dyDescent="0.25">
      <c r="A2879" s="232" t="str">
        <f>IF(D2879="","",A2878)</f>
        <v/>
      </c>
      <c r="B2879" s="231" t="str">
        <f>IF(D2879="","",B2878)</f>
        <v/>
      </c>
      <c r="C2879" s="232" t="str">
        <f>IF(D2879="","",C2878)</f>
        <v/>
      </c>
      <c r="D2879" s="6" t="s">
        <v>826</v>
      </c>
      <c r="E2879" s="5" t="str">
        <f>IF(D2879="","",VLOOKUP(D2879,Master,3,FALSE))</f>
        <v>AJ</v>
      </c>
      <c r="F2879" s="5" t="str">
        <f>IF(D2879="","",VLOOKUP(D2879,Master,4,FALSE))</f>
        <v>De Beer</v>
      </c>
      <c r="G2879" s="5" t="str">
        <f>IF(D2879="","",VLOOKUP(D2879,Master,5,FALSE))</f>
        <v>Men Senior</v>
      </c>
      <c r="H2879" s="5" t="str">
        <f>IF(D2879="","",VLOOKUP(D2879,Master,2,FALSE))</f>
        <v>SA Seniors</v>
      </c>
      <c r="I2879" s="233"/>
      <c r="J2879" s="233" t="s">
        <v>613</v>
      </c>
      <c r="K2879" s="233">
        <v>152</v>
      </c>
      <c r="L2879" s="234">
        <f>IF(K2879="","",IF(I2879="",ROUND(HLOOKUP(J2879,kgList,K2879,FALSE),1),ROUND(HLOOKUP(I2879,kgList,K2879,FALSE),1)))</f>
        <v>18.2</v>
      </c>
      <c r="M2879" s="234">
        <f>IF(L2879="","",IF(COUNTA(I2879:J2879)&gt;1,"Edible or Inedible",IF(COUNTA(I2879)=1,L2879*1,IF(COUNTA(J2879)=1,L2879*1,"ERROR"))))</f>
        <v>18.2</v>
      </c>
    </row>
    <row r="2880" spans="1:13" x14ac:dyDescent="0.25">
      <c r="A2880" s="232" t="str">
        <f>IF(D2880="","",A2879)</f>
        <v/>
      </c>
      <c r="B2880" s="231" t="str">
        <f>IF(D2880="","",B2879)</f>
        <v/>
      </c>
      <c r="C2880" s="232" t="str">
        <f>IF(D2880="","",C2879)</f>
        <v/>
      </c>
      <c r="D2880" s="6" t="s">
        <v>333</v>
      </c>
      <c r="E2880" s="5" t="str">
        <f>IF(D2880="","",VLOOKUP(D2880,Master,3,FALSE))</f>
        <v>Johan</v>
      </c>
      <c r="F2880" s="5" t="str">
        <f>IF(D2880="","",VLOOKUP(D2880,Master,4,FALSE))</f>
        <v>Van Wyk</v>
      </c>
      <c r="G2880" s="5" t="str">
        <f>IF(D2880="","",VLOOKUP(D2880,Master,5,FALSE))</f>
        <v>Men Veteran</v>
      </c>
      <c r="H2880" s="5" t="str">
        <f>IF(D2880="","",VLOOKUP(D2880,Master,2,FALSE))</f>
        <v>Nam Seniors</v>
      </c>
      <c r="I2880" s="233"/>
      <c r="J2880" s="233" t="s">
        <v>613</v>
      </c>
      <c r="K2880" s="233">
        <v>152</v>
      </c>
      <c r="L2880" s="234">
        <f>IF(K2880="","",IF(I2880="",ROUND(HLOOKUP(J2880,kgList,K2880,FALSE),1),ROUND(HLOOKUP(I2880,kgList,K2880,FALSE),1)))</f>
        <v>18.2</v>
      </c>
      <c r="M2880" s="234">
        <f>IF(L2880="","",IF(COUNTA(I2880:J2880)&gt;1,"Edible or Inedible",IF(COUNTA(I2880)=1,L2880*1,IF(COUNTA(J2880)=1,L2880*1,"ERROR"))))</f>
        <v>18.2</v>
      </c>
    </row>
    <row r="2881" spans="1:13" x14ac:dyDescent="0.25">
      <c r="A2881" s="232" t="str">
        <f>IF(D2881="","",A2880)</f>
        <v/>
      </c>
      <c r="B2881" s="231" t="str">
        <f>IF(D2881="","",B2880)</f>
        <v/>
      </c>
      <c r="C2881" s="232" t="str">
        <f>IF(D2881="","",C2880)</f>
        <v/>
      </c>
      <c r="D2881" s="6" t="s">
        <v>426</v>
      </c>
      <c r="E2881" s="5" t="str">
        <f>IF(D2881="","",VLOOKUP(D2881,Master,3,FALSE))</f>
        <v>Herman</v>
      </c>
      <c r="F2881" s="5" t="str">
        <f>IF(D2881="","",VLOOKUP(D2881,Master,4,FALSE))</f>
        <v>Krauze</v>
      </c>
      <c r="G2881" s="5" t="str">
        <f>IF(D2881="","",VLOOKUP(D2881,Master,5,FALSE))</f>
        <v>Men U/21</v>
      </c>
      <c r="H2881" s="5" t="str">
        <f>IF(D2881="","",VLOOKUP(D2881,Master,2,FALSE))</f>
        <v>Nam Men U/21</v>
      </c>
      <c r="I2881" s="233"/>
      <c r="J2881" s="233" t="s">
        <v>613</v>
      </c>
      <c r="K2881" s="233">
        <v>149</v>
      </c>
      <c r="L2881" s="234">
        <f>IF(K2881="","",IF(I2881="",ROUND(HLOOKUP(J2881,kgList,K2881,FALSE),1),ROUND(HLOOKUP(I2881,kgList,K2881,FALSE),1)))</f>
        <v>17</v>
      </c>
      <c r="M2881" s="234">
        <f>IF(L2881="","",IF(COUNTA(I2881:J2881)&gt;1,"Edible or Inedible",IF(COUNTA(I2881)=1,L2881*1,IF(COUNTA(J2881)=1,L2881*1,"ERROR"))))</f>
        <v>17</v>
      </c>
    </row>
    <row r="2882" spans="1:13" x14ac:dyDescent="0.25">
      <c r="A2882" s="232" t="str">
        <f>IF(D2882="","",A2881)</f>
        <v/>
      </c>
      <c r="B2882" s="231" t="str">
        <f>IF(D2882="","",B2881)</f>
        <v/>
      </c>
      <c r="C2882" s="232" t="str">
        <f>IF(D2882="","",C2881)</f>
        <v/>
      </c>
      <c r="D2882" s="6" t="s">
        <v>325</v>
      </c>
      <c r="E2882" s="5" t="str">
        <f>IF(D2882="","",VLOOKUP(D2882,Master,3,FALSE))</f>
        <v>Jörg</v>
      </c>
      <c r="F2882" s="5" t="str">
        <f>IF(D2882="","",VLOOKUP(D2882,Master,4,FALSE))</f>
        <v>Walter</v>
      </c>
      <c r="G2882" s="5" t="str">
        <f>IF(D2882="","",VLOOKUP(D2882,Master,5,FALSE))</f>
        <v>Men Grand Masters</v>
      </c>
      <c r="H2882" s="5" t="str">
        <f>IF(D2882="","",VLOOKUP(D2882,Master,2,FALSE))</f>
        <v>Nam Grand Masters</v>
      </c>
      <c r="I2882" s="233"/>
      <c r="J2882" s="233" t="s">
        <v>613</v>
      </c>
      <c r="K2882" s="233">
        <v>150</v>
      </c>
      <c r="L2882" s="234">
        <f>IF(K2882="","",IF(I2882="",ROUND(HLOOKUP(J2882,kgList,K2882,FALSE),1),ROUND(HLOOKUP(I2882,kgList,K2882,FALSE),1)))</f>
        <v>17.399999999999999</v>
      </c>
      <c r="M2882" s="234">
        <f>IF(L2882="","",IF(COUNTA(I2882:J2882)&gt;1,"Edible or Inedible",IF(COUNTA(I2882)=1,L2882*1,IF(COUNTA(J2882)=1,L2882*1,"ERROR"))))</f>
        <v>17.399999999999999</v>
      </c>
    </row>
    <row r="2883" spans="1:13" x14ac:dyDescent="0.25">
      <c r="A2883" s="232" t="str">
        <f>IF(D2883="","",A2882)</f>
        <v/>
      </c>
      <c r="B2883" s="231" t="str">
        <f>IF(D2883="","",B2882)</f>
        <v/>
      </c>
      <c r="C2883" s="232" t="str">
        <f>IF(D2883="","",C2882)</f>
        <v/>
      </c>
      <c r="D2883" s="6" t="s">
        <v>899</v>
      </c>
      <c r="E2883" s="5" t="str">
        <f>IF(D2883="","",VLOOKUP(D2883,Master,3,FALSE))</f>
        <v>Prevashan</v>
      </c>
      <c r="F2883" s="5" t="str">
        <f>IF(D2883="","",VLOOKUP(D2883,Master,4,FALSE))</f>
        <v>Moodley</v>
      </c>
      <c r="G2883" s="5" t="str">
        <f>IF(D2883="","",VLOOKUP(D2883,Master,5,FALSE))</f>
        <v>Men Senior</v>
      </c>
      <c r="H2883" s="5" t="str">
        <f>IF(D2883="","",VLOOKUP(D2883,Master,2,FALSE))</f>
        <v>SA Seniors</v>
      </c>
      <c r="I2883" s="233"/>
      <c r="J2883" s="233" t="s">
        <v>613</v>
      </c>
      <c r="K2883" s="233">
        <v>151</v>
      </c>
      <c r="L2883" s="234">
        <f>IF(K2883="","",IF(I2883="",ROUND(HLOOKUP(J2883,kgList,K2883,FALSE),1),ROUND(HLOOKUP(I2883,kgList,K2883,FALSE),1)))</f>
        <v>17.8</v>
      </c>
      <c r="M2883" s="234">
        <f>IF(L2883="","",IF(COUNTA(I2883:J2883)&gt;1,"Edible or Inedible",IF(COUNTA(I2883)=1,L2883*1,IF(COUNTA(J2883)=1,L2883*1,"ERROR"))))</f>
        <v>17.8</v>
      </c>
    </row>
    <row r="2884" spans="1:13" x14ac:dyDescent="0.25">
      <c r="A2884" s="232" t="str">
        <f>IF(D2884="","",A2883)</f>
        <v/>
      </c>
      <c r="B2884" s="231" t="str">
        <f>IF(D2884="","",B2883)</f>
        <v/>
      </c>
      <c r="C2884" s="232" t="str">
        <f>IF(D2884="","",C2883)</f>
        <v/>
      </c>
      <c r="D2884" s="6" t="s">
        <v>331</v>
      </c>
      <c r="E2884" s="5" t="str">
        <f>IF(D2884="","",VLOOKUP(D2884,Master,3,FALSE))</f>
        <v>Emil</v>
      </c>
      <c r="F2884" s="5" t="str">
        <f>IF(D2884="","",VLOOKUP(D2884,Master,4,FALSE))</f>
        <v>Prinsloo</v>
      </c>
      <c r="G2884" s="5" t="str">
        <f>IF(D2884="","",VLOOKUP(D2884,Master,5,FALSE))</f>
        <v>Men Veteran</v>
      </c>
      <c r="H2884" s="5" t="str">
        <f>IF(D2884="","",VLOOKUP(D2884,Master,2,FALSE))</f>
        <v>Nam Seniors</v>
      </c>
      <c r="I2884" s="233"/>
      <c r="J2884" s="233" t="s">
        <v>613</v>
      </c>
      <c r="K2884" s="233">
        <v>151</v>
      </c>
      <c r="L2884" s="234">
        <f>IF(K2884="","",IF(I2884="",ROUND(HLOOKUP(J2884,kgList,K2884,FALSE),1),ROUND(HLOOKUP(I2884,kgList,K2884,FALSE),1)))</f>
        <v>17.8</v>
      </c>
      <c r="M2884" s="234">
        <f>IF(L2884="","",IF(COUNTA(I2884:J2884)&gt;1,"Edible or Inedible",IF(COUNTA(I2884)=1,L2884*1,IF(COUNTA(J2884)=1,L2884*1,"ERROR"))))</f>
        <v>17.8</v>
      </c>
    </row>
    <row r="2885" spans="1:13" x14ac:dyDescent="0.25">
      <c r="A2885" s="232" t="str">
        <f>IF(D2885="","",A2884)</f>
        <v/>
      </c>
      <c r="B2885" s="231" t="str">
        <f>IF(D2885="","",B2884)</f>
        <v/>
      </c>
      <c r="C2885" s="232" t="str">
        <f>IF(D2885="","",C2884)</f>
        <v/>
      </c>
      <c r="D2885" s="6" t="s">
        <v>891</v>
      </c>
      <c r="E2885" s="5" t="str">
        <f>IF(D2885="","",VLOOKUP(D2885,Master,3,FALSE))</f>
        <v>Marina</v>
      </c>
      <c r="F2885" s="5" t="str">
        <f>IF(D2885="","",VLOOKUP(D2885,Master,4,FALSE))</f>
        <v>Fuchs</v>
      </c>
      <c r="G2885" s="5" t="str">
        <f>IF(D2885="","",VLOOKUP(D2885,Master,5,FALSE))</f>
        <v>Ladies Senior</v>
      </c>
      <c r="H2885" s="5" t="str">
        <f>IF(D2885="","",VLOOKUP(D2885,Master,2,FALSE))</f>
        <v>SA Ladies</v>
      </c>
      <c r="I2885" s="233"/>
      <c r="J2885" s="233" t="s">
        <v>613</v>
      </c>
      <c r="K2885" s="233">
        <v>155</v>
      </c>
      <c r="L2885" s="234">
        <f>IF(K2885="","",IF(I2885="",ROUND(HLOOKUP(J2885,kgList,K2885,FALSE),1),ROUND(HLOOKUP(I2885,kgList,K2885,FALSE),1)))</f>
        <v>19.5</v>
      </c>
      <c r="M2885" s="234">
        <f>IF(L2885="","",IF(COUNTA(I2885:J2885)&gt;1,"Edible or Inedible",IF(COUNTA(I2885)=1,L2885*1,IF(COUNTA(J2885)=1,L2885*1,"ERROR"))))</f>
        <v>19.5</v>
      </c>
    </row>
    <row r="2886" spans="1:13" x14ac:dyDescent="0.25">
      <c r="A2886" s="232" t="str">
        <f>IF(D2886="","",A2885)</f>
        <v/>
      </c>
      <c r="B2886" s="231" t="str">
        <f>IF(D2886="","",B2885)</f>
        <v/>
      </c>
      <c r="C2886" s="232" t="str">
        <f>IF(D2886="","",C2885)</f>
        <v/>
      </c>
      <c r="D2886" s="6" t="s">
        <v>868</v>
      </c>
      <c r="E2886" s="5" t="str">
        <f>IF(D2886="","",VLOOKUP(D2886,Master,3,FALSE))</f>
        <v>Paul</v>
      </c>
      <c r="F2886" s="5" t="str">
        <f>IF(D2886="","",VLOOKUP(D2886,Master,4,FALSE))</f>
        <v>Nel</v>
      </c>
      <c r="G2886" s="5" t="str">
        <f>IF(D2886="","",VLOOKUP(D2886,Master,5,FALSE))</f>
        <v>Men Grand Masters</v>
      </c>
      <c r="H2886" s="5" t="str">
        <f>IF(D2886="","",VLOOKUP(D2886,Master,2,FALSE))</f>
        <v>SA Grand Masters</v>
      </c>
      <c r="I2886" s="233"/>
      <c r="J2886" s="233" t="s">
        <v>613</v>
      </c>
      <c r="K2886" s="233">
        <v>150</v>
      </c>
      <c r="L2886" s="234">
        <f>IF(K2886="","",IF(I2886="",ROUND(HLOOKUP(J2886,kgList,K2886,FALSE),1),ROUND(HLOOKUP(I2886,kgList,K2886,FALSE),1)))</f>
        <v>17.399999999999999</v>
      </c>
      <c r="M2886" s="234">
        <f>IF(L2886="","",IF(COUNTA(I2886:J2886)&gt;1,"Edible or Inedible",IF(COUNTA(I2886)=1,L2886*1,IF(COUNTA(J2886)=1,L2886*1,"ERROR"))))</f>
        <v>17.399999999999999</v>
      </c>
    </row>
    <row r="2887" spans="1:13" x14ac:dyDescent="0.25">
      <c r="A2887" s="232" t="str">
        <f>IF(D2887="","",A2886)</f>
        <v/>
      </c>
      <c r="B2887" s="231" t="str">
        <f>IF(D2887="","",B2886)</f>
        <v/>
      </c>
      <c r="C2887" s="232" t="str">
        <f>IF(D2887="","",C2886)</f>
        <v/>
      </c>
      <c r="D2887" s="6" t="s">
        <v>832</v>
      </c>
      <c r="E2887" s="5" t="str">
        <f>IF(D2887="","",VLOOKUP(D2887,Master,3,FALSE))</f>
        <v>Louis</v>
      </c>
      <c r="F2887" s="5" t="str">
        <f>IF(D2887="","",VLOOKUP(D2887,Master,4,FALSE))</f>
        <v>Allison</v>
      </c>
      <c r="G2887" s="5" t="str">
        <f>IF(D2887="","",VLOOKUP(D2887,Master,5,FALSE))</f>
        <v>Men Senior</v>
      </c>
      <c r="H2887" s="5" t="str">
        <f>IF(D2887="","",VLOOKUP(D2887,Master,2,FALSE))</f>
        <v>SA Seniors</v>
      </c>
      <c r="I2887" s="233"/>
      <c r="J2887" s="233" t="s">
        <v>613</v>
      </c>
      <c r="K2887" s="233">
        <v>151</v>
      </c>
      <c r="L2887" s="234">
        <f>IF(K2887="","",IF(I2887="",ROUND(HLOOKUP(J2887,kgList,K2887,FALSE),1),ROUND(HLOOKUP(I2887,kgList,K2887,FALSE),1)))</f>
        <v>17.8</v>
      </c>
      <c r="M2887" s="234">
        <f>IF(L2887="","",IF(COUNTA(I2887:J2887)&gt;1,"Edible or Inedible",IF(COUNTA(I2887)=1,L2887*1,IF(COUNTA(J2887)=1,L2887*1,"ERROR"))))</f>
        <v>17.8</v>
      </c>
    </row>
    <row r="2888" spans="1:13" x14ac:dyDescent="0.25">
      <c r="A2888" s="232" t="str">
        <f>IF(D2888="","",A2887)</f>
        <v/>
      </c>
      <c r="B2888" s="231" t="str">
        <f>IF(D2888="","",B2887)</f>
        <v/>
      </c>
      <c r="C2888" s="232" t="str">
        <f>IF(D2888="","",C2887)</f>
        <v/>
      </c>
      <c r="D2888" s="6" t="s">
        <v>853</v>
      </c>
      <c r="E2888" s="5" t="str">
        <f>IF(D2888="","",VLOOKUP(D2888,Master,3,FALSE))</f>
        <v>Cullen</v>
      </c>
      <c r="F2888" s="5" t="str">
        <f>IF(D2888="","",VLOOKUP(D2888,Master,4,FALSE))</f>
        <v>Opperman</v>
      </c>
      <c r="G2888" s="5" t="str">
        <f>IF(D2888="","",VLOOKUP(D2888,Master,5,FALSE))</f>
        <v>Men U/21</v>
      </c>
      <c r="H2888" s="5" t="str">
        <f>IF(D2888="","",VLOOKUP(D2888,Master,2,FALSE))</f>
        <v>SA Men U/21</v>
      </c>
      <c r="I2888" s="233"/>
      <c r="J2888" s="233" t="s">
        <v>613</v>
      </c>
      <c r="K2888" s="233">
        <v>148</v>
      </c>
      <c r="L2888" s="234">
        <f>IF(K2888="","",IF(I2888="",ROUND(HLOOKUP(J2888,kgList,K2888,FALSE),1),ROUND(HLOOKUP(I2888,kgList,K2888,FALSE),1)))</f>
        <v>16.600000000000001</v>
      </c>
      <c r="M2888" s="234">
        <f>IF(L2888="","",IF(COUNTA(I2888:J2888)&gt;1,"Edible or Inedible",IF(COUNTA(I2888)=1,L2888*1,IF(COUNTA(J2888)=1,L2888*1,"ERROR"))))</f>
        <v>16.600000000000001</v>
      </c>
    </row>
    <row r="2889" spans="1:13" x14ac:dyDescent="0.25">
      <c r="A2889" s="232" t="str">
        <f>IF(D2889="","",A2888)</f>
        <v/>
      </c>
      <c r="B2889" s="231" t="str">
        <f>IF(D2889="","",B2888)</f>
        <v/>
      </c>
      <c r="C2889" s="232" t="str">
        <f>IF(D2889="","",C2888)</f>
        <v/>
      </c>
      <c r="D2889" s="6" t="s">
        <v>683</v>
      </c>
      <c r="E2889" s="5" t="str">
        <f>IF(D2889="","",VLOOKUP(D2889,Master,3,FALSE))</f>
        <v>Barren</v>
      </c>
      <c r="F2889" s="5" t="str">
        <f>IF(D2889="","",VLOOKUP(D2889,Master,4,FALSE))</f>
        <v>Van Es</v>
      </c>
      <c r="G2889" s="5" t="str">
        <f>IF(D2889="","",VLOOKUP(D2889,Master,5,FALSE))</f>
        <v>Men Senior</v>
      </c>
      <c r="H2889" s="5" t="str">
        <f>IF(D2889="","",VLOOKUP(D2889,Master,2,FALSE))</f>
        <v>Nam Men U/21</v>
      </c>
      <c r="I2889" s="233"/>
      <c r="J2889" s="233" t="s">
        <v>613</v>
      </c>
      <c r="K2889" s="233">
        <v>148</v>
      </c>
      <c r="L2889" s="234">
        <f>IF(K2889="","",IF(I2889="",ROUND(HLOOKUP(J2889,kgList,K2889,FALSE),1),ROUND(HLOOKUP(I2889,kgList,K2889,FALSE),1)))</f>
        <v>16.600000000000001</v>
      </c>
      <c r="M2889" s="234">
        <f>IF(L2889="","",IF(COUNTA(I2889:J2889)&gt;1,"Edible or Inedible",IF(COUNTA(I2889)=1,L2889*1,IF(COUNTA(J2889)=1,L2889*1,"ERROR"))))</f>
        <v>16.600000000000001</v>
      </c>
    </row>
    <row r="2890" spans="1:13" x14ac:dyDescent="0.25">
      <c r="A2890" s="232" t="str">
        <f>IF(D2890="","",A2889)</f>
        <v/>
      </c>
      <c r="B2890" s="231" t="str">
        <f>IF(D2890="","",B2889)</f>
        <v/>
      </c>
      <c r="C2890" s="232" t="str">
        <f>IF(D2890="","",C2889)</f>
        <v/>
      </c>
      <c r="D2890" s="6" t="s">
        <v>324</v>
      </c>
      <c r="E2890" s="5" t="str">
        <f>IF(D2890="","",VLOOKUP(D2890,Master,3,FALSE))</f>
        <v>Johan</v>
      </c>
      <c r="F2890" s="5" t="str">
        <f>IF(D2890="","",VLOOKUP(D2890,Master,4,FALSE))</f>
        <v>Visser</v>
      </c>
      <c r="G2890" s="5" t="str">
        <f>IF(D2890="","",VLOOKUP(D2890,Master,5,FALSE))</f>
        <v>Men Senior</v>
      </c>
      <c r="H2890" s="5" t="str">
        <f>IF(D2890="","",VLOOKUP(D2890,Master,2,FALSE))</f>
        <v>Nam Seniors</v>
      </c>
      <c r="I2890" s="233"/>
      <c r="J2890" s="233" t="s">
        <v>613</v>
      </c>
      <c r="K2890" s="233">
        <v>151</v>
      </c>
      <c r="L2890" s="234">
        <f>IF(K2890="","",IF(I2890="",ROUND(HLOOKUP(J2890,kgList,K2890,FALSE),1),ROUND(HLOOKUP(I2890,kgList,K2890,FALSE),1)))</f>
        <v>17.8</v>
      </c>
      <c r="M2890" s="234">
        <f>IF(L2890="","",IF(COUNTA(I2890:J2890)&gt;1,"Edible or Inedible",IF(COUNTA(I2890)=1,L2890*1,IF(COUNTA(J2890)=1,L2890*1,"ERROR"))))</f>
        <v>17.8</v>
      </c>
    </row>
    <row r="2891" spans="1:13" x14ac:dyDescent="0.25">
      <c r="A2891" s="232" t="str">
        <f>IF(D2891="","",A2890)</f>
        <v/>
      </c>
      <c r="B2891" s="231" t="str">
        <f>IF(D2891="","",B2890)</f>
        <v/>
      </c>
      <c r="C2891" s="232" t="str">
        <f>IF(D2891="","",C2890)</f>
        <v/>
      </c>
      <c r="D2891" s="6" t="s">
        <v>321</v>
      </c>
      <c r="E2891" s="5" t="str">
        <f>IF(D2891="","",VLOOKUP(D2891,Master,3,FALSE))</f>
        <v>Herman</v>
      </c>
      <c r="F2891" s="5" t="str">
        <f>IF(D2891="","",VLOOKUP(D2891,Master,4,FALSE))</f>
        <v>Fourie</v>
      </c>
      <c r="G2891" s="5" t="str">
        <f>IF(D2891="","",VLOOKUP(D2891,Master,5,FALSE))</f>
        <v>Men Grand Masters</v>
      </c>
      <c r="H2891" s="5" t="str">
        <f>IF(D2891="","",VLOOKUP(D2891,Master,2,FALSE))</f>
        <v>Nam Grand Masters</v>
      </c>
      <c r="I2891" s="233"/>
      <c r="J2891" s="233" t="s">
        <v>613</v>
      </c>
      <c r="K2891" s="233">
        <v>150</v>
      </c>
      <c r="L2891" s="234">
        <f>IF(K2891="","",IF(I2891="",ROUND(HLOOKUP(J2891,kgList,K2891,FALSE),1),ROUND(HLOOKUP(I2891,kgList,K2891,FALSE),1)))</f>
        <v>17.399999999999999</v>
      </c>
      <c r="M2891" s="234">
        <f>IF(L2891="","",IF(COUNTA(I2891:J2891)&gt;1,"Edible or Inedible",IF(COUNTA(I2891)=1,L2891*1,IF(COUNTA(J2891)=1,L2891*1,"ERROR"))))</f>
        <v>17.399999999999999</v>
      </c>
    </row>
    <row r="2892" spans="1:13" x14ac:dyDescent="0.25">
      <c r="A2892" s="232" t="str">
        <f>IF(D2892="","",A2891)</f>
        <v/>
      </c>
      <c r="B2892" s="231" t="str">
        <f>IF(D2892="","",B2891)</f>
        <v/>
      </c>
      <c r="C2892" s="232" t="str">
        <f>IF(D2892="","",C2891)</f>
        <v/>
      </c>
      <c r="D2892" s="6" t="s">
        <v>912</v>
      </c>
      <c r="E2892" s="5" t="str">
        <f>IF(D2892="","",VLOOKUP(D2892,Master,3,FALSE))</f>
        <v>Thys</v>
      </c>
      <c r="F2892" s="5" t="str">
        <f>IF(D2892="","",VLOOKUP(D2892,Master,4,FALSE))</f>
        <v>Basson</v>
      </c>
      <c r="G2892" s="5" t="str">
        <f>IF(D2892="","",VLOOKUP(D2892,Master,5,FALSE))</f>
        <v>Men Grand Masters</v>
      </c>
      <c r="H2892" s="5" t="str">
        <f>IF(D2892="","",VLOOKUP(D2892,Master,2,FALSE))</f>
        <v>SA Grand Masters</v>
      </c>
      <c r="I2892" s="233"/>
      <c r="J2892" s="233" t="s">
        <v>613</v>
      </c>
      <c r="K2892" s="233">
        <v>149</v>
      </c>
      <c r="L2892" s="234">
        <f>IF(K2892="","",IF(I2892="",ROUND(HLOOKUP(J2892,kgList,K2892,FALSE),1),ROUND(HLOOKUP(I2892,kgList,K2892,FALSE),1)))</f>
        <v>17</v>
      </c>
      <c r="M2892" s="234">
        <f>IF(L2892="","",IF(COUNTA(I2892:J2892)&gt;1,"Edible or Inedible",IF(COUNTA(I2892)=1,L2892*1,IF(COUNTA(J2892)=1,L2892*1,"ERROR"))))</f>
        <v>17</v>
      </c>
    </row>
    <row r="2893" spans="1:13" x14ac:dyDescent="0.25">
      <c r="A2893" s="232" t="str">
        <f>IF(D2893="","",A2892)</f>
        <v/>
      </c>
      <c r="B2893" s="231" t="str">
        <f>IF(D2893="","",B2892)</f>
        <v/>
      </c>
      <c r="C2893" s="232" t="str">
        <f>IF(D2893="","",C2892)</f>
        <v/>
      </c>
      <c r="D2893" s="6" t="s">
        <v>331</v>
      </c>
      <c r="E2893" s="5" t="str">
        <f>IF(D2893="","",VLOOKUP(D2893,Master,3,FALSE))</f>
        <v>Emil</v>
      </c>
      <c r="F2893" s="5" t="str">
        <f>IF(D2893="","",VLOOKUP(D2893,Master,4,FALSE))</f>
        <v>Prinsloo</v>
      </c>
      <c r="G2893" s="5" t="str">
        <f>IF(D2893="","",VLOOKUP(D2893,Master,5,FALSE))</f>
        <v>Men Veteran</v>
      </c>
      <c r="H2893" s="5" t="str">
        <f>IF(D2893="","",VLOOKUP(D2893,Master,2,FALSE))</f>
        <v>Nam Seniors</v>
      </c>
      <c r="I2893" s="233"/>
      <c r="J2893" s="233" t="s">
        <v>613</v>
      </c>
      <c r="K2893" s="233">
        <v>150</v>
      </c>
      <c r="L2893" s="234">
        <f>IF(K2893="","",IF(I2893="",ROUND(HLOOKUP(J2893,kgList,K2893,FALSE),1),ROUND(HLOOKUP(I2893,kgList,K2893,FALSE),1)))</f>
        <v>17.399999999999999</v>
      </c>
      <c r="M2893" s="234">
        <f>IF(L2893="","",IF(COUNTA(I2893:J2893)&gt;1,"Edible or Inedible",IF(COUNTA(I2893)=1,L2893*1,IF(COUNTA(J2893)=1,L2893*1,"ERROR"))))</f>
        <v>17.399999999999999</v>
      </c>
    </row>
    <row r="2894" spans="1:13" x14ac:dyDescent="0.25">
      <c r="A2894" s="232" t="str">
        <f>IF(D2894="","",A2893)</f>
        <v/>
      </c>
      <c r="B2894" s="231" t="str">
        <f>IF(D2894="","",B2893)</f>
        <v/>
      </c>
      <c r="C2894" s="232" t="str">
        <f>IF(D2894="","",C2893)</f>
        <v/>
      </c>
      <c r="D2894" s="6" t="s">
        <v>324</v>
      </c>
      <c r="E2894" s="5" t="str">
        <f>IF(D2894="","",VLOOKUP(D2894,Master,3,FALSE))</f>
        <v>Johan</v>
      </c>
      <c r="F2894" s="5" t="str">
        <f>IF(D2894="","",VLOOKUP(D2894,Master,4,FALSE))</f>
        <v>Visser</v>
      </c>
      <c r="G2894" s="5" t="str">
        <f>IF(D2894="","",VLOOKUP(D2894,Master,5,FALSE))</f>
        <v>Men Senior</v>
      </c>
      <c r="H2894" s="5" t="str">
        <f>IF(D2894="","",VLOOKUP(D2894,Master,2,FALSE))</f>
        <v>Nam Seniors</v>
      </c>
      <c r="I2894" s="233"/>
      <c r="J2894" s="233" t="s">
        <v>613</v>
      </c>
      <c r="K2894" s="233">
        <v>150</v>
      </c>
      <c r="L2894" s="234">
        <f>IF(K2894="","",IF(I2894="",ROUND(HLOOKUP(J2894,kgList,K2894,FALSE),1),ROUND(HLOOKUP(I2894,kgList,K2894,FALSE),1)))</f>
        <v>17.399999999999999</v>
      </c>
      <c r="M2894" s="234">
        <f>IF(L2894="","",IF(COUNTA(I2894:J2894)&gt;1,"Edible or Inedible",IF(COUNTA(I2894)=1,L2894*1,IF(COUNTA(J2894)=1,L2894*1,"ERROR"))))</f>
        <v>17.399999999999999</v>
      </c>
    </row>
    <row r="2895" spans="1:13" x14ac:dyDescent="0.25">
      <c r="A2895" s="232" t="str">
        <f>IF(D2895="","",A2894)</f>
        <v/>
      </c>
      <c r="B2895" s="231" t="str">
        <f>IF(D2895="","",B2894)</f>
        <v/>
      </c>
      <c r="C2895" s="232" t="str">
        <f>IF(D2895="","",C2894)</f>
        <v/>
      </c>
      <c r="D2895" s="6" t="s">
        <v>426</v>
      </c>
      <c r="E2895" s="5" t="str">
        <f>IF(D2895="","",VLOOKUP(D2895,Master,3,FALSE))</f>
        <v>Herman</v>
      </c>
      <c r="F2895" s="5" t="str">
        <f>IF(D2895="","",VLOOKUP(D2895,Master,4,FALSE))</f>
        <v>Krauze</v>
      </c>
      <c r="G2895" s="5" t="str">
        <f>IF(D2895="","",VLOOKUP(D2895,Master,5,FALSE))</f>
        <v>Men U/21</v>
      </c>
      <c r="H2895" s="5" t="str">
        <f>IF(D2895="","",VLOOKUP(D2895,Master,2,FALSE))</f>
        <v>Nam Men U/21</v>
      </c>
      <c r="I2895" s="233"/>
      <c r="J2895" s="233" t="s">
        <v>613</v>
      </c>
      <c r="K2895" s="233">
        <v>147</v>
      </c>
      <c r="L2895" s="234">
        <f>IF(K2895="","",IF(I2895="",ROUND(HLOOKUP(J2895,kgList,K2895,FALSE),1),ROUND(HLOOKUP(I2895,kgList,K2895,FALSE),1)))</f>
        <v>16.2</v>
      </c>
      <c r="M2895" s="234">
        <f>IF(L2895="","",IF(COUNTA(I2895:J2895)&gt;1,"Edible or Inedible",IF(COUNTA(I2895)=1,L2895*1,IF(COUNTA(J2895)=1,L2895*1,"ERROR"))))</f>
        <v>16.2</v>
      </c>
    </row>
    <row r="2896" spans="1:13" x14ac:dyDescent="0.25">
      <c r="A2896" s="232" t="str">
        <f>IF(D2896="","",A2895)</f>
        <v/>
      </c>
      <c r="B2896" s="231" t="str">
        <f>IF(D2896="","",B2895)</f>
        <v/>
      </c>
      <c r="C2896" s="232" t="str">
        <f>IF(D2896="","",C2895)</f>
        <v/>
      </c>
      <c r="D2896" s="6" t="s">
        <v>826</v>
      </c>
      <c r="E2896" s="5" t="str">
        <f>IF(D2896="","",VLOOKUP(D2896,Master,3,FALSE))</f>
        <v>AJ</v>
      </c>
      <c r="F2896" s="5" t="str">
        <f>IF(D2896="","",VLOOKUP(D2896,Master,4,FALSE))</f>
        <v>De Beer</v>
      </c>
      <c r="G2896" s="5" t="str">
        <f>IF(D2896="","",VLOOKUP(D2896,Master,5,FALSE))</f>
        <v>Men Senior</v>
      </c>
      <c r="H2896" s="5" t="str">
        <f>IF(D2896="","",VLOOKUP(D2896,Master,2,FALSE))</f>
        <v>SA Seniors</v>
      </c>
      <c r="I2896" s="233"/>
      <c r="J2896" s="233" t="s">
        <v>613</v>
      </c>
      <c r="K2896" s="233">
        <v>150</v>
      </c>
      <c r="L2896" s="234">
        <f>IF(K2896="","",IF(I2896="",ROUND(HLOOKUP(J2896,kgList,K2896,FALSE),1),ROUND(HLOOKUP(I2896,kgList,K2896,FALSE),1)))</f>
        <v>17.399999999999999</v>
      </c>
      <c r="M2896" s="234">
        <f>IF(L2896="","",IF(COUNTA(I2896:J2896)&gt;1,"Edible or Inedible",IF(COUNTA(I2896)=1,L2896*1,IF(COUNTA(J2896)=1,L2896*1,"ERROR"))))</f>
        <v>17.399999999999999</v>
      </c>
    </row>
    <row r="2897" spans="1:13" x14ac:dyDescent="0.25">
      <c r="A2897" s="232" t="str">
        <f>IF(D2897="","",A2896)</f>
        <v/>
      </c>
      <c r="B2897" s="231" t="str">
        <f>IF(D2897="","",B2896)</f>
        <v/>
      </c>
      <c r="C2897" s="232" t="str">
        <f>IF(D2897="","",C2896)</f>
        <v/>
      </c>
      <c r="D2897" s="6" t="s">
        <v>832</v>
      </c>
      <c r="E2897" s="5" t="str">
        <f>IF(D2897="","",VLOOKUP(D2897,Master,3,FALSE))</f>
        <v>Louis</v>
      </c>
      <c r="F2897" s="5" t="str">
        <f>IF(D2897="","",VLOOKUP(D2897,Master,4,FALSE))</f>
        <v>Allison</v>
      </c>
      <c r="G2897" s="5" t="str">
        <f>IF(D2897="","",VLOOKUP(D2897,Master,5,FALSE))</f>
        <v>Men Senior</v>
      </c>
      <c r="H2897" s="5" t="str">
        <f>IF(D2897="","",VLOOKUP(D2897,Master,2,FALSE))</f>
        <v>SA Seniors</v>
      </c>
      <c r="I2897" s="233"/>
      <c r="J2897" s="233" t="s">
        <v>613</v>
      </c>
      <c r="K2897" s="233">
        <v>149</v>
      </c>
      <c r="L2897" s="234">
        <f>IF(K2897="","",IF(I2897="",ROUND(HLOOKUP(J2897,kgList,K2897,FALSE),1),ROUND(HLOOKUP(I2897,kgList,K2897,FALSE),1)))</f>
        <v>17</v>
      </c>
      <c r="M2897" s="234">
        <f>IF(L2897="","",IF(COUNTA(I2897:J2897)&gt;1,"Edible or Inedible",IF(COUNTA(I2897)=1,L2897*1,IF(COUNTA(J2897)=1,L2897*1,"ERROR"))))</f>
        <v>17</v>
      </c>
    </row>
    <row r="2898" spans="1:13" x14ac:dyDescent="0.25">
      <c r="A2898" s="232" t="str">
        <f>IF(D2898="","",A2897)</f>
        <v/>
      </c>
      <c r="B2898" s="231" t="str">
        <f>IF(D2898="","",B2897)</f>
        <v/>
      </c>
      <c r="C2898" s="232" t="str">
        <f>IF(D2898="","",C2897)</f>
        <v/>
      </c>
      <c r="D2898" s="6" t="s">
        <v>907</v>
      </c>
      <c r="E2898" s="5" t="str">
        <f>IF(D2898="","",VLOOKUP(D2898,Master,3,FALSE))</f>
        <v>Barry</v>
      </c>
      <c r="F2898" s="5" t="str">
        <f>IF(D2898="","",VLOOKUP(D2898,Master,4,FALSE))</f>
        <v>Wareham</v>
      </c>
      <c r="G2898" s="5" t="str">
        <f>IF(D2898="","",VLOOKUP(D2898,Master,5,FALSE))</f>
        <v>Men  Master</v>
      </c>
      <c r="H2898" s="5" t="str">
        <f>IF(D2898="","",VLOOKUP(D2898,Master,2,FALSE))</f>
        <v>SA Masters</v>
      </c>
      <c r="I2898" s="233"/>
      <c r="J2898" s="233" t="s">
        <v>613</v>
      </c>
      <c r="K2898" s="233">
        <v>157</v>
      </c>
      <c r="L2898" s="234">
        <f>IF(K2898="","",IF(I2898="",ROUND(HLOOKUP(J2898,kgList,K2898,FALSE),1),ROUND(HLOOKUP(I2898,kgList,K2898,FALSE),1)))</f>
        <v>20.399999999999999</v>
      </c>
      <c r="M2898" s="234">
        <f>IF(L2898="","",IF(COUNTA(I2898:J2898)&gt;1,"Edible or Inedible",IF(COUNTA(I2898)=1,L2898*1,IF(COUNTA(J2898)=1,L2898*1,"ERROR"))))</f>
        <v>20.399999999999999</v>
      </c>
    </row>
    <row r="2899" spans="1:13" x14ac:dyDescent="0.25">
      <c r="A2899" s="232" t="str">
        <f>IF(D2899="","",A2898)</f>
        <v/>
      </c>
      <c r="B2899" s="231" t="str">
        <f>IF(D2899="","",B2898)</f>
        <v/>
      </c>
      <c r="C2899" s="232" t="str">
        <f>IF(D2899="","",C2898)</f>
        <v/>
      </c>
      <c r="D2899" s="6" t="s">
        <v>904</v>
      </c>
      <c r="E2899" s="5" t="str">
        <f>IF(D2899="","",VLOOKUP(D2899,Master,3,FALSE))</f>
        <v>Mike</v>
      </c>
      <c r="F2899" s="5" t="str">
        <f>IF(D2899="","",VLOOKUP(D2899,Master,4,FALSE))</f>
        <v>Bailey</v>
      </c>
      <c r="G2899" s="5" t="str">
        <f>IF(D2899="","",VLOOKUP(D2899,Master,5,FALSE))</f>
        <v>Men  Master</v>
      </c>
      <c r="H2899" s="5" t="str">
        <f>IF(D2899="","",VLOOKUP(D2899,Master,2,FALSE))</f>
        <v>SA Masters</v>
      </c>
      <c r="I2899" s="233"/>
      <c r="J2899" s="233" t="s">
        <v>931</v>
      </c>
      <c r="K2899" s="233">
        <v>157</v>
      </c>
      <c r="L2899" s="234">
        <f>IF(K2899="","",IF(I2899="",ROUND(HLOOKUP(J2899,kgList,K2899,FALSE),1),ROUND(HLOOKUP(I2899,kgList,K2899,FALSE),1)))</f>
        <v>20.399999999999999</v>
      </c>
      <c r="M2899" s="234">
        <f>IF(L2899="","",IF(COUNTA(I2899:J2899)&gt;1,"Edible or Inedible",IF(COUNTA(I2899)=1,L2899*1,IF(COUNTA(J2899)=1,L2899*1,"ERROR"))))</f>
        <v>20.399999999999999</v>
      </c>
    </row>
    <row r="2900" spans="1:13" x14ac:dyDescent="0.25">
      <c r="A2900" s="232" t="str">
        <f>IF(D2900="","",A2899)</f>
        <v/>
      </c>
      <c r="B2900" s="231" t="str">
        <f>IF(D2900="","",B2899)</f>
        <v/>
      </c>
      <c r="C2900" s="232" t="str">
        <f>IF(D2900="","",C2899)</f>
        <v/>
      </c>
      <c r="D2900" s="6" t="s">
        <v>826</v>
      </c>
      <c r="E2900" s="5" t="str">
        <f>IF(D2900="","",VLOOKUP(D2900,Master,3,FALSE))</f>
        <v>AJ</v>
      </c>
      <c r="F2900" s="5" t="str">
        <f>IF(D2900="","",VLOOKUP(D2900,Master,4,FALSE))</f>
        <v>De Beer</v>
      </c>
      <c r="G2900" s="5" t="str">
        <f>IF(D2900="","",VLOOKUP(D2900,Master,5,FALSE))</f>
        <v>Men Senior</v>
      </c>
      <c r="H2900" s="5" t="str">
        <f>IF(D2900="","",VLOOKUP(D2900,Master,2,FALSE))</f>
        <v>SA Seniors</v>
      </c>
      <c r="I2900" s="233"/>
      <c r="J2900" s="233" t="s">
        <v>613</v>
      </c>
      <c r="K2900" s="233">
        <v>149</v>
      </c>
      <c r="L2900" s="234">
        <f>IF(K2900="","",IF(I2900="",ROUND(HLOOKUP(J2900,kgList,K2900,FALSE),1),ROUND(HLOOKUP(I2900,kgList,K2900,FALSE),1)))</f>
        <v>17</v>
      </c>
      <c r="M2900" s="234">
        <f>IF(L2900="","",IF(COUNTA(I2900:J2900)&gt;1,"Edible or Inedible",IF(COUNTA(I2900)=1,L2900*1,IF(COUNTA(J2900)=1,L2900*1,"ERROR"))))</f>
        <v>17</v>
      </c>
    </row>
    <row r="2901" spans="1:13" x14ac:dyDescent="0.25">
      <c r="A2901" s="232" t="str">
        <f>IF(D2901="","",A2900)</f>
        <v/>
      </c>
      <c r="B2901" s="231" t="str">
        <f>IF(D2901="","",B2900)</f>
        <v/>
      </c>
      <c r="C2901" s="232" t="str">
        <f>IF(D2901="","",C2900)</f>
        <v/>
      </c>
      <c r="D2901" s="6" t="s">
        <v>888</v>
      </c>
      <c r="E2901" s="5" t="str">
        <f>IF(D2901="","",VLOOKUP(D2901,Master,3,FALSE))</f>
        <v>Gareth</v>
      </c>
      <c r="F2901" s="5" t="str">
        <f>IF(D2901="","",VLOOKUP(D2901,Master,4,FALSE))</f>
        <v>Dahl</v>
      </c>
      <c r="G2901" s="5" t="str">
        <f>IF(D2901="","",VLOOKUP(D2901,Master,5,FALSE))</f>
        <v>Men U/21</v>
      </c>
      <c r="H2901" s="5" t="str">
        <f>IF(D2901="","",VLOOKUP(D2901,Master,2,FALSE))</f>
        <v>SA Men U/21</v>
      </c>
      <c r="I2901" s="233"/>
      <c r="J2901" s="233" t="s">
        <v>613</v>
      </c>
      <c r="K2901" s="233">
        <v>146</v>
      </c>
      <c r="L2901" s="234">
        <f>IF(K2901="","",IF(I2901="",ROUND(HLOOKUP(J2901,kgList,K2901,FALSE),1),ROUND(HLOOKUP(I2901,kgList,K2901,FALSE),1)))</f>
        <v>15.9</v>
      </c>
      <c r="M2901" s="234">
        <f>IF(L2901="","",IF(COUNTA(I2901:J2901)&gt;1,"Edible or Inedible",IF(COUNTA(I2901)=1,L2901*1,IF(COUNTA(J2901)=1,L2901*1,"ERROR"))))</f>
        <v>15.9</v>
      </c>
    </row>
    <row r="2902" spans="1:13" x14ac:dyDescent="0.25">
      <c r="A2902" s="232" t="str">
        <f>IF(D2902="","",A2901)</f>
        <v/>
      </c>
      <c r="B2902" s="231" t="str">
        <f>IF(D2902="","",B2901)</f>
        <v/>
      </c>
      <c r="C2902" s="232" t="str">
        <f>IF(D2902="","",C2901)</f>
        <v/>
      </c>
      <c r="D2902" s="6" t="s">
        <v>851</v>
      </c>
      <c r="E2902" s="5" t="str">
        <f>IF(D2902="","",VLOOKUP(D2902,Master,3,FALSE))</f>
        <v>Lance</v>
      </c>
      <c r="F2902" s="5" t="str">
        <f>IF(D2902="","",VLOOKUP(D2902,Master,4,FALSE))</f>
        <v>Daniel</v>
      </c>
      <c r="G2902" s="5" t="str">
        <f>IF(D2902="","",VLOOKUP(D2902,Master,5,FALSE))</f>
        <v>Men U/21</v>
      </c>
      <c r="H2902" s="5" t="str">
        <f>IF(D2902="","",VLOOKUP(D2902,Master,2,FALSE))</f>
        <v>SA Men U/21</v>
      </c>
      <c r="I2902" s="233"/>
      <c r="J2902" s="233" t="s">
        <v>613</v>
      </c>
      <c r="K2902" s="233">
        <v>146</v>
      </c>
      <c r="L2902" s="234">
        <f>IF(K2902="","",IF(I2902="",ROUND(HLOOKUP(J2902,kgList,K2902,FALSE),1),ROUND(HLOOKUP(I2902,kgList,K2902,FALSE),1)))</f>
        <v>15.9</v>
      </c>
      <c r="M2902" s="234">
        <f>IF(L2902="","",IF(COUNTA(I2902:J2902)&gt;1,"Edible or Inedible",IF(COUNTA(I2902)=1,L2902*1,IF(COUNTA(J2902)=1,L2902*1,"ERROR"))))</f>
        <v>15.9</v>
      </c>
    </row>
    <row r="2903" spans="1:13" x14ac:dyDescent="0.25">
      <c r="A2903" s="232" t="str">
        <f>IF(D2903="","",A2902)</f>
        <v/>
      </c>
      <c r="B2903" s="231" t="str">
        <f>IF(D2903="","",B2902)</f>
        <v/>
      </c>
      <c r="C2903" s="232" t="str">
        <f>IF(D2903="","",C2902)</f>
        <v/>
      </c>
      <c r="D2903" s="6" t="s">
        <v>426</v>
      </c>
      <c r="E2903" s="5" t="str">
        <f>IF(D2903="","",VLOOKUP(D2903,Master,3,FALSE))</f>
        <v>Herman</v>
      </c>
      <c r="F2903" s="5" t="str">
        <f>IF(D2903="","",VLOOKUP(D2903,Master,4,FALSE))</f>
        <v>Krauze</v>
      </c>
      <c r="G2903" s="5" t="str">
        <f>IF(D2903="","",VLOOKUP(D2903,Master,5,FALSE))</f>
        <v>Men U/21</v>
      </c>
      <c r="H2903" s="5" t="str">
        <f>IF(D2903="","",VLOOKUP(D2903,Master,2,FALSE))</f>
        <v>Nam Men U/21</v>
      </c>
      <c r="I2903" s="233"/>
      <c r="J2903" s="233" t="s">
        <v>613</v>
      </c>
      <c r="K2903" s="233">
        <v>146</v>
      </c>
      <c r="L2903" s="234">
        <f>IF(K2903="","",IF(I2903="",ROUND(HLOOKUP(J2903,kgList,K2903,FALSE),1),ROUND(HLOOKUP(I2903,kgList,K2903,FALSE),1)))</f>
        <v>15.9</v>
      </c>
      <c r="M2903" s="234">
        <f>IF(L2903="","",IF(COUNTA(I2903:J2903)&gt;1,"Edible or Inedible",IF(COUNTA(I2903)=1,L2903*1,IF(COUNTA(J2903)=1,L2903*1,"ERROR"))))</f>
        <v>15.9</v>
      </c>
    </row>
    <row r="2904" spans="1:13" x14ac:dyDescent="0.25">
      <c r="A2904" s="232" t="str">
        <f>IF(D2904="","",A2903)</f>
        <v/>
      </c>
      <c r="B2904" s="231" t="str">
        <f>IF(D2904="","",B2903)</f>
        <v/>
      </c>
      <c r="C2904" s="232" t="str">
        <f>IF(D2904="","",C2903)</f>
        <v/>
      </c>
      <c r="D2904" s="6" t="s">
        <v>869</v>
      </c>
      <c r="E2904" s="5" t="str">
        <f>IF(D2904="","",VLOOKUP(D2904,Master,3,FALSE))</f>
        <v>Alan</v>
      </c>
      <c r="F2904" s="5" t="str">
        <f>IF(D2904="","",VLOOKUP(D2904,Master,4,FALSE))</f>
        <v>Prinsloo</v>
      </c>
      <c r="G2904" s="5" t="str">
        <f>IF(D2904="","",VLOOKUP(D2904,Master,5,FALSE))</f>
        <v>Men Grand Masters</v>
      </c>
      <c r="H2904" s="5" t="str">
        <f>IF(D2904="","",VLOOKUP(D2904,Master,2,FALSE))</f>
        <v>SA Grand Masters</v>
      </c>
      <c r="I2904" s="233"/>
      <c r="J2904" s="233" t="s">
        <v>613</v>
      </c>
      <c r="K2904" s="233">
        <v>149</v>
      </c>
      <c r="L2904" s="234">
        <f>IF(K2904="","",IF(I2904="",ROUND(HLOOKUP(J2904,kgList,K2904,FALSE),1),ROUND(HLOOKUP(I2904,kgList,K2904,FALSE),1)))</f>
        <v>17</v>
      </c>
      <c r="M2904" s="234">
        <f>IF(L2904="","",IF(COUNTA(I2904:J2904)&gt;1,"Edible or Inedible",IF(COUNTA(I2904)=1,L2904*1,IF(COUNTA(J2904)=1,L2904*1,"ERROR"))))</f>
        <v>17</v>
      </c>
    </row>
    <row r="2905" spans="1:13" x14ac:dyDescent="0.25">
      <c r="A2905" s="232" t="str">
        <f>IF(D2905="","",A2904)</f>
        <v/>
      </c>
      <c r="B2905" s="231" t="str">
        <f>IF(D2905="","",B2904)</f>
        <v/>
      </c>
      <c r="C2905" s="232" t="str">
        <f>IF(D2905="","",C2904)</f>
        <v/>
      </c>
      <c r="D2905" s="6" t="s">
        <v>904</v>
      </c>
      <c r="E2905" s="5" t="str">
        <f>IF(D2905="","",VLOOKUP(D2905,Master,3,FALSE))</f>
        <v>Mike</v>
      </c>
      <c r="F2905" s="5" t="str">
        <f>IF(D2905="","",VLOOKUP(D2905,Master,4,FALSE))</f>
        <v>Bailey</v>
      </c>
      <c r="G2905" s="5" t="str">
        <f>IF(D2905="","",VLOOKUP(D2905,Master,5,FALSE))</f>
        <v>Men  Master</v>
      </c>
      <c r="H2905" s="5" t="str">
        <f>IF(D2905="","",VLOOKUP(D2905,Master,2,FALSE))</f>
        <v>SA Masters</v>
      </c>
      <c r="I2905" s="233"/>
      <c r="J2905" s="233" t="s">
        <v>612</v>
      </c>
      <c r="K2905" s="233">
        <v>117</v>
      </c>
      <c r="L2905" s="234">
        <f>IF(K2905="","",IF(I2905="",ROUND(HLOOKUP(J2905,kgList,K2905,FALSE),1),ROUND(HLOOKUP(I2905,kgList,K2905,FALSE),1)))</f>
        <v>20.100000000000001</v>
      </c>
      <c r="M2905" s="234">
        <f>IF(L2905="","",IF(COUNTA(I2905:J2905)&gt;1,"Edible or Inedible",IF(COUNTA(I2905)=1,L2905*1,IF(COUNTA(J2905)=1,L2905*1,"ERROR"))))</f>
        <v>20.100000000000001</v>
      </c>
    </row>
    <row r="2906" spans="1:13" x14ac:dyDescent="0.25">
      <c r="A2906" s="232" t="str">
        <f>IF(D2906="","",A2905)</f>
        <v/>
      </c>
      <c r="B2906" s="231" t="str">
        <f>IF(D2906="","",B2905)</f>
        <v/>
      </c>
      <c r="C2906" s="232" t="str">
        <f>IF(D2906="","",C2905)</f>
        <v/>
      </c>
      <c r="D2906" s="6" t="s">
        <v>849</v>
      </c>
      <c r="E2906" s="5" t="str">
        <f>IF(D2906="","",VLOOKUP(D2906,Master,3,FALSE))</f>
        <v>Tim</v>
      </c>
      <c r="F2906" s="5" t="str">
        <f>IF(D2906="","",VLOOKUP(D2906,Master,4,FALSE))</f>
        <v>Du Plessis</v>
      </c>
      <c r="G2906" s="5" t="str">
        <f>IF(D2906="","",VLOOKUP(D2906,Master,5,FALSE))</f>
        <v>Men U/21</v>
      </c>
      <c r="H2906" s="5" t="str">
        <f>IF(D2906="","",VLOOKUP(D2906,Master,2,FALSE))</f>
        <v>SA Men U/21</v>
      </c>
      <c r="I2906" s="233"/>
      <c r="J2906" s="233" t="s">
        <v>607</v>
      </c>
      <c r="K2906" s="233">
        <v>146</v>
      </c>
      <c r="L2906" s="234">
        <f>IF(K2906="","",IF(I2906="",ROUND(HLOOKUP(J2906,kgList,K2906,FALSE),1),ROUND(HLOOKUP(I2906,kgList,K2906,FALSE),1)))</f>
        <v>42</v>
      </c>
      <c r="M2906" s="234">
        <f>IF(L2906="","",IF(COUNTA(I2906:J2906)&gt;1,"Edible or Inedible",IF(COUNTA(I2906)=1,L2906*1,IF(COUNTA(J2906)=1,L2906*1,"ERROR"))))</f>
        <v>42</v>
      </c>
    </row>
    <row r="2907" spans="1:13" x14ac:dyDescent="0.25">
      <c r="A2907" s="232" t="str">
        <f>IF(D2907="","",A2906)</f>
        <v/>
      </c>
      <c r="B2907" s="231" t="str">
        <f>IF(D2907="","",B2906)</f>
        <v/>
      </c>
      <c r="C2907" s="232" t="str">
        <f>IF(D2907="","",C2906)</f>
        <v/>
      </c>
      <c r="D2907" s="6" t="s">
        <v>313</v>
      </c>
      <c r="E2907" s="5" t="str">
        <f>IF(D2907="","",VLOOKUP(D2907,Master,3,FALSE))</f>
        <v>Charles</v>
      </c>
      <c r="F2907" s="5" t="str">
        <f>IF(D2907="","",VLOOKUP(D2907,Master,4,FALSE))</f>
        <v>Bothma</v>
      </c>
      <c r="G2907" s="5" t="str">
        <f>IF(D2907="","",VLOOKUP(D2907,Master,5,FALSE))</f>
        <v>Men Grand Masters</v>
      </c>
      <c r="H2907" s="5" t="str">
        <f>IF(D2907="","",VLOOKUP(D2907,Master,2,FALSE))</f>
        <v>Nam Grand Masters</v>
      </c>
      <c r="I2907" s="233"/>
      <c r="J2907" s="233" t="s">
        <v>931</v>
      </c>
      <c r="K2907" s="233">
        <v>148</v>
      </c>
      <c r="L2907" s="234">
        <f>IF(K2907="","",IF(I2907="",ROUND(HLOOKUP(J2907,kgList,K2907,FALSE),1),ROUND(HLOOKUP(I2907,kgList,K2907,FALSE),1)))</f>
        <v>16.600000000000001</v>
      </c>
      <c r="M2907" s="234">
        <f>IF(L2907="","",IF(COUNTA(I2907:J2907)&gt;1,"Edible or Inedible",IF(COUNTA(I2907)=1,L2907*1,IF(COUNTA(J2907)=1,L2907*1,"ERROR"))))</f>
        <v>16.600000000000001</v>
      </c>
    </row>
    <row r="2908" spans="1:13" x14ac:dyDescent="0.25">
      <c r="A2908" s="232" t="str">
        <f>IF(D2908="","",A2907)</f>
        <v/>
      </c>
      <c r="B2908" s="231" t="str">
        <f>IF(D2908="","",B2907)</f>
        <v/>
      </c>
      <c r="C2908" s="232" t="str">
        <f>IF(D2908="","",C2907)</f>
        <v/>
      </c>
      <c r="D2908" s="6" t="s">
        <v>326</v>
      </c>
      <c r="E2908" s="5" t="str">
        <f>IF(D2908="","",VLOOKUP(D2908,Master,3,FALSE))</f>
        <v>Andrew</v>
      </c>
      <c r="F2908" s="5" t="str">
        <f>IF(D2908="","",VLOOKUP(D2908,Master,4,FALSE))</f>
        <v>Van Der Westhuizen</v>
      </c>
      <c r="G2908" s="5" t="str">
        <f>IF(D2908="","",VLOOKUP(D2908,Master,5,FALSE))</f>
        <v>Men Veteran</v>
      </c>
      <c r="H2908" s="5" t="str">
        <f>IF(D2908="","",VLOOKUP(D2908,Master,2,FALSE))</f>
        <v>Nam Seniors</v>
      </c>
      <c r="I2908" s="233"/>
      <c r="J2908" s="233" t="s">
        <v>613</v>
      </c>
      <c r="K2908" s="233">
        <v>149</v>
      </c>
      <c r="L2908" s="234">
        <f>IF(K2908="","",IF(I2908="",ROUND(HLOOKUP(J2908,kgList,K2908,FALSE),1),ROUND(HLOOKUP(I2908,kgList,K2908,FALSE),1)))</f>
        <v>17</v>
      </c>
      <c r="M2908" s="234">
        <f>IF(L2908="","",IF(COUNTA(I2908:J2908)&gt;1,"Edible or Inedible",IF(COUNTA(I2908)=1,L2908*1,IF(COUNTA(J2908)=1,L2908*1,"ERROR"))))</f>
        <v>17</v>
      </c>
    </row>
    <row r="2909" spans="1:13" x14ac:dyDescent="0.25">
      <c r="A2909" s="232" t="str">
        <f>IF(D2909="","",A2908)</f>
        <v/>
      </c>
      <c r="B2909" s="231" t="str">
        <f>IF(D2909="","",B2908)</f>
        <v/>
      </c>
      <c r="C2909" s="232" t="str">
        <f>IF(D2909="","",C2908)</f>
        <v/>
      </c>
      <c r="D2909" s="6" t="s">
        <v>899</v>
      </c>
      <c r="E2909" s="5" t="str">
        <f>IF(D2909="","",VLOOKUP(D2909,Master,3,FALSE))</f>
        <v>Prevashan</v>
      </c>
      <c r="F2909" s="5" t="str">
        <f>IF(D2909="","",VLOOKUP(D2909,Master,4,FALSE))</f>
        <v>Moodley</v>
      </c>
      <c r="G2909" s="5" t="str">
        <f>IF(D2909="","",VLOOKUP(D2909,Master,5,FALSE))</f>
        <v>Men Senior</v>
      </c>
      <c r="H2909" s="5" t="str">
        <f>IF(D2909="","",VLOOKUP(D2909,Master,2,FALSE))</f>
        <v>SA Seniors</v>
      </c>
      <c r="I2909" s="233"/>
      <c r="J2909" s="233" t="s">
        <v>613</v>
      </c>
      <c r="K2909" s="233">
        <v>149</v>
      </c>
      <c r="L2909" s="234">
        <f>IF(K2909="","",IF(I2909="",ROUND(HLOOKUP(J2909,kgList,K2909,FALSE),1),ROUND(HLOOKUP(I2909,kgList,K2909,FALSE),1)))</f>
        <v>17</v>
      </c>
      <c r="M2909" s="234">
        <f>IF(L2909="","",IF(COUNTA(I2909:J2909)&gt;1,"Edible or Inedible",IF(COUNTA(I2909)=1,L2909*1,IF(COUNTA(J2909)=1,L2909*1,"ERROR"))))</f>
        <v>17</v>
      </c>
    </row>
    <row r="2910" spans="1:13" x14ac:dyDescent="0.25">
      <c r="A2910" s="232" t="str">
        <f>IF(D2910="","",A2909)</f>
        <v/>
      </c>
      <c r="B2910" s="231" t="str">
        <f>IF(D2910="","",B2909)</f>
        <v/>
      </c>
      <c r="C2910" s="232" t="str">
        <f>IF(D2910="","",C2909)</f>
        <v/>
      </c>
      <c r="D2910" s="6" t="s">
        <v>434</v>
      </c>
      <c r="E2910" s="5" t="str">
        <f>IF(D2910="","",VLOOKUP(D2910,Master,3,FALSE))</f>
        <v>Henco</v>
      </c>
      <c r="F2910" s="5" t="str">
        <f>IF(D2910="","",VLOOKUP(D2910,Master,4,FALSE))</f>
        <v>Snyman</v>
      </c>
      <c r="G2910" s="5" t="str">
        <f>IF(D2910="","",VLOOKUP(D2910,Master,5,FALSE))</f>
        <v>Men U/21</v>
      </c>
      <c r="H2910" s="5" t="str">
        <f>IF(D2910="","",VLOOKUP(D2910,Master,2,FALSE))</f>
        <v>Nam Men U/21</v>
      </c>
      <c r="I2910" s="233"/>
      <c r="J2910" s="233" t="s">
        <v>613</v>
      </c>
      <c r="K2910" s="233">
        <v>145</v>
      </c>
      <c r="L2910" s="234">
        <f>IF(K2910="","",IF(I2910="",ROUND(HLOOKUP(J2910,kgList,K2910,FALSE),1),ROUND(HLOOKUP(I2910,kgList,K2910,FALSE),1)))</f>
        <v>15.5</v>
      </c>
      <c r="M2910" s="234">
        <f>IF(L2910="","",IF(COUNTA(I2910:J2910)&gt;1,"Edible or Inedible",IF(COUNTA(I2910)=1,L2910*1,IF(COUNTA(J2910)=1,L2910*1,"ERROR"))))</f>
        <v>15.5</v>
      </c>
    </row>
    <row r="2911" spans="1:13" x14ac:dyDescent="0.25">
      <c r="A2911" s="232" t="str">
        <f>IF(D2911="","",A2910)</f>
        <v/>
      </c>
      <c r="B2911" s="231" t="str">
        <f>IF(D2911="","",B2910)</f>
        <v/>
      </c>
      <c r="C2911" s="232" t="str">
        <f>IF(D2911="","",C2910)</f>
        <v/>
      </c>
      <c r="D2911" s="6" t="s">
        <v>736</v>
      </c>
      <c r="E2911" s="5" t="str">
        <f>IF(D2911="","",VLOOKUP(D2911,Master,3,FALSE))</f>
        <v>Maryna</v>
      </c>
      <c r="F2911" s="5" t="str">
        <f>IF(D2911="","",VLOOKUP(D2911,Master,4,FALSE))</f>
        <v>Viljoen</v>
      </c>
      <c r="G2911" s="5" t="str">
        <f>IF(D2911="","",VLOOKUP(D2911,Master,5,FALSE))</f>
        <v>Ladies Senior</v>
      </c>
      <c r="H2911" s="5" t="str">
        <f>IF(D2911="","",VLOOKUP(D2911,Master,2,FALSE))</f>
        <v>Nam Ladies</v>
      </c>
      <c r="I2911" s="233" t="s">
        <v>946</v>
      </c>
      <c r="J2911" s="233"/>
      <c r="K2911" s="233">
        <v>121</v>
      </c>
      <c r="L2911" s="234">
        <f>IF(K2911="","",IF(I2911="",ROUND(HLOOKUP(J2911,kgList,K2911,FALSE),1),ROUND(HLOOKUP(I2911,kgList,K2911,FALSE),1)))</f>
        <v>18.8</v>
      </c>
      <c r="M2911" s="234">
        <f>IF(L2911="","",IF(COUNTA(I2911:J2911)&gt;1,"Edible or Inedible",IF(COUNTA(I2911)=1,L2911*1,IF(COUNTA(J2911)=1,L2911*1,"ERROR"))))</f>
        <v>18.8</v>
      </c>
    </row>
    <row r="2912" spans="1:13" x14ac:dyDescent="0.25">
      <c r="A2912" s="232" t="str">
        <f>IF(D2912="","",A2911)</f>
        <v/>
      </c>
      <c r="B2912" s="231" t="str">
        <f>IF(D2912="","",B2911)</f>
        <v/>
      </c>
      <c r="C2912" s="232" t="str">
        <f>IF(D2912="","",C2911)</f>
        <v/>
      </c>
      <c r="D2912" s="6" t="s">
        <v>869</v>
      </c>
      <c r="E2912" s="5" t="str">
        <f>IF(D2912="","",VLOOKUP(D2912,Master,3,FALSE))</f>
        <v>Alan</v>
      </c>
      <c r="F2912" s="5" t="str">
        <f>IF(D2912="","",VLOOKUP(D2912,Master,4,FALSE))</f>
        <v>Prinsloo</v>
      </c>
      <c r="G2912" s="5" t="str">
        <f>IF(D2912="","",VLOOKUP(D2912,Master,5,FALSE))</f>
        <v>Men Grand Masters</v>
      </c>
      <c r="H2912" s="5" t="str">
        <f>IF(D2912="","",VLOOKUP(D2912,Master,2,FALSE))</f>
        <v>SA Grand Masters</v>
      </c>
      <c r="I2912" s="233"/>
      <c r="J2912" s="233" t="s">
        <v>613</v>
      </c>
      <c r="K2912" s="233">
        <v>148</v>
      </c>
      <c r="L2912" s="234">
        <f>IF(K2912="","",IF(I2912="",ROUND(HLOOKUP(J2912,kgList,K2912,FALSE),1),ROUND(HLOOKUP(I2912,kgList,K2912,FALSE),1)))</f>
        <v>16.600000000000001</v>
      </c>
      <c r="M2912" s="234">
        <f>IF(L2912="","",IF(COUNTA(I2912:J2912)&gt;1,"Edible or Inedible",IF(COUNTA(I2912)=1,L2912*1,IF(COUNTA(J2912)=1,L2912*1,"ERROR"))))</f>
        <v>16.600000000000001</v>
      </c>
    </row>
    <row r="2913" spans="1:13" x14ac:dyDescent="0.25">
      <c r="A2913" s="232" t="str">
        <f>IF(D2913="","",A2912)</f>
        <v/>
      </c>
      <c r="B2913" s="231" t="str">
        <f>IF(D2913="","",B2912)</f>
        <v/>
      </c>
      <c r="C2913" s="232" t="str">
        <f>IF(D2913="","",C2912)</f>
        <v/>
      </c>
      <c r="D2913" s="6" t="s">
        <v>862</v>
      </c>
      <c r="E2913" s="5" t="str">
        <f>IF(D2913="","",VLOOKUP(D2913,Master,3,FALSE))</f>
        <v>Gus</v>
      </c>
      <c r="F2913" s="5" t="str">
        <f>IF(D2913="","",VLOOKUP(D2913,Master,4,FALSE))</f>
        <v>Kaltenbrun</v>
      </c>
      <c r="G2913" s="5" t="str">
        <f>IF(D2913="","",VLOOKUP(D2913,Master,5,FALSE))</f>
        <v>Men  Master</v>
      </c>
      <c r="H2913" s="5" t="str">
        <f>IF(D2913="","",VLOOKUP(D2913,Master,2,FALSE))</f>
        <v>SA Masters</v>
      </c>
      <c r="I2913" s="233"/>
      <c r="J2913" s="233" t="s">
        <v>613</v>
      </c>
      <c r="K2913" s="233">
        <v>156</v>
      </c>
      <c r="L2913" s="234">
        <f>IF(K2913="","",IF(I2913="",ROUND(HLOOKUP(J2913,kgList,K2913,FALSE),1),ROUND(HLOOKUP(I2913,kgList,K2913,FALSE),1)))</f>
        <v>19.899999999999999</v>
      </c>
      <c r="M2913" s="234">
        <f>IF(L2913="","",IF(COUNTA(I2913:J2913)&gt;1,"Edible or Inedible",IF(COUNTA(I2913)=1,L2913*1,IF(COUNTA(J2913)=1,L2913*1,"ERROR"))))</f>
        <v>19.899999999999999</v>
      </c>
    </row>
    <row r="2914" spans="1:13" x14ac:dyDescent="0.25">
      <c r="A2914" s="232" t="str">
        <f>IF(D2914="","",A2913)</f>
        <v/>
      </c>
      <c r="B2914" s="231" t="str">
        <f>IF(D2914="","",B2913)</f>
        <v/>
      </c>
      <c r="C2914" s="232" t="str">
        <f>IF(D2914="","",C2913)</f>
        <v/>
      </c>
      <c r="D2914" s="6" t="s">
        <v>382</v>
      </c>
      <c r="E2914" s="5" t="str">
        <f>IF(D2914="","",VLOOKUP(D2914,Master,3,FALSE))</f>
        <v>Danie</v>
      </c>
      <c r="F2914" s="5" t="str">
        <f>IF(D2914="","",VLOOKUP(D2914,Master,4,FALSE))</f>
        <v>Du Toit</v>
      </c>
      <c r="G2914" s="5" t="str">
        <f>IF(D2914="","",VLOOKUP(D2914,Master,5,FALSE))</f>
        <v>Men Grand Masters</v>
      </c>
      <c r="H2914" s="5" t="str">
        <f>IF(D2914="","",VLOOKUP(D2914,Master,2,FALSE))</f>
        <v>Nam Grand Masters</v>
      </c>
      <c r="I2914" s="233"/>
      <c r="J2914" s="233" t="s">
        <v>613</v>
      </c>
      <c r="K2914" s="233">
        <v>148</v>
      </c>
      <c r="L2914" s="234">
        <f>IF(K2914="","",IF(I2914="",ROUND(HLOOKUP(J2914,kgList,K2914,FALSE),1),ROUND(HLOOKUP(I2914,kgList,K2914,FALSE),1)))</f>
        <v>16.600000000000001</v>
      </c>
      <c r="M2914" s="234">
        <f>IF(L2914="","",IF(COUNTA(I2914:J2914)&gt;1,"Edible or Inedible",IF(COUNTA(I2914)=1,L2914*1,IF(COUNTA(J2914)=1,L2914*1,"ERROR"))))</f>
        <v>16.600000000000001</v>
      </c>
    </row>
    <row r="2915" spans="1:13" x14ac:dyDescent="0.25">
      <c r="A2915" s="232" t="str">
        <f>IF(D2915="","",A2914)</f>
        <v/>
      </c>
      <c r="B2915" s="231" t="str">
        <f>IF(D2915="","",B2914)</f>
        <v/>
      </c>
      <c r="C2915" s="232" t="str">
        <f>IF(D2915="","",C2914)</f>
        <v/>
      </c>
      <c r="D2915" s="6" t="s">
        <v>849</v>
      </c>
      <c r="E2915" s="5" t="str">
        <f>IF(D2915="","",VLOOKUP(D2915,Master,3,FALSE))</f>
        <v>Tim</v>
      </c>
      <c r="F2915" s="5" t="str">
        <f>IF(D2915="","",VLOOKUP(D2915,Master,4,FALSE))</f>
        <v>Du Plessis</v>
      </c>
      <c r="G2915" s="5" t="str">
        <f>IF(D2915="","",VLOOKUP(D2915,Master,5,FALSE))</f>
        <v>Men U/21</v>
      </c>
      <c r="H2915" s="5" t="str">
        <f>IF(D2915="","",VLOOKUP(D2915,Master,2,FALSE))</f>
        <v>SA Men U/21</v>
      </c>
      <c r="I2915" s="233"/>
      <c r="J2915" s="233" t="s">
        <v>613</v>
      </c>
      <c r="K2915" s="233">
        <v>144</v>
      </c>
      <c r="L2915" s="234">
        <f>IF(K2915="","",IF(I2915="",ROUND(HLOOKUP(J2915,kgList,K2915,FALSE),1),ROUND(HLOOKUP(I2915,kgList,K2915,FALSE),1)))</f>
        <v>15.1</v>
      </c>
      <c r="M2915" s="234">
        <f>IF(L2915="","",IF(COUNTA(I2915:J2915)&gt;1,"Edible or Inedible",IF(COUNTA(I2915)=1,L2915*1,IF(COUNTA(J2915)=1,L2915*1,"ERROR"))))</f>
        <v>15.1</v>
      </c>
    </row>
    <row r="2916" spans="1:13" x14ac:dyDescent="0.25">
      <c r="A2916" s="232" t="str">
        <f>IF(D2916="","",A2915)</f>
        <v/>
      </c>
      <c r="B2916" s="231" t="str">
        <f>IF(D2916="","",B2915)</f>
        <v/>
      </c>
      <c r="C2916" s="232" t="str">
        <f>IF(D2916="","",C2915)</f>
        <v/>
      </c>
      <c r="D2916" s="6" t="s">
        <v>319</v>
      </c>
      <c r="E2916" s="5" t="str">
        <f>IF(D2916="","",VLOOKUP(D2916,Master,3,FALSE))</f>
        <v>Rodger</v>
      </c>
      <c r="F2916" s="5" t="str">
        <f>IF(D2916="","",VLOOKUP(D2916,Master,4,FALSE))</f>
        <v>Boon</v>
      </c>
      <c r="G2916" s="5" t="str">
        <f>IF(D2916="","",VLOOKUP(D2916,Master,5,FALSE))</f>
        <v>Men Master</v>
      </c>
      <c r="H2916" s="5" t="str">
        <f>IF(D2916="","",VLOOKUP(D2916,Master,2,FALSE))</f>
        <v>Nam Masters</v>
      </c>
      <c r="I2916" s="233"/>
      <c r="J2916" s="233" t="s">
        <v>613</v>
      </c>
      <c r="K2916" s="233">
        <v>155</v>
      </c>
      <c r="L2916" s="234">
        <f>IF(K2916="","",IF(I2916="",ROUND(HLOOKUP(J2916,kgList,K2916,FALSE),1),ROUND(HLOOKUP(I2916,kgList,K2916,FALSE),1)))</f>
        <v>19.5</v>
      </c>
      <c r="M2916" s="234">
        <f>IF(L2916="","",IF(COUNTA(I2916:J2916)&gt;1,"Edible or Inedible",IF(COUNTA(I2916)=1,L2916*1,IF(COUNTA(J2916)=1,L2916*1,"ERROR"))))</f>
        <v>19.5</v>
      </c>
    </row>
    <row r="2917" spans="1:13" x14ac:dyDescent="0.25">
      <c r="A2917" s="232" t="str">
        <f>IF(D2917="","",A2916)</f>
        <v/>
      </c>
      <c r="B2917" s="231" t="str">
        <f>IF(D2917="","",B2916)</f>
        <v/>
      </c>
      <c r="C2917" s="232" t="str">
        <f>IF(D2917="","",C2916)</f>
        <v/>
      </c>
      <c r="D2917" s="6" t="s">
        <v>330</v>
      </c>
      <c r="E2917" s="5" t="str">
        <f>IF(D2917="","",VLOOKUP(D2917,Master,3,FALSE))</f>
        <v>Ettiene</v>
      </c>
      <c r="F2917" s="5" t="str">
        <f>IF(D2917="","",VLOOKUP(D2917,Master,4,FALSE))</f>
        <v>Stipp</v>
      </c>
      <c r="G2917" s="5" t="str">
        <f>IF(D2917="","",VLOOKUP(D2917,Master,5,FALSE))</f>
        <v>Men Master</v>
      </c>
      <c r="H2917" s="5" t="str">
        <f>IF(D2917="","",VLOOKUP(D2917,Master,2,FALSE))</f>
        <v>Nam Masters</v>
      </c>
      <c r="I2917" s="233"/>
      <c r="J2917" s="233" t="s">
        <v>613</v>
      </c>
      <c r="K2917" s="233">
        <v>155</v>
      </c>
      <c r="L2917" s="234">
        <f>IF(K2917="","",IF(I2917="",ROUND(HLOOKUP(J2917,kgList,K2917,FALSE),1),ROUND(HLOOKUP(I2917,kgList,K2917,FALSE),1)))</f>
        <v>19.5</v>
      </c>
      <c r="M2917" s="234">
        <f>IF(L2917="","",IF(COUNTA(I2917:J2917)&gt;1,"Edible or Inedible",IF(COUNTA(I2917)=1,L2917*1,IF(COUNTA(J2917)=1,L2917*1,"ERROR"))))</f>
        <v>19.5</v>
      </c>
    </row>
    <row r="2918" spans="1:13" x14ac:dyDescent="0.25">
      <c r="A2918" s="232" t="str">
        <f>IF(D2918="","",A2917)</f>
        <v/>
      </c>
      <c r="B2918" s="231" t="str">
        <f>IF(D2918="","",B2917)</f>
        <v/>
      </c>
      <c r="C2918" s="232" t="str">
        <f>IF(D2918="","",C2917)</f>
        <v/>
      </c>
      <c r="D2918" s="6" t="s">
        <v>826</v>
      </c>
      <c r="E2918" s="5" t="str">
        <f>IF(D2918="","",VLOOKUP(D2918,Master,3,FALSE))</f>
        <v>AJ</v>
      </c>
      <c r="F2918" s="5" t="str">
        <f>IF(D2918="","",VLOOKUP(D2918,Master,4,FALSE))</f>
        <v>De Beer</v>
      </c>
      <c r="G2918" s="5" t="str">
        <f>IF(D2918="","",VLOOKUP(D2918,Master,5,FALSE))</f>
        <v>Men Senior</v>
      </c>
      <c r="H2918" s="5" t="str">
        <f>IF(D2918="","",VLOOKUP(D2918,Master,2,FALSE))</f>
        <v>SA Seniors</v>
      </c>
      <c r="I2918" s="233"/>
      <c r="J2918" s="233" t="s">
        <v>613</v>
      </c>
      <c r="K2918" s="233">
        <v>149</v>
      </c>
      <c r="L2918" s="234">
        <f>IF(K2918="","",IF(I2918="",ROUND(HLOOKUP(J2918,kgList,K2918,FALSE),1),ROUND(HLOOKUP(I2918,kgList,K2918,FALSE),1)))</f>
        <v>17</v>
      </c>
      <c r="M2918" s="234">
        <f>IF(L2918="","",IF(COUNTA(I2918:J2918)&gt;1,"Edible or Inedible",IF(COUNTA(I2918)=1,L2918*1,IF(COUNTA(J2918)=1,L2918*1,"ERROR"))))</f>
        <v>17</v>
      </c>
    </row>
    <row r="2919" spans="1:13" x14ac:dyDescent="0.25">
      <c r="A2919" s="232" t="str">
        <f>IF(D2919="","",A2918)</f>
        <v/>
      </c>
      <c r="B2919" s="231" t="str">
        <f>IF(D2919="","",B2918)</f>
        <v/>
      </c>
      <c r="C2919" s="232" t="str">
        <f>IF(D2919="","",C2918)</f>
        <v/>
      </c>
      <c r="D2919" s="6" t="s">
        <v>759</v>
      </c>
      <c r="E2919" s="5" t="str">
        <f>IF(D2919="","",VLOOKUP(D2919,Master,3,FALSE))</f>
        <v>Brandon</v>
      </c>
      <c r="F2919" s="5" t="str">
        <f>IF(D2919="","",VLOOKUP(D2919,Master,4,FALSE))</f>
        <v>Grane</v>
      </c>
      <c r="G2919" s="5" t="str">
        <f>IF(D2919="","",VLOOKUP(D2919,Master,5,FALSE))</f>
        <v>Men U/21</v>
      </c>
      <c r="H2919" s="5" t="str">
        <f>IF(D2919="","",VLOOKUP(D2919,Master,2,FALSE))</f>
        <v>Nam Men U/21</v>
      </c>
      <c r="I2919" s="233"/>
      <c r="J2919" s="233" t="s">
        <v>613</v>
      </c>
      <c r="K2919" s="233">
        <v>144</v>
      </c>
      <c r="L2919" s="234">
        <f>IF(K2919="","",IF(I2919="",ROUND(HLOOKUP(J2919,kgList,K2919,FALSE),1),ROUND(HLOOKUP(I2919,kgList,K2919,FALSE),1)))</f>
        <v>15.1</v>
      </c>
      <c r="M2919" s="234">
        <f>IF(L2919="","",IF(COUNTA(I2919:J2919)&gt;1,"Edible or Inedible",IF(COUNTA(I2919)=1,L2919*1,IF(COUNTA(J2919)=1,L2919*1,"ERROR"))))</f>
        <v>15.1</v>
      </c>
    </row>
    <row r="2920" spans="1:13" x14ac:dyDescent="0.25">
      <c r="A2920" s="232" t="str">
        <f>IF(D2920="","",A2919)</f>
        <v/>
      </c>
      <c r="B2920" s="231" t="str">
        <f>IF(D2920="","",B2919)</f>
        <v/>
      </c>
      <c r="C2920" s="232" t="str">
        <f>IF(D2920="","",C2919)</f>
        <v/>
      </c>
      <c r="D2920" s="6" t="s">
        <v>904</v>
      </c>
      <c r="E2920" s="5" t="str">
        <f>IF(D2920="","",VLOOKUP(D2920,Master,3,FALSE))</f>
        <v>Mike</v>
      </c>
      <c r="F2920" s="5" t="str">
        <f>IF(D2920="","",VLOOKUP(D2920,Master,4,FALSE))</f>
        <v>Bailey</v>
      </c>
      <c r="G2920" s="5" t="str">
        <f>IF(D2920="","",VLOOKUP(D2920,Master,5,FALSE))</f>
        <v>Men  Master</v>
      </c>
      <c r="H2920" s="5" t="str">
        <f>IF(D2920="","",VLOOKUP(D2920,Master,2,FALSE))</f>
        <v>SA Masters</v>
      </c>
      <c r="I2920" s="233"/>
      <c r="J2920" s="233" t="s">
        <v>613</v>
      </c>
      <c r="K2920" s="233">
        <v>155</v>
      </c>
      <c r="L2920" s="234">
        <f>IF(K2920="","",IF(I2920="",ROUND(HLOOKUP(J2920,kgList,K2920,FALSE),1),ROUND(HLOOKUP(I2920,kgList,K2920,FALSE),1)))</f>
        <v>19.5</v>
      </c>
      <c r="M2920" s="234">
        <f>IF(L2920="","",IF(COUNTA(I2920:J2920)&gt;1,"Edible or Inedible",IF(COUNTA(I2920)=1,L2920*1,IF(COUNTA(J2920)=1,L2920*1,"ERROR"))))</f>
        <v>19.5</v>
      </c>
    </row>
    <row r="2921" spans="1:13" x14ac:dyDescent="0.25">
      <c r="A2921" s="232" t="str">
        <f>IF(D2921="","",A2920)</f>
        <v/>
      </c>
      <c r="B2921" s="231" t="str">
        <f>IF(D2921="","",B2920)</f>
        <v/>
      </c>
      <c r="C2921" s="232" t="str">
        <f>IF(D2921="","",C2920)</f>
        <v/>
      </c>
      <c r="D2921" s="6" t="s">
        <v>904</v>
      </c>
      <c r="E2921" s="5" t="str">
        <f>IF(D2921="","",VLOOKUP(D2921,Master,3,FALSE))</f>
        <v>Mike</v>
      </c>
      <c r="F2921" s="5" t="str">
        <f>IF(D2921="","",VLOOKUP(D2921,Master,4,FALSE))</f>
        <v>Bailey</v>
      </c>
      <c r="G2921" s="5" t="str">
        <f>IF(D2921="","",VLOOKUP(D2921,Master,5,FALSE))</f>
        <v>Men  Master</v>
      </c>
      <c r="H2921" s="5" t="str">
        <f>IF(D2921="","",VLOOKUP(D2921,Master,2,FALSE))</f>
        <v>SA Masters</v>
      </c>
      <c r="I2921" s="233"/>
      <c r="J2921" s="233" t="s">
        <v>607</v>
      </c>
      <c r="K2921" s="233">
        <v>115</v>
      </c>
      <c r="L2921" s="234">
        <f>IF(K2921="","",IF(I2921="",ROUND(HLOOKUP(J2921,kgList,K2921,FALSE),1),ROUND(HLOOKUP(I2921,kgList,K2921,FALSE),1)))</f>
        <v>19.399999999999999</v>
      </c>
      <c r="M2921" s="234">
        <f>IF(L2921="","",IF(COUNTA(I2921:J2921)&gt;1,"Edible or Inedible",IF(COUNTA(I2921)=1,L2921*1,IF(COUNTA(J2921)=1,L2921*1,"ERROR"))))</f>
        <v>19.399999999999999</v>
      </c>
    </row>
    <row r="2922" spans="1:13" x14ac:dyDescent="0.25">
      <c r="A2922" s="232" t="str">
        <f>IF(D2922="","",A2921)</f>
        <v/>
      </c>
      <c r="B2922" s="231" t="str">
        <f>IF(D2922="","",B2921)</f>
        <v/>
      </c>
      <c r="C2922" s="232" t="str">
        <f>IF(D2922="","",C2921)</f>
        <v/>
      </c>
      <c r="D2922" s="6" t="s">
        <v>832</v>
      </c>
      <c r="E2922" s="5" t="str">
        <f>IF(D2922="","",VLOOKUP(D2922,Master,3,FALSE))</f>
        <v>Louis</v>
      </c>
      <c r="F2922" s="5" t="str">
        <f>IF(D2922="","",VLOOKUP(D2922,Master,4,FALSE))</f>
        <v>Allison</v>
      </c>
      <c r="G2922" s="5" t="str">
        <f>IF(D2922="","",VLOOKUP(D2922,Master,5,FALSE))</f>
        <v>Men Senior</v>
      </c>
      <c r="H2922" s="5" t="str">
        <f>IF(D2922="","",VLOOKUP(D2922,Master,2,FALSE))</f>
        <v>SA Seniors</v>
      </c>
      <c r="I2922" s="233"/>
      <c r="J2922" s="233" t="s">
        <v>613</v>
      </c>
      <c r="K2922" s="233">
        <v>148</v>
      </c>
      <c r="L2922" s="234">
        <f>IF(K2922="","",IF(I2922="",ROUND(HLOOKUP(J2922,kgList,K2922,FALSE),1),ROUND(HLOOKUP(I2922,kgList,K2922,FALSE),1)))</f>
        <v>16.600000000000001</v>
      </c>
      <c r="M2922" s="234">
        <f>IF(L2922="","",IF(COUNTA(I2922:J2922)&gt;1,"Edible or Inedible",IF(COUNTA(I2922)=1,L2922*1,IF(COUNTA(J2922)=1,L2922*1,"ERROR"))))</f>
        <v>16.600000000000001</v>
      </c>
    </row>
    <row r="2923" spans="1:13" x14ac:dyDescent="0.25">
      <c r="A2923" s="232" t="str">
        <f>IF(D2923="","",A2922)</f>
        <v/>
      </c>
      <c r="B2923" s="231" t="str">
        <f>IF(D2923="","",B2922)</f>
        <v/>
      </c>
      <c r="C2923" s="232" t="str">
        <f>IF(D2923="","",C2922)</f>
        <v/>
      </c>
      <c r="D2923" s="6" t="s">
        <v>832</v>
      </c>
      <c r="E2923" s="5" t="str">
        <f>IF(D2923="","",VLOOKUP(D2923,Master,3,FALSE))</f>
        <v>Louis</v>
      </c>
      <c r="F2923" s="5" t="str">
        <f>IF(D2923="","",VLOOKUP(D2923,Master,4,FALSE))</f>
        <v>Allison</v>
      </c>
      <c r="G2923" s="5" t="str">
        <f>IF(D2923="","",VLOOKUP(D2923,Master,5,FALSE))</f>
        <v>Men Senior</v>
      </c>
      <c r="H2923" s="5" t="str">
        <f>IF(D2923="","",VLOOKUP(D2923,Master,2,FALSE))</f>
        <v>SA Seniors</v>
      </c>
      <c r="I2923" s="233"/>
      <c r="J2923" s="233" t="s">
        <v>613</v>
      </c>
      <c r="K2923" s="233">
        <v>148</v>
      </c>
      <c r="L2923" s="234">
        <f>IF(K2923="","",IF(I2923="",ROUND(HLOOKUP(J2923,kgList,K2923,FALSE),1),ROUND(HLOOKUP(I2923,kgList,K2923,FALSE),1)))</f>
        <v>16.600000000000001</v>
      </c>
      <c r="M2923" s="234">
        <f>IF(L2923="","",IF(COUNTA(I2923:J2923)&gt;1,"Edible or Inedible",IF(COUNTA(I2923)=1,L2923*1,IF(COUNTA(J2923)=1,L2923*1,"ERROR"))))</f>
        <v>16.600000000000001</v>
      </c>
    </row>
    <row r="2924" spans="1:13" x14ac:dyDescent="0.25">
      <c r="A2924" s="232" t="str">
        <f>IF(D2924="","",A2923)</f>
        <v/>
      </c>
      <c r="B2924" s="231" t="str">
        <f>IF(D2924="","",B2923)</f>
        <v/>
      </c>
      <c r="C2924" s="232" t="str">
        <f>IF(D2924="","",C2923)</f>
        <v/>
      </c>
      <c r="D2924" s="6" t="s">
        <v>324</v>
      </c>
      <c r="E2924" s="5" t="str">
        <f>IF(D2924="","",VLOOKUP(D2924,Master,3,FALSE))</f>
        <v>Johan</v>
      </c>
      <c r="F2924" s="5" t="str">
        <f>IF(D2924="","",VLOOKUP(D2924,Master,4,FALSE))</f>
        <v>Visser</v>
      </c>
      <c r="G2924" s="5" t="str">
        <f>IF(D2924="","",VLOOKUP(D2924,Master,5,FALSE))</f>
        <v>Men Senior</v>
      </c>
      <c r="H2924" s="5" t="str">
        <f>IF(D2924="","",VLOOKUP(D2924,Master,2,FALSE))</f>
        <v>Nam Seniors</v>
      </c>
      <c r="I2924" s="233"/>
      <c r="J2924" s="233" t="s">
        <v>613</v>
      </c>
      <c r="K2924" s="233">
        <v>148</v>
      </c>
      <c r="L2924" s="234">
        <f>IF(K2924="","",IF(I2924="",ROUND(HLOOKUP(J2924,kgList,K2924,FALSE),1),ROUND(HLOOKUP(I2924,kgList,K2924,FALSE),1)))</f>
        <v>16.600000000000001</v>
      </c>
      <c r="M2924" s="234">
        <f>IF(L2924="","",IF(COUNTA(I2924:J2924)&gt;1,"Edible or Inedible",IF(COUNTA(I2924)=1,L2924*1,IF(COUNTA(J2924)=1,L2924*1,"ERROR"))))</f>
        <v>16.600000000000001</v>
      </c>
    </row>
    <row r="2925" spans="1:13" x14ac:dyDescent="0.25">
      <c r="A2925" s="232" t="str">
        <f>IF(D2925="","",A2924)</f>
        <v/>
      </c>
      <c r="B2925" s="231" t="str">
        <f>IF(D2925="","",B2924)</f>
        <v/>
      </c>
      <c r="C2925" s="232" t="str">
        <f>IF(D2925="","",C2924)</f>
        <v/>
      </c>
      <c r="D2925" s="6" t="s">
        <v>849</v>
      </c>
      <c r="E2925" s="5" t="str">
        <f>IF(D2925="","",VLOOKUP(D2925,Master,3,FALSE))</f>
        <v>Tim</v>
      </c>
      <c r="F2925" s="5" t="str">
        <f>IF(D2925="","",VLOOKUP(D2925,Master,4,FALSE))</f>
        <v>Du Plessis</v>
      </c>
      <c r="G2925" s="5" t="str">
        <f>IF(D2925="","",VLOOKUP(D2925,Master,5,FALSE))</f>
        <v>Men U/21</v>
      </c>
      <c r="H2925" s="5" t="str">
        <f>IF(D2925="","",VLOOKUP(D2925,Master,2,FALSE))</f>
        <v>SA Men U/21</v>
      </c>
      <c r="I2925" s="233"/>
      <c r="J2925" s="233" t="s">
        <v>613</v>
      </c>
      <c r="K2925" s="233">
        <v>144</v>
      </c>
      <c r="L2925" s="234">
        <f>IF(K2925="","",IF(I2925="",ROUND(HLOOKUP(J2925,kgList,K2925,FALSE),1),ROUND(HLOOKUP(I2925,kgList,K2925,FALSE),1)))</f>
        <v>15.1</v>
      </c>
      <c r="M2925" s="234">
        <f>IF(L2925="","",IF(COUNTA(I2925:J2925)&gt;1,"Edible or Inedible",IF(COUNTA(I2925)=1,L2925*1,IF(COUNTA(J2925)=1,L2925*1,"ERROR"))))</f>
        <v>15.1</v>
      </c>
    </row>
    <row r="2926" spans="1:13" x14ac:dyDescent="0.25">
      <c r="A2926" s="232" t="str">
        <f>IF(D2926="","",A2925)</f>
        <v/>
      </c>
      <c r="B2926" s="231" t="str">
        <f>IF(D2926="","",B2925)</f>
        <v/>
      </c>
      <c r="C2926" s="232" t="str">
        <f>IF(D2926="","",C2925)</f>
        <v/>
      </c>
      <c r="D2926" s="6" t="s">
        <v>313</v>
      </c>
      <c r="E2926" s="5" t="str">
        <f>IF(D2926="","",VLOOKUP(D2926,Master,3,FALSE))</f>
        <v>Charles</v>
      </c>
      <c r="F2926" s="5" t="str">
        <f>IF(D2926="","",VLOOKUP(D2926,Master,4,FALSE))</f>
        <v>Bothma</v>
      </c>
      <c r="G2926" s="5" t="str">
        <f>IF(D2926="","",VLOOKUP(D2926,Master,5,FALSE))</f>
        <v>Men Grand Masters</v>
      </c>
      <c r="H2926" s="5" t="str">
        <f>IF(D2926="","",VLOOKUP(D2926,Master,2,FALSE))</f>
        <v>Nam Grand Masters</v>
      </c>
      <c r="I2926" s="233"/>
      <c r="J2926" s="233" t="s">
        <v>613</v>
      </c>
      <c r="K2926" s="233">
        <v>146</v>
      </c>
      <c r="L2926" s="234">
        <f>IF(K2926="","",IF(I2926="",ROUND(HLOOKUP(J2926,kgList,K2926,FALSE),1),ROUND(HLOOKUP(I2926,kgList,K2926,FALSE),1)))</f>
        <v>15.9</v>
      </c>
      <c r="M2926" s="234">
        <f>IF(L2926="","",IF(COUNTA(I2926:J2926)&gt;1,"Edible or Inedible",IF(COUNTA(I2926)=1,L2926*1,IF(COUNTA(J2926)=1,L2926*1,"ERROR"))))</f>
        <v>15.9</v>
      </c>
    </row>
    <row r="2927" spans="1:13" x14ac:dyDescent="0.25">
      <c r="A2927" s="232" t="str">
        <f>IF(D2927="","",A2926)</f>
        <v/>
      </c>
      <c r="B2927" s="231" t="str">
        <f>IF(D2927="","",B2926)</f>
        <v/>
      </c>
      <c r="C2927" s="232" t="str">
        <f>IF(D2927="","",C2926)</f>
        <v/>
      </c>
      <c r="D2927" s="6" t="s">
        <v>821</v>
      </c>
      <c r="E2927" s="5" t="str">
        <f>IF(D2927="","",VLOOKUP(D2927,Master,3,FALSE))</f>
        <v>Hendrico</v>
      </c>
      <c r="F2927" s="5" t="str">
        <f>IF(D2927="","",VLOOKUP(D2927,Master,4,FALSE))</f>
        <v>Lesch</v>
      </c>
      <c r="G2927" s="5" t="str">
        <f>IF(D2927="","",VLOOKUP(D2927,Master,5,FALSE))</f>
        <v>Men Senior</v>
      </c>
      <c r="H2927" s="5" t="str">
        <f>IF(D2927="","",VLOOKUP(D2927,Master,2,FALSE))</f>
        <v>SA Seniors</v>
      </c>
      <c r="I2927" s="233"/>
      <c r="J2927" s="233" t="s">
        <v>613</v>
      </c>
      <c r="K2927" s="233">
        <v>147</v>
      </c>
      <c r="L2927" s="234">
        <f>IF(K2927="","",IF(I2927="",ROUND(HLOOKUP(J2927,kgList,K2927,FALSE),1),ROUND(HLOOKUP(I2927,kgList,K2927,FALSE),1)))</f>
        <v>16.2</v>
      </c>
      <c r="M2927" s="234">
        <f>IF(L2927="","",IF(COUNTA(I2927:J2927)&gt;1,"Edible or Inedible",IF(COUNTA(I2927)=1,L2927*1,IF(COUNTA(J2927)=1,L2927*1,"ERROR"))))</f>
        <v>16.2</v>
      </c>
    </row>
    <row r="2928" spans="1:13" x14ac:dyDescent="0.25">
      <c r="A2928" s="232" t="str">
        <f>IF(D2928="","",A2927)</f>
        <v/>
      </c>
      <c r="B2928" s="231" t="str">
        <f>IF(D2928="","",B2927)</f>
        <v/>
      </c>
      <c r="C2928" s="232" t="str">
        <f>IF(D2928="","",C2927)</f>
        <v/>
      </c>
      <c r="D2928" s="6" t="s">
        <v>698</v>
      </c>
      <c r="E2928" s="5" t="str">
        <f>IF(D2928="","",VLOOKUP(D2928,Master,3,FALSE))</f>
        <v>Kay</v>
      </c>
      <c r="F2928" s="5" t="str">
        <f>IF(D2928="","",VLOOKUP(D2928,Master,4,FALSE))</f>
        <v>Bachran</v>
      </c>
      <c r="G2928" s="5" t="str">
        <f>IF(D2928="","",VLOOKUP(D2928,Master,5,FALSE))</f>
        <v>Men U/21</v>
      </c>
      <c r="H2928" s="5" t="str">
        <f>IF(D2928="","",VLOOKUP(D2928,Master,2,FALSE))</f>
        <v>Nam Men U/21</v>
      </c>
      <c r="I2928" s="233"/>
      <c r="J2928" s="233" t="s">
        <v>613</v>
      </c>
      <c r="K2928" s="233">
        <v>143</v>
      </c>
      <c r="L2928" s="234">
        <f>IF(K2928="","",IF(I2928="",ROUND(HLOOKUP(J2928,kgList,K2928,FALSE),1),ROUND(HLOOKUP(I2928,kgList,K2928,FALSE),1)))</f>
        <v>14.8</v>
      </c>
      <c r="M2928" s="234">
        <f>IF(L2928="","",IF(COUNTA(I2928:J2928)&gt;1,"Edible or Inedible",IF(COUNTA(I2928)=1,L2928*1,IF(COUNTA(J2928)=1,L2928*1,"ERROR"))))</f>
        <v>14.8</v>
      </c>
    </row>
    <row r="2929" spans="1:13" x14ac:dyDescent="0.25">
      <c r="A2929" s="232" t="str">
        <f>IF(D2929="","",A2928)</f>
        <v/>
      </c>
      <c r="B2929" s="231" t="str">
        <f>IF(D2929="","",B2928)</f>
        <v/>
      </c>
      <c r="C2929" s="232" t="str">
        <f>IF(D2929="","",C2928)</f>
        <v/>
      </c>
      <c r="D2929" s="6" t="s">
        <v>698</v>
      </c>
      <c r="E2929" s="5" t="str">
        <f>IF(D2929="","",VLOOKUP(D2929,Master,3,FALSE))</f>
        <v>Kay</v>
      </c>
      <c r="F2929" s="5" t="str">
        <f>IF(D2929="","",VLOOKUP(D2929,Master,4,FALSE))</f>
        <v>Bachran</v>
      </c>
      <c r="G2929" s="5" t="str">
        <f>IF(D2929="","",VLOOKUP(D2929,Master,5,FALSE))</f>
        <v>Men U/21</v>
      </c>
      <c r="H2929" s="5" t="str">
        <f>IF(D2929="","",VLOOKUP(D2929,Master,2,FALSE))</f>
        <v>Nam Men U/21</v>
      </c>
      <c r="I2929" s="233"/>
      <c r="J2929" s="233" t="s">
        <v>613</v>
      </c>
      <c r="K2929" s="233">
        <v>143</v>
      </c>
      <c r="L2929" s="234">
        <f>IF(K2929="","",IF(I2929="",ROUND(HLOOKUP(J2929,kgList,K2929,FALSE),1),ROUND(HLOOKUP(I2929,kgList,K2929,FALSE),1)))</f>
        <v>14.8</v>
      </c>
      <c r="M2929" s="234">
        <f>IF(L2929="","",IF(COUNTA(I2929:J2929)&gt;1,"Edible or Inedible",IF(COUNTA(I2929)=1,L2929*1,IF(COUNTA(J2929)=1,L2929*1,"ERROR"))))</f>
        <v>14.8</v>
      </c>
    </row>
    <row r="2930" spans="1:13" x14ac:dyDescent="0.25">
      <c r="A2930" s="232" t="str">
        <f>IF(D2930="","",A2929)</f>
        <v/>
      </c>
      <c r="B2930" s="231" t="str">
        <f>IF(D2930="","",B2929)</f>
        <v/>
      </c>
      <c r="C2930" s="232" t="str">
        <f>IF(D2930="","",C2929)</f>
        <v/>
      </c>
      <c r="D2930" s="6" t="s">
        <v>736</v>
      </c>
      <c r="E2930" s="5" t="str">
        <f>IF(D2930="","",VLOOKUP(D2930,Master,3,FALSE))</f>
        <v>Maryna</v>
      </c>
      <c r="F2930" s="5" t="str">
        <f>IF(D2930="","",VLOOKUP(D2930,Master,4,FALSE))</f>
        <v>Viljoen</v>
      </c>
      <c r="G2930" s="5" t="str">
        <f>IF(D2930="","",VLOOKUP(D2930,Master,5,FALSE))</f>
        <v>Ladies Senior</v>
      </c>
      <c r="H2930" s="5" t="str">
        <f>IF(D2930="","",VLOOKUP(D2930,Master,2,FALSE))</f>
        <v>Nam Ladies</v>
      </c>
      <c r="I2930" s="233"/>
      <c r="J2930" s="233" t="s">
        <v>613</v>
      </c>
      <c r="K2930" s="233">
        <v>152</v>
      </c>
      <c r="L2930" s="234">
        <f>IF(K2930="","",IF(I2930="",ROUND(HLOOKUP(J2930,kgList,K2930,FALSE),1),ROUND(HLOOKUP(I2930,kgList,K2930,FALSE),1)))</f>
        <v>18.2</v>
      </c>
      <c r="M2930" s="234">
        <f>IF(L2930="","",IF(COUNTA(I2930:J2930)&gt;1,"Edible or Inedible",IF(COUNTA(I2930)=1,L2930*1,IF(COUNTA(J2930)=1,L2930*1,"ERROR"))))</f>
        <v>18.2</v>
      </c>
    </row>
    <row r="2931" spans="1:13" x14ac:dyDescent="0.25">
      <c r="A2931" s="232" t="str">
        <f>IF(D2931="","",A2930)</f>
        <v/>
      </c>
      <c r="B2931" s="231" t="str">
        <f>IF(D2931="","",B2930)</f>
        <v/>
      </c>
      <c r="C2931" s="232" t="str">
        <f>IF(D2931="","",C2930)</f>
        <v/>
      </c>
      <c r="D2931" s="6" t="s">
        <v>359</v>
      </c>
      <c r="E2931" s="5" t="str">
        <f>IF(D2931="","",VLOOKUP(D2931,Master,3,FALSE))</f>
        <v>Deon</v>
      </c>
      <c r="F2931" s="5" t="str">
        <f>IF(D2931="","",VLOOKUP(D2931,Master,4,FALSE))</f>
        <v>Jacobs</v>
      </c>
      <c r="G2931" s="5" t="str">
        <f>IF(D2931="","",VLOOKUP(D2931,Master,5,FALSE))</f>
        <v>Men Grand Masters</v>
      </c>
      <c r="H2931" s="5" t="str">
        <f>IF(D2931="","",VLOOKUP(D2931,Master,2,FALSE))</f>
        <v>Nam Grand Masters</v>
      </c>
      <c r="I2931" s="233"/>
      <c r="J2931" s="233" t="s">
        <v>613</v>
      </c>
      <c r="K2931" s="233">
        <v>146</v>
      </c>
      <c r="L2931" s="234">
        <f>IF(K2931="","",IF(I2931="",ROUND(HLOOKUP(J2931,kgList,K2931,FALSE),1),ROUND(HLOOKUP(I2931,kgList,K2931,FALSE),1)))</f>
        <v>15.9</v>
      </c>
      <c r="M2931" s="234">
        <f>IF(L2931="","",IF(COUNTA(I2931:J2931)&gt;1,"Edible or Inedible",IF(COUNTA(I2931)=1,L2931*1,IF(COUNTA(J2931)=1,L2931*1,"ERROR"))))</f>
        <v>15.9</v>
      </c>
    </row>
    <row r="2932" spans="1:13" x14ac:dyDescent="0.25">
      <c r="A2932" s="232" t="str">
        <f>IF(D2932="","",A2931)</f>
        <v/>
      </c>
      <c r="B2932" s="231" t="str">
        <f>IF(D2932="","",B2931)</f>
        <v/>
      </c>
      <c r="C2932" s="232" t="str">
        <f>IF(D2932="","",C2931)</f>
        <v/>
      </c>
      <c r="D2932" s="6" t="s">
        <v>845</v>
      </c>
      <c r="E2932" s="5" t="str">
        <f>IF(D2932="","",VLOOKUP(D2932,Master,3,FALSE))</f>
        <v>Corbin</v>
      </c>
      <c r="F2932" s="5" t="str">
        <f>IF(D2932="","",VLOOKUP(D2932,Master,4,FALSE))</f>
        <v>Morris</v>
      </c>
      <c r="G2932" s="5" t="str">
        <f>IF(D2932="","",VLOOKUP(D2932,Master,5,FALSE))</f>
        <v>Men U/21</v>
      </c>
      <c r="H2932" s="5" t="str">
        <f>IF(D2932="","",VLOOKUP(D2932,Master,2,FALSE))</f>
        <v>SA Men U/21</v>
      </c>
      <c r="I2932" s="233"/>
      <c r="J2932" s="233" t="s">
        <v>613</v>
      </c>
      <c r="K2932" s="233">
        <v>143</v>
      </c>
      <c r="L2932" s="234">
        <f>IF(K2932="","",IF(I2932="",ROUND(HLOOKUP(J2932,kgList,K2932,FALSE),1),ROUND(HLOOKUP(I2932,kgList,K2932,FALSE),1)))</f>
        <v>14.8</v>
      </c>
      <c r="M2932" s="234">
        <f>IF(L2932="","",IF(COUNTA(I2932:J2932)&gt;1,"Edible or Inedible",IF(COUNTA(I2932)=1,L2932*1,IF(COUNTA(J2932)=1,L2932*1,"ERROR"))))</f>
        <v>14.8</v>
      </c>
    </row>
    <row r="2933" spans="1:13" x14ac:dyDescent="0.25">
      <c r="A2933" s="232" t="str">
        <f>IF(D2933="","",A2932)</f>
        <v/>
      </c>
      <c r="B2933" s="231" t="str">
        <f>IF(D2933="","",B2932)</f>
        <v/>
      </c>
      <c r="C2933" s="232" t="str">
        <f>IF(D2933="","",C2932)</f>
        <v/>
      </c>
      <c r="D2933" s="6" t="s">
        <v>694</v>
      </c>
      <c r="E2933" s="5" t="str">
        <f>IF(D2933="","",VLOOKUP(D2933,Master,3,FALSE))</f>
        <v>Annelien</v>
      </c>
      <c r="F2933" s="5" t="str">
        <f>IF(D2933="","",VLOOKUP(D2933,Master,4,FALSE))</f>
        <v>Langenstrassen</v>
      </c>
      <c r="G2933" s="5" t="str">
        <f>IF(D2933="","",VLOOKUP(D2933,Master,5,FALSE))</f>
        <v>Ladies Veteran</v>
      </c>
      <c r="H2933" s="5" t="str">
        <f>IF(D2933="","",VLOOKUP(D2933,Master,2,FALSE))</f>
        <v>Nam Ladies</v>
      </c>
      <c r="I2933" s="233"/>
      <c r="J2933" s="233" t="s">
        <v>613</v>
      </c>
      <c r="K2933" s="233">
        <v>152</v>
      </c>
      <c r="L2933" s="234">
        <f>IF(K2933="","",IF(I2933="",ROUND(HLOOKUP(J2933,kgList,K2933,FALSE),1),ROUND(HLOOKUP(I2933,kgList,K2933,FALSE),1)))</f>
        <v>18.2</v>
      </c>
      <c r="M2933" s="234">
        <f>IF(L2933="","",IF(COUNTA(I2933:J2933)&gt;1,"Edible or Inedible",IF(COUNTA(I2933)=1,L2933*1,IF(COUNTA(J2933)=1,L2933*1,"ERROR"))))</f>
        <v>18.2</v>
      </c>
    </row>
    <row r="2934" spans="1:13" x14ac:dyDescent="0.25">
      <c r="A2934" s="232" t="str">
        <f>IF(D2934="","",A2933)</f>
        <v/>
      </c>
      <c r="B2934" s="231" t="str">
        <f>IF(D2934="","",B2933)</f>
        <v/>
      </c>
      <c r="C2934" s="232" t="str">
        <f>IF(D2934="","",C2933)</f>
        <v/>
      </c>
      <c r="D2934" s="6" t="s">
        <v>330</v>
      </c>
      <c r="E2934" s="5" t="str">
        <f>IF(D2934="","",VLOOKUP(D2934,Master,3,FALSE))</f>
        <v>Ettiene</v>
      </c>
      <c r="F2934" s="5" t="str">
        <f>IF(D2934="","",VLOOKUP(D2934,Master,4,FALSE))</f>
        <v>Stipp</v>
      </c>
      <c r="G2934" s="5" t="str">
        <f>IF(D2934="","",VLOOKUP(D2934,Master,5,FALSE))</f>
        <v>Men Master</v>
      </c>
      <c r="H2934" s="5" t="str">
        <f>IF(D2934="","",VLOOKUP(D2934,Master,2,FALSE))</f>
        <v>Nam Masters</v>
      </c>
      <c r="I2934" s="233"/>
      <c r="J2934" s="233" t="s">
        <v>613</v>
      </c>
      <c r="K2934" s="233">
        <v>151</v>
      </c>
      <c r="L2934" s="234">
        <f>IF(K2934="","",IF(I2934="",ROUND(HLOOKUP(J2934,kgList,K2934,FALSE),1),ROUND(HLOOKUP(I2934,kgList,K2934,FALSE),1)))</f>
        <v>17.8</v>
      </c>
      <c r="M2934" s="234">
        <f>IF(L2934="","",IF(COUNTA(I2934:J2934)&gt;1,"Edible or Inedible",IF(COUNTA(I2934)=1,L2934*1,IF(COUNTA(J2934)=1,L2934*1,"ERROR"))))</f>
        <v>17.8</v>
      </c>
    </row>
    <row r="2935" spans="1:13" x14ac:dyDescent="0.25">
      <c r="A2935" s="232" t="str">
        <f>IF(D2935="","",A2934)</f>
        <v/>
      </c>
      <c r="B2935" s="231" t="str">
        <f>IF(D2935="","",B2934)</f>
        <v/>
      </c>
      <c r="C2935" s="232" t="str">
        <f>IF(D2935="","",C2934)</f>
        <v/>
      </c>
      <c r="D2935" s="6" t="s">
        <v>869</v>
      </c>
      <c r="E2935" s="5" t="str">
        <f>IF(D2935="","",VLOOKUP(D2935,Master,3,FALSE))</f>
        <v>Alan</v>
      </c>
      <c r="F2935" s="5" t="str">
        <f>IF(D2935="","",VLOOKUP(D2935,Master,4,FALSE))</f>
        <v>Prinsloo</v>
      </c>
      <c r="G2935" s="5" t="str">
        <f>IF(D2935="","",VLOOKUP(D2935,Master,5,FALSE))</f>
        <v>Men Grand Masters</v>
      </c>
      <c r="H2935" s="5" t="str">
        <f>IF(D2935="","",VLOOKUP(D2935,Master,2,FALSE))</f>
        <v>SA Grand Masters</v>
      </c>
      <c r="I2935" s="233"/>
      <c r="J2935" s="233" t="s">
        <v>614</v>
      </c>
      <c r="K2935" s="233">
        <v>151</v>
      </c>
      <c r="L2935" s="234">
        <f>IF(K2935="","",IF(I2935="",ROUND(HLOOKUP(J2935,kgList,K2935,FALSE),1),ROUND(HLOOKUP(I2935,kgList,K2935,FALSE),1)))</f>
        <v>15.6</v>
      </c>
      <c r="M2935" s="234">
        <f>IF(L2935="","",IF(COUNTA(I2935:J2935)&gt;1,"Edible or Inedible",IF(COUNTA(I2935)=1,L2935*1,IF(COUNTA(J2935)=1,L2935*1,"ERROR"))))</f>
        <v>15.6</v>
      </c>
    </row>
    <row r="2936" spans="1:13" x14ac:dyDescent="0.25">
      <c r="A2936" s="232" t="str">
        <f>IF(D2936="","",A2935)</f>
        <v/>
      </c>
      <c r="B2936" s="231" t="str">
        <f>IF(D2936="","",B2935)</f>
        <v/>
      </c>
      <c r="C2936" s="232" t="str">
        <f>IF(D2936="","",C2935)</f>
        <v/>
      </c>
      <c r="D2936" s="6" t="s">
        <v>333</v>
      </c>
      <c r="E2936" s="5" t="str">
        <f>IF(D2936="","",VLOOKUP(D2936,Master,3,FALSE))</f>
        <v>Johan</v>
      </c>
      <c r="F2936" s="5" t="str">
        <f>IF(D2936="","",VLOOKUP(D2936,Master,4,FALSE))</f>
        <v>Van Wyk</v>
      </c>
      <c r="G2936" s="5" t="str">
        <f>IF(D2936="","",VLOOKUP(D2936,Master,5,FALSE))</f>
        <v>Men Veteran</v>
      </c>
      <c r="H2936" s="5" t="str">
        <f>IF(D2936="","",VLOOKUP(D2936,Master,2,FALSE))</f>
        <v>Nam Seniors</v>
      </c>
      <c r="I2936" s="233"/>
      <c r="J2936" s="233" t="s">
        <v>613</v>
      </c>
      <c r="K2936" s="233">
        <v>147</v>
      </c>
      <c r="L2936" s="234">
        <f>IF(K2936="","",IF(I2936="",ROUND(HLOOKUP(J2936,kgList,K2936,FALSE),1),ROUND(HLOOKUP(I2936,kgList,K2936,FALSE),1)))</f>
        <v>16.2</v>
      </c>
      <c r="M2936" s="234">
        <f>IF(L2936="","",IF(COUNTA(I2936:J2936)&gt;1,"Edible or Inedible",IF(COUNTA(I2936)=1,L2936*1,IF(COUNTA(J2936)=1,L2936*1,"ERROR"))))</f>
        <v>16.2</v>
      </c>
    </row>
    <row r="2937" spans="1:13" x14ac:dyDescent="0.25">
      <c r="A2937" s="232" t="str">
        <f>IF(D2937="","",A2936)</f>
        <v/>
      </c>
      <c r="B2937" s="231" t="str">
        <f>IF(D2937="","",B2936)</f>
        <v/>
      </c>
      <c r="C2937" s="232" t="str">
        <f>IF(D2937="","",C2936)</f>
        <v/>
      </c>
      <c r="D2937" s="6" t="s">
        <v>845</v>
      </c>
      <c r="E2937" s="5" t="str">
        <f>IF(D2937="","",VLOOKUP(D2937,Master,3,FALSE))</f>
        <v>Corbin</v>
      </c>
      <c r="F2937" s="5" t="str">
        <f>IF(D2937="","",VLOOKUP(D2937,Master,4,FALSE))</f>
        <v>Morris</v>
      </c>
      <c r="G2937" s="5" t="str">
        <f>IF(D2937="","",VLOOKUP(D2937,Master,5,FALSE))</f>
        <v>Men U/21</v>
      </c>
      <c r="H2937" s="5" t="str">
        <f>IF(D2937="","",VLOOKUP(D2937,Master,2,FALSE))</f>
        <v>SA Men U/21</v>
      </c>
      <c r="I2937" s="233"/>
      <c r="J2937" s="233" t="s">
        <v>613</v>
      </c>
      <c r="K2937" s="233">
        <v>143</v>
      </c>
      <c r="L2937" s="234">
        <f>IF(K2937="","",IF(I2937="",ROUND(HLOOKUP(J2937,kgList,K2937,FALSE),1),ROUND(HLOOKUP(I2937,kgList,K2937,FALSE),1)))</f>
        <v>14.8</v>
      </c>
      <c r="M2937" s="234">
        <f>IF(L2937="","",IF(COUNTA(I2937:J2937)&gt;1,"Edible or Inedible",IF(COUNTA(I2937)=1,L2937*1,IF(COUNTA(J2937)=1,L2937*1,"ERROR"))))</f>
        <v>14.8</v>
      </c>
    </row>
    <row r="2938" spans="1:13" x14ac:dyDescent="0.25">
      <c r="A2938" s="232" t="str">
        <f>IF(D2938="","",A2937)</f>
        <v/>
      </c>
      <c r="B2938" s="231" t="str">
        <f>IF(D2938="","",B2937)</f>
        <v/>
      </c>
      <c r="C2938" s="232" t="str">
        <f>IF(D2938="","",C2937)</f>
        <v/>
      </c>
      <c r="D2938" s="6" t="s">
        <v>873</v>
      </c>
      <c r="E2938" s="5" t="str">
        <f>IF(D2938="","",VLOOKUP(D2938,Master,3,FALSE))</f>
        <v>Colin</v>
      </c>
      <c r="F2938" s="5" t="str">
        <f>IF(D2938="","",VLOOKUP(D2938,Master,4,FALSE))</f>
        <v>Dawidowitz</v>
      </c>
      <c r="G2938" s="5" t="str">
        <f>IF(D2938="","",VLOOKUP(D2938,Master,5,FALSE))</f>
        <v>Men Grand Masters</v>
      </c>
      <c r="H2938" s="5" t="str">
        <f>IF(D2938="","",VLOOKUP(D2938,Master,2,FALSE))</f>
        <v>SA Grand Masters</v>
      </c>
      <c r="I2938" s="233"/>
      <c r="J2938" s="233" t="s">
        <v>613</v>
      </c>
      <c r="K2938" s="233">
        <v>145</v>
      </c>
      <c r="L2938" s="234">
        <f>IF(K2938="","",IF(I2938="",ROUND(HLOOKUP(J2938,kgList,K2938,FALSE),1),ROUND(HLOOKUP(I2938,kgList,K2938,FALSE),1)))</f>
        <v>15.5</v>
      </c>
      <c r="M2938" s="234">
        <f>IF(L2938="","",IF(COUNTA(I2938:J2938)&gt;1,"Edible or Inedible",IF(COUNTA(I2938)=1,L2938*1,IF(COUNTA(J2938)=1,L2938*1,"ERROR"))))</f>
        <v>15.5</v>
      </c>
    </row>
    <row r="2939" spans="1:13" x14ac:dyDescent="0.25">
      <c r="A2939" s="232" t="str">
        <f>IF(D2939="","",A2938)</f>
        <v/>
      </c>
      <c r="B2939" s="231" t="str">
        <f>IF(D2939="","",B2938)</f>
        <v/>
      </c>
      <c r="C2939" s="232" t="str">
        <f>IF(D2939="","",C2938)</f>
        <v/>
      </c>
      <c r="D2939" s="6" t="s">
        <v>316</v>
      </c>
      <c r="E2939" s="5" t="str">
        <f>IF(D2939="","",VLOOKUP(D2939,Master,3,FALSE))</f>
        <v>Andre</v>
      </c>
      <c r="F2939" s="5" t="str">
        <f>IF(D2939="","",VLOOKUP(D2939,Master,4,FALSE))</f>
        <v>Coetzee</v>
      </c>
      <c r="G2939" s="5" t="str">
        <f>IF(D2939="","",VLOOKUP(D2939,Master,5,FALSE))</f>
        <v>Men Grand Masters</v>
      </c>
      <c r="H2939" s="5" t="str">
        <f>IF(D2939="","",VLOOKUP(D2939,Master,2,FALSE))</f>
        <v>Nam Grand Masters</v>
      </c>
      <c r="I2939" s="233"/>
      <c r="J2939" s="233" t="s">
        <v>613</v>
      </c>
      <c r="K2939" s="233">
        <v>145</v>
      </c>
      <c r="L2939" s="234">
        <f>IF(K2939="","",IF(I2939="",ROUND(HLOOKUP(J2939,kgList,K2939,FALSE),1),ROUND(HLOOKUP(I2939,kgList,K2939,FALSE),1)))</f>
        <v>15.5</v>
      </c>
      <c r="M2939" s="234">
        <f>IF(L2939="","",IF(COUNTA(I2939:J2939)&gt;1,"Edible or Inedible",IF(COUNTA(I2939)=1,L2939*1,IF(COUNTA(J2939)=1,L2939*1,"ERROR"))))</f>
        <v>15.5</v>
      </c>
    </row>
    <row r="2940" spans="1:13" x14ac:dyDescent="0.25">
      <c r="A2940" s="232" t="str">
        <f>IF(D2940="","",A2939)</f>
        <v/>
      </c>
      <c r="B2940" s="231" t="str">
        <f>IF(D2940="","",B2939)</f>
        <v/>
      </c>
      <c r="C2940" s="232" t="str">
        <f>IF(D2940="","",C2939)</f>
        <v/>
      </c>
      <c r="D2940" s="6" t="s">
        <v>832</v>
      </c>
      <c r="E2940" s="5" t="str">
        <f>IF(D2940="","",VLOOKUP(D2940,Master,3,FALSE))</f>
        <v>Louis</v>
      </c>
      <c r="F2940" s="5" t="str">
        <f>IF(D2940="","",VLOOKUP(D2940,Master,4,FALSE))</f>
        <v>Allison</v>
      </c>
      <c r="G2940" s="5" t="str">
        <f>IF(D2940="","",VLOOKUP(D2940,Master,5,FALSE))</f>
        <v>Men Senior</v>
      </c>
      <c r="H2940" s="5" t="str">
        <f>IF(D2940="","",VLOOKUP(D2940,Master,2,FALSE))</f>
        <v>SA Seniors</v>
      </c>
      <c r="I2940" s="233"/>
      <c r="J2940" s="233" t="s">
        <v>613</v>
      </c>
      <c r="K2940" s="233">
        <v>147</v>
      </c>
      <c r="L2940" s="234">
        <f>IF(K2940="","",IF(I2940="",ROUND(HLOOKUP(J2940,kgList,K2940,FALSE),1),ROUND(HLOOKUP(I2940,kgList,K2940,FALSE),1)))</f>
        <v>16.2</v>
      </c>
      <c r="M2940" s="234">
        <f>IF(L2940="","",IF(COUNTA(I2940:J2940)&gt;1,"Edible or Inedible",IF(COUNTA(I2940)=1,L2940*1,IF(COUNTA(J2940)=1,L2940*1,"ERROR"))))</f>
        <v>16.2</v>
      </c>
    </row>
    <row r="2941" spans="1:13" x14ac:dyDescent="0.25">
      <c r="A2941" s="232" t="str">
        <f>IF(D2941="","",A2940)</f>
        <v/>
      </c>
      <c r="B2941" s="231" t="str">
        <f>IF(D2941="","",B2940)</f>
        <v/>
      </c>
      <c r="C2941" s="232" t="str">
        <f>IF(D2941="","",C2940)</f>
        <v/>
      </c>
      <c r="D2941" s="6" t="s">
        <v>828</v>
      </c>
      <c r="E2941" s="5" t="str">
        <f>IF(D2941="","",VLOOKUP(D2941,Master,3,FALSE))</f>
        <v>Raldo</v>
      </c>
      <c r="F2941" s="5" t="str">
        <f>IF(D2941="","",VLOOKUP(D2941,Master,4,FALSE))</f>
        <v>Potgieter</v>
      </c>
      <c r="G2941" s="5" t="str">
        <f>IF(D2941="","",VLOOKUP(D2941,Master,5,FALSE))</f>
        <v>Men Senior</v>
      </c>
      <c r="H2941" s="5" t="str">
        <f>IF(D2941="","",VLOOKUP(D2941,Master,2,FALSE))</f>
        <v>SA Seniors</v>
      </c>
      <c r="I2941" s="233"/>
      <c r="J2941" s="233" t="s">
        <v>613</v>
      </c>
      <c r="K2941" s="233">
        <v>147</v>
      </c>
      <c r="L2941" s="234">
        <f>IF(K2941="","",IF(I2941="",ROUND(HLOOKUP(J2941,kgList,K2941,FALSE),1),ROUND(HLOOKUP(I2941,kgList,K2941,FALSE),1)))</f>
        <v>16.2</v>
      </c>
      <c r="M2941" s="234">
        <f>IF(L2941="","",IF(COUNTA(I2941:J2941)&gt;1,"Edible or Inedible",IF(COUNTA(I2941)=1,L2941*1,IF(COUNTA(J2941)=1,L2941*1,"ERROR"))))</f>
        <v>16.2</v>
      </c>
    </row>
    <row r="2942" spans="1:13" x14ac:dyDescent="0.25">
      <c r="A2942" s="232" t="str">
        <f>IF(D2942="","",A2941)</f>
        <v/>
      </c>
      <c r="B2942" s="231" t="str">
        <f>IF(D2942="","",B2941)</f>
        <v/>
      </c>
      <c r="C2942" s="232" t="str">
        <f>IF(D2942="","",C2941)</f>
        <v/>
      </c>
      <c r="D2942" s="6" t="s">
        <v>333</v>
      </c>
      <c r="E2942" s="5" t="str">
        <f>IF(D2942="","",VLOOKUP(D2942,Master,3,FALSE))</f>
        <v>Johan</v>
      </c>
      <c r="F2942" s="5" t="str">
        <f>IF(D2942="","",VLOOKUP(D2942,Master,4,FALSE))</f>
        <v>Van Wyk</v>
      </c>
      <c r="G2942" s="5" t="str">
        <f>IF(D2942="","",VLOOKUP(D2942,Master,5,FALSE))</f>
        <v>Men Veteran</v>
      </c>
      <c r="H2942" s="5" t="str">
        <f>IF(D2942="","",VLOOKUP(D2942,Master,2,FALSE))</f>
        <v>Nam Seniors</v>
      </c>
      <c r="I2942" s="233"/>
      <c r="J2942" s="233" t="s">
        <v>613</v>
      </c>
      <c r="K2942" s="233">
        <v>147</v>
      </c>
      <c r="L2942" s="234">
        <f>IF(K2942="","",IF(I2942="",ROUND(HLOOKUP(J2942,kgList,K2942,FALSE),1),ROUND(HLOOKUP(I2942,kgList,K2942,FALSE),1)))</f>
        <v>16.2</v>
      </c>
      <c r="M2942" s="234">
        <f>IF(L2942="","",IF(COUNTA(I2942:J2942)&gt;1,"Edible or Inedible",IF(COUNTA(I2942)=1,L2942*1,IF(COUNTA(J2942)=1,L2942*1,"ERROR"))))</f>
        <v>16.2</v>
      </c>
    </row>
    <row r="2943" spans="1:13" x14ac:dyDescent="0.25">
      <c r="A2943" s="232" t="str">
        <f>IF(D2943="","",A2942)</f>
        <v/>
      </c>
      <c r="B2943" s="231" t="str">
        <f>IF(D2943="","",B2942)</f>
        <v/>
      </c>
      <c r="C2943" s="232" t="str">
        <f>IF(D2943="","",C2942)</f>
        <v/>
      </c>
      <c r="D2943" s="6" t="s">
        <v>436</v>
      </c>
      <c r="E2943" s="5" t="str">
        <f>IF(D2943="","",VLOOKUP(D2943,Master,3,FALSE))</f>
        <v xml:space="preserve">Andre-Louis </v>
      </c>
      <c r="F2943" s="5" t="str">
        <f>IF(D2943="","",VLOOKUP(D2943,Master,4,FALSE))</f>
        <v>Stipp</v>
      </c>
      <c r="G2943" s="5" t="str">
        <f>IF(D2943="","",VLOOKUP(D2943,Master,5,FALSE))</f>
        <v>Men U/21</v>
      </c>
      <c r="H2943" s="5" t="str">
        <f>IF(D2943="","",VLOOKUP(D2943,Master,2,FALSE))</f>
        <v>Nam Men U/21</v>
      </c>
      <c r="I2943" s="233"/>
      <c r="J2943" s="233" t="s">
        <v>613</v>
      </c>
      <c r="K2943" s="233">
        <v>142</v>
      </c>
      <c r="L2943" s="234">
        <f>IF(K2943="","",IF(I2943="",ROUND(HLOOKUP(J2943,kgList,K2943,FALSE),1),ROUND(HLOOKUP(I2943,kgList,K2943,FALSE),1)))</f>
        <v>14.4</v>
      </c>
      <c r="M2943" s="234">
        <f>IF(L2943="","",IF(COUNTA(I2943:J2943)&gt;1,"Edible or Inedible",IF(COUNTA(I2943)=1,L2943*1,IF(COUNTA(J2943)=1,L2943*1,"ERROR"))))</f>
        <v>14.4</v>
      </c>
    </row>
    <row r="2944" spans="1:13" x14ac:dyDescent="0.25">
      <c r="A2944" s="232" t="str">
        <f>IF(D2944="","",A2943)</f>
        <v/>
      </c>
      <c r="B2944" s="231" t="str">
        <f>IF(D2944="","",B2943)</f>
        <v/>
      </c>
      <c r="C2944" s="232" t="str">
        <f>IF(D2944="","",C2943)</f>
        <v/>
      </c>
      <c r="D2944" s="6" t="s">
        <v>736</v>
      </c>
      <c r="E2944" s="5" t="str">
        <f>IF(D2944="","",VLOOKUP(D2944,Master,3,FALSE))</f>
        <v>Maryna</v>
      </c>
      <c r="F2944" s="5" t="str">
        <f>IF(D2944="","",VLOOKUP(D2944,Master,4,FALSE))</f>
        <v>Viljoen</v>
      </c>
      <c r="G2944" s="5" t="str">
        <f>IF(D2944="","",VLOOKUP(D2944,Master,5,FALSE))</f>
        <v>Ladies Senior</v>
      </c>
      <c r="H2944" s="5" t="str">
        <f>IF(D2944="","",VLOOKUP(D2944,Master,2,FALSE))</f>
        <v>Nam Ladies</v>
      </c>
      <c r="I2944" s="233"/>
      <c r="J2944" s="233" t="s">
        <v>613</v>
      </c>
      <c r="K2944" s="233">
        <v>150</v>
      </c>
      <c r="L2944" s="234">
        <f>IF(K2944="","",IF(I2944="",ROUND(HLOOKUP(J2944,kgList,K2944,FALSE),1),ROUND(HLOOKUP(I2944,kgList,K2944,FALSE),1)))</f>
        <v>17.399999999999999</v>
      </c>
      <c r="M2944" s="234">
        <f>IF(L2944="","",IF(COUNTA(I2944:J2944)&gt;1,"Edible or Inedible",IF(COUNTA(I2944)=1,L2944*1,IF(COUNTA(J2944)=1,L2944*1,"ERROR"))))</f>
        <v>17.399999999999999</v>
      </c>
    </row>
    <row r="2945" spans="1:13" x14ac:dyDescent="0.25">
      <c r="A2945" s="232" t="str">
        <f>IF(D2945="","",A2944)</f>
        <v/>
      </c>
      <c r="B2945" s="231" t="str">
        <f>IF(D2945="","",B2944)</f>
        <v/>
      </c>
      <c r="C2945" s="232" t="str">
        <f>IF(D2945="","",C2944)</f>
        <v/>
      </c>
      <c r="D2945" s="6" t="s">
        <v>325</v>
      </c>
      <c r="E2945" s="5" t="str">
        <f>IF(D2945="","",VLOOKUP(D2945,Master,3,FALSE))</f>
        <v>Jörg</v>
      </c>
      <c r="F2945" s="5" t="str">
        <f>IF(D2945="","",VLOOKUP(D2945,Master,4,FALSE))</f>
        <v>Walter</v>
      </c>
      <c r="G2945" s="5" t="str">
        <f>IF(D2945="","",VLOOKUP(D2945,Master,5,FALSE))</f>
        <v>Men Grand Masters</v>
      </c>
      <c r="H2945" s="5" t="str">
        <f>IF(D2945="","",VLOOKUP(D2945,Master,2,FALSE))</f>
        <v>Nam Grand Masters</v>
      </c>
      <c r="I2945" s="233"/>
      <c r="J2945" s="233" t="s">
        <v>613</v>
      </c>
      <c r="K2945" s="233">
        <v>144</v>
      </c>
      <c r="L2945" s="234">
        <f>IF(K2945="","",IF(I2945="",ROUND(HLOOKUP(J2945,kgList,K2945,FALSE),1),ROUND(HLOOKUP(I2945,kgList,K2945,FALSE),1)))</f>
        <v>15.1</v>
      </c>
      <c r="M2945" s="234">
        <f>IF(L2945="","",IF(COUNTA(I2945:J2945)&gt;1,"Edible or Inedible",IF(COUNTA(I2945)=1,L2945*1,IF(COUNTA(J2945)=1,L2945*1,"ERROR"))))</f>
        <v>15.1</v>
      </c>
    </row>
    <row r="2946" spans="1:13" x14ac:dyDescent="0.25">
      <c r="A2946" s="232" t="str">
        <f>IF(D2946="","",A2945)</f>
        <v/>
      </c>
      <c r="B2946" s="231" t="str">
        <f>IF(D2946="","",B2945)</f>
        <v/>
      </c>
      <c r="C2946" s="232" t="str">
        <f>IF(D2946="","",C2945)</f>
        <v/>
      </c>
      <c r="D2946" s="6" t="s">
        <v>316</v>
      </c>
      <c r="E2946" s="5" t="str">
        <f>IF(D2946="","",VLOOKUP(D2946,Master,3,FALSE))</f>
        <v>Andre</v>
      </c>
      <c r="F2946" s="5" t="str">
        <f>IF(D2946="","",VLOOKUP(D2946,Master,4,FALSE))</f>
        <v>Coetzee</v>
      </c>
      <c r="G2946" s="5" t="str">
        <f>IF(D2946="","",VLOOKUP(D2946,Master,5,FALSE))</f>
        <v>Men Grand Masters</v>
      </c>
      <c r="H2946" s="5" t="str">
        <f>IF(D2946="","",VLOOKUP(D2946,Master,2,FALSE))</f>
        <v>Nam Grand Masters</v>
      </c>
      <c r="I2946" s="233"/>
      <c r="J2946" s="233" t="s">
        <v>613</v>
      </c>
      <c r="K2946" s="233">
        <v>143</v>
      </c>
      <c r="L2946" s="234">
        <f>IF(K2946="","",IF(I2946="",ROUND(HLOOKUP(J2946,kgList,K2946,FALSE),1),ROUND(HLOOKUP(I2946,kgList,K2946,FALSE),1)))</f>
        <v>14.8</v>
      </c>
      <c r="M2946" s="234">
        <f>IF(L2946="","",IF(COUNTA(I2946:J2946)&gt;1,"Edible or Inedible",IF(COUNTA(I2946)=1,L2946*1,IF(COUNTA(J2946)=1,L2946*1,"ERROR"))))</f>
        <v>14.8</v>
      </c>
    </row>
    <row r="2947" spans="1:13" x14ac:dyDescent="0.25">
      <c r="A2947" s="232" t="str">
        <f>IF(D2947="","",A2946)</f>
        <v/>
      </c>
      <c r="B2947" s="231" t="str">
        <f>IF(D2947="","",B2946)</f>
        <v/>
      </c>
      <c r="C2947" s="232" t="str">
        <f>IF(D2947="","",C2946)</f>
        <v/>
      </c>
      <c r="D2947" s="6" t="s">
        <v>330</v>
      </c>
      <c r="E2947" s="5" t="str">
        <f>IF(D2947="","",VLOOKUP(D2947,Master,3,FALSE))</f>
        <v>Ettiene</v>
      </c>
      <c r="F2947" s="5" t="str">
        <f>IF(D2947="","",VLOOKUP(D2947,Master,4,FALSE))</f>
        <v>Stipp</v>
      </c>
      <c r="G2947" s="5" t="str">
        <f>IF(D2947="","",VLOOKUP(D2947,Master,5,FALSE))</f>
        <v>Men Master</v>
      </c>
      <c r="H2947" s="5" t="str">
        <f>IF(D2947="","",VLOOKUP(D2947,Master,2,FALSE))</f>
        <v>Nam Masters</v>
      </c>
      <c r="I2947" s="233"/>
      <c r="J2947" s="233" t="s">
        <v>613</v>
      </c>
      <c r="K2947" s="233">
        <v>151</v>
      </c>
      <c r="L2947" s="234">
        <f>IF(K2947="","",IF(I2947="",ROUND(HLOOKUP(J2947,kgList,K2947,FALSE),1),ROUND(HLOOKUP(I2947,kgList,K2947,FALSE),1)))</f>
        <v>17.8</v>
      </c>
      <c r="M2947" s="234">
        <f>IF(L2947="","",IF(COUNTA(I2947:J2947)&gt;1,"Edible or Inedible",IF(COUNTA(I2947)=1,L2947*1,IF(COUNTA(J2947)=1,L2947*1,"ERROR"))))</f>
        <v>17.8</v>
      </c>
    </row>
    <row r="2948" spans="1:13" x14ac:dyDescent="0.25">
      <c r="A2948" s="232" t="str">
        <f>IF(D2948="","",A2947)</f>
        <v/>
      </c>
      <c r="B2948" s="231" t="str">
        <f>IF(D2948="","",B2947)</f>
        <v/>
      </c>
      <c r="C2948" s="232" t="str">
        <f>IF(D2948="","",C2947)</f>
        <v/>
      </c>
      <c r="D2948" s="6" t="s">
        <v>904</v>
      </c>
      <c r="E2948" s="5" t="str">
        <f>IF(D2948="","",VLOOKUP(D2948,Master,3,FALSE))</f>
        <v>Mike</v>
      </c>
      <c r="F2948" s="5" t="str">
        <f>IF(D2948="","",VLOOKUP(D2948,Master,4,FALSE))</f>
        <v>Bailey</v>
      </c>
      <c r="G2948" s="5" t="str">
        <f>IF(D2948="","",VLOOKUP(D2948,Master,5,FALSE))</f>
        <v>Men  Master</v>
      </c>
      <c r="H2948" s="5" t="str">
        <f>IF(D2948="","",VLOOKUP(D2948,Master,2,FALSE))</f>
        <v>SA Masters</v>
      </c>
      <c r="I2948" s="233"/>
      <c r="J2948" s="233" t="s">
        <v>613</v>
      </c>
      <c r="K2948" s="233">
        <v>150</v>
      </c>
      <c r="L2948" s="234">
        <f>IF(K2948="","",IF(I2948="",ROUND(HLOOKUP(J2948,kgList,K2948,FALSE),1),ROUND(HLOOKUP(I2948,kgList,K2948,FALSE),1)))</f>
        <v>17.399999999999999</v>
      </c>
      <c r="M2948" s="234">
        <f>IF(L2948="","",IF(COUNTA(I2948:J2948)&gt;1,"Edible or Inedible",IF(COUNTA(I2948)=1,L2948*1,IF(COUNTA(J2948)=1,L2948*1,"ERROR"))))</f>
        <v>17.399999999999999</v>
      </c>
    </row>
    <row r="2949" spans="1:13" x14ac:dyDescent="0.25">
      <c r="A2949" s="232" t="str">
        <f>IF(D2949="","",A2948)</f>
        <v/>
      </c>
      <c r="B2949" s="231" t="str">
        <f>IF(D2949="","",B2948)</f>
        <v/>
      </c>
      <c r="C2949" s="232" t="str">
        <f>IF(D2949="","",C2948)</f>
        <v/>
      </c>
      <c r="D2949" s="6" t="s">
        <v>314</v>
      </c>
      <c r="E2949" s="5" t="str">
        <f>IF(D2949="","",VLOOKUP(D2949,Master,3,FALSE))</f>
        <v>Lesley</v>
      </c>
      <c r="F2949" s="5" t="str">
        <f>IF(D2949="","",VLOOKUP(D2949,Master,4,FALSE))</f>
        <v>Page</v>
      </c>
      <c r="G2949" s="5" t="str">
        <f>IF(D2949="","",VLOOKUP(D2949,Master,5,FALSE))</f>
        <v>Men Master</v>
      </c>
      <c r="H2949" s="5" t="str">
        <f>IF(D2949="","",VLOOKUP(D2949,Master,2,FALSE))</f>
        <v>Nam Masters</v>
      </c>
      <c r="I2949" s="233"/>
      <c r="J2949" s="233" t="s">
        <v>613</v>
      </c>
      <c r="K2949" s="233">
        <v>149</v>
      </c>
      <c r="L2949" s="234">
        <f>IF(K2949="","",IF(I2949="",ROUND(HLOOKUP(J2949,kgList,K2949,FALSE),1),ROUND(HLOOKUP(I2949,kgList,K2949,FALSE),1)))</f>
        <v>17</v>
      </c>
      <c r="M2949" s="234">
        <f>IF(L2949="","",IF(COUNTA(I2949:J2949)&gt;1,"Edible or Inedible",IF(COUNTA(I2949)=1,L2949*1,IF(COUNTA(J2949)=1,L2949*1,"ERROR"))))</f>
        <v>17</v>
      </c>
    </row>
    <row r="2950" spans="1:13" x14ac:dyDescent="0.25">
      <c r="A2950" s="232" t="str">
        <f>IF(D2950="","",A2949)</f>
        <v/>
      </c>
      <c r="B2950" s="231" t="str">
        <f>IF(D2950="","",B2949)</f>
        <v/>
      </c>
      <c r="C2950" s="232" t="str">
        <f>IF(D2950="","",C2949)</f>
        <v/>
      </c>
      <c r="D2950" s="6" t="s">
        <v>832</v>
      </c>
      <c r="E2950" s="5" t="str">
        <f>IF(D2950="","",VLOOKUP(D2950,Master,3,FALSE))</f>
        <v>Louis</v>
      </c>
      <c r="F2950" s="5" t="str">
        <f>IF(D2950="","",VLOOKUP(D2950,Master,4,FALSE))</f>
        <v>Allison</v>
      </c>
      <c r="G2950" s="5" t="str">
        <f>IF(D2950="","",VLOOKUP(D2950,Master,5,FALSE))</f>
        <v>Men Senior</v>
      </c>
      <c r="H2950" s="5" t="str">
        <f>IF(D2950="","",VLOOKUP(D2950,Master,2,FALSE))</f>
        <v>SA Seniors</v>
      </c>
      <c r="I2950" s="233"/>
      <c r="J2950" s="233" t="s">
        <v>613</v>
      </c>
      <c r="K2950" s="233">
        <v>145</v>
      </c>
      <c r="L2950" s="234">
        <f>IF(K2950="","",IF(I2950="",ROUND(HLOOKUP(J2950,kgList,K2950,FALSE),1),ROUND(HLOOKUP(I2950,kgList,K2950,FALSE),1)))</f>
        <v>15.5</v>
      </c>
      <c r="M2950" s="234">
        <f>IF(L2950="","",IF(COUNTA(I2950:J2950)&gt;1,"Edible or Inedible",IF(COUNTA(I2950)=1,L2950*1,IF(COUNTA(J2950)=1,L2950*1,"ERROR"))))</f>
        <v>15.5</v>
      </c>
    </row>
    <row r="2951" spans="1:13" x14ac:dyDescent="0.25">
      <c r="A2951" s="232" t="str">
        <f>IF(D2951="","",A2950)</f>
        <v/>
      </c>
      <c r="B2951" s="231" t="str">
        <f>IF(D2951="","",B2950)</f>
        <v/>
      </c>
      <c r="C2951" s="232" t="str">
        <f>IF(D2951="","",C2950)</f>
        <v/>
      </c>
      <c r="D2951" s="6" t="s">
        <v>853</v>
      </c>
      <c r="E2951" s="5" t="str">
        <f>IF(D2951="","",VLOOKUP(D2951,Master,3,FALSE))</f>
        <v>Cullen</v>
      </c>
      <c r="F2951" s="5" t="str">
        <f>IF(D2951="","",VLOOKUP(D2951,Master,4,FALSE))</f>
        <v>Opperman</v>
      </c>
      <c r="G2951" s="5" t="str">
        <f>IF(D2951="","",VLOOKUP(D2951,Master,5,FALSE))</f>
        <v>Men U/21</v>
      </c>
      <c r="H2951" s="5" t="str">
        <f>IF(D2951="","",VLOOKUP(D2951,Master,2,FALSE))</f>
        <v>SA Men U/21</v>
      </c>
      <c r="I2951" s="233"/>
      <c r="J2951" s="233" t="s">
        <v>613</v>
      </c>
      <c r="K2951" s="233">
        <v>142</v>
      </c>
      <c r="L2951" s="234">
        <f>IF(K2951="","",IF(I2951="",ROUND(HLOOKUP(J2951,kgList,K2951,FALSE),1),ROUND(HLOOKUP(I2951,kgList,K2951,FALSE),1)))</f>
        <v>14.4</v>
      </c>
      <c r="M2951" s="234">
        <f>IF(L2951="","",IF(COUNTA(I2951:J2951)&gt;1,"Edible or Inedible",IF(COUNTA(I2951)=1,L2951*1,IF(COUNTA(J2951)=1,L2951*1,"ERROR"))))</f>
        <v>14.4</v>
      </c>
    </row>
    <row r="2952" spans="1:13" x14ac:dyDescent="0.25">
      <c r="A2952" s="232" t="str">
        <f>IF(D2952="","",A2951)</f>
        <v/>
      </c>
      <c r="B2952" s="231" t="str">
        <f>IF(D2952="","",B2951)</f>
        <v/>
      </c>
      <c r="C2952" s="232" t="str">
        <f>IF(D2952="","",C2951)</f>
        <v/>
      </c>
      <c r="D2952" s="6" t="s">
        <v>825</v>
      </c>
      <c r="E2952" s="5" t="str">
        <f>IF(D2952="","",VLOOKUP(D2952,Master,3,FALSE))</f>
        <v>Robert</v>
      </c>
      <c r="F2952" s="5" t="str">
        <f>IF(D2952="","",VLOOKUP(D2952,Master,4,FALSE))</f>
        <v>Kyle</v>
      </c>
      <c r="G2952" s="5" t="str">
        <f>IF(D2952="","",VLOOKUP(D2952,Master,5,FALSE))</f>
        <v>Men Senior</v>
      </c>
      <c r="H2952" s="5" t="str">
        <f>IF(D2952="","",VLOOKUP(D2952,Master,2,FALSE))</f>
        <v>SA Seniors</v>
      </c>
      <c r="I2952" s="233"/>
      <c r="J2952" s="233" t="s">
        <v>613</v>
      </c>
      <c r="K2952" s="233">
        <v>145</v>
      </c>
      <c r="L2952" s="234">
        <f>IF(K2952="","",IF(I2952="",ROUND(HLOOKUP(J2952,kgList,K2952,FALSE),1),ROUND(HLOOKUP(I2952,kgList,K2952,FALSE),1)))</f>
        <v>15.5</v>
      </c>
      <c r="M2952" s="234">
        <f>IF(L2952="","",IF(COUNTA(I2952:J2952)&gt;1,"Edible or Inedible",IF(COUNTA(I2952)=1,L2952*1,IF(COUNTA(J2952)=1,L2952*1,"ERROR"))))</f>
        <v>15.5</v>
      </c>
    </row>
    <row r="2953" spans="1:13" x14ac:dyDescent="0.25">
      <c r="A2953" s="232" t="str">
        <f>IF(D2953="","",A2952)</f>
        <v/>
      </c>
      <c r="B2953" s="231" t="str">
        <f>IF(D2953="","",B2952)</f>
        <v/>
      </c>
      <c r="C2953" s="232" t="str">
        <f>IF(D2953="","",C2952)</f>
        <v/>
      </c>
      <c r="D2953" s="6" t="s">
        <v>385</v>
      </c>
      <c r="E2953" s="5" t="str">
        <f>IF(D2953="","",VLOOKUP(D2953,Master,3,FALSE))</f>
        <v>Lindie</v>
      </c>
      <c r="F2953" s="5" t="str">
        <f>IF(D2953="","",VLOOKUP(D2953,Master,4,FALSE))</f>
        <v>Krauze</v>
      </c>
      <c r="G2953" s="5" t="str">
        <f>IF(D2953="","",VLOOKUP(D2953,Master,5,FALSE))</f>
        <v>Ladies Senior</v>
      </c>
      <c r="H2953" s="5" t="str">
        <f>IF(D2953="","",VLOOKUP(D2953,Master,2,FALSE))</f>
        <v>Nam Ladies</v>
      </c>
      <c r="I2953" s="233"/>
      <c r="J2953" s="233" t="s">
        <v>613</v>
      </c>
      <c r="K2953" s="233">
        <v>148</v>
      </c>
      <c r="L2953" s="234">
        <f>IF(K2953="","",IF(I2953="",ROUND(HLOOKUP(J2953,kgList,K2953,FALSE),1),ROUND(HLOOKUP(I2953,kgList,K2953,FALSE),1)))</f>
        <v>16.600000000000001</v>
      </c>
      <c r="M2953" s="234">
        <f>IF(L2953="","",IF(COUNTA(I2953:J2953)&gt;1,"Edible or Inedible",IF(COUNTA(I2953)=1,L2953*1,IF(COUNTA(J2953)=1,L2953*1,"ERROR"))))</f>
        <v>16.600000000000001</v>
      </c>
    </row>
    <row r="2954" spans="1:13" x14ac:dyDescent="0.25">
      <c r="A2954" s="232" t="str">
        <f>IF(D2954="","",A2953)</f>
        <v/>
      </c>
      <c r="B2954" s="231" t="str">
        <f>IF(D2954="","",B2953)</f>
        <v/>
      </c>
      <c r="C2954" s="232" t="str">
        <f>IF(D2954="","",C2953)</f>
        <v/>
      </c>
      <c r="D2954" s="6" t="s">
        <v>325</v>
      </c>
      <c r="E2954" s="5" t="str">
        <f>IF(D2954="","",VLOOKUP(D2954,Master,3,FALSE))</f>
        <v>Jörg</v>
      </c>
      <c r="F2954" s="5" t="str">
        <f>IF(D2954="","",VLOOKUP(D2954,Master,4,FALSE))</f>
        <v>Walter</v>
      </c>
      <c r="G2954" s="5" t="str">
        <f>IF(D2954="","",VLOOKUP(D2954,Master,5,FALSE))</f>
        <v>Men Grand Masters</v>
      </c>
      <c r="H2954" s="5" t="str">
        <f>IF(D2954="","",VLOOKUP(D2954,Master,2,FALSE))</f>
        <v>Nam Grand Masters</v>
      </c>
      <c r="I2954" s="233"/>
      <c r="J2954" s="233" t="s">
        <v>613</v>
      </c>
      <c r="K2954" s="233">
        <v>143</v>
      </c>
      <c r="L2954" s="234">
        <f>IF(K2954="","",IF(I2954="",ROUND(HLOOKUP(J2954,kgList,K2954,FALSE),1),ROUND(HLOOKUP(I2954,kgList,K2954,FALSE),1)))</f>
        <v>14.8</v>
      </c>
      <c r="M2954" s="234">
        <f>IF(L2954="","",IF(COUNTA(I2954:J2954)&gt;1,"Edible or Inedible",IF(COUNTA(I2954)=1,L2954*1,IF(COUNTA(J2954)=1,L2954*1,"ERROR"))))</f>
        <v>14.8</v>
      </c>
    </row>
    <row r="2955" spans="1:13" x14ac:dyDescent="0.25">
      <c r="A2955" s="232" t="str">
        <f>IF(D2955="","",A2954)</f>
        <v/>
      </c>
      <c r="B2955" s="231" t="str">
        <f>IF(D2955="","",B2954)</f>
        <v/>
      </c>
      <c r="C2955" s="232" t="str">
        <f>IF(D2955="","",C2954)</f>
        <v/>
      </c>
      <c r="D2955" s="6" t="s">
        <v>875</v>
      </c>
      <c r="E2955" s="5" t="str">
        <f>IF(D2955="","",VLOOKUP(D2955,Master,3,FALSE))</f>
        <v>Herman</v>
      </c>
      <c r="F2955" s="5" t="str">
        <f>IF(D2955="","",VLOOKUP(D2955,Master,4,FALSE))</f>
        <v>Van Greunen</v>
      </c>
      <c r="G2955" s="5" t="str">
        <f>IF(D2955="","",VLOOKUP(D2955,Master,5,FALSE))</f>
        <v>Men Grand Masters</v>
      </c>
      <c r="H2955" s="5" t="str">
        <f>IF(D2955="","",VLOOKUP(D2955,Master,2,FALSE))</f>
        <v>SA Grand Masters</v>
      </c>
      <c r="I2955" s="233"/>
      <c r="J2955" s="233" t="s">
        <v>613</v>
      </c>
      <c r="K2955" s="233">
        <v>143</v>
      </c>
      <c r="L2955" s="234">
        <f>IF(K2955="","",IF(I2955="",ROUND(HLOOKUP(J2955,kgList,K2955,FALSE),1),ROUND(HLOOKUP(I2955,kgList,K2955,FALSE),1)))</f>
        <v>14.8</v>
      </c>
      <c r="M2955" s="234">
        <f>IF(L2955="","",IF(COUNTA(I2955:J2955)&gt;1,"Edible or Inedible",IF(COUNTA(I2955)=1,L2955*1,IF(COUNTA(J2955)=1,L2955*1,"ERROR"))))</f>
        <v>14.8</v>
      </c>
    </row>
    <row r="2956" spans="1:13" x14ac:dyDescent="0.25">
      <c r="A2956" s="232" t="str">
        <f>IF(D2956="","",A2955)</f>
        <v/>
      </c>
      <c r="B2956" s="231" t="str">
        <f>IF(D2956="","",B2955)</f>
        <v/>
      </c>
      <c r="C2956" s="232" t="str">
        <f>IF(D2956="","",C2955)</f>
        <v/>
      </c>
      <c r="D2956" s="6" t="s">
        <v>942</v>
      </c>
      <c r="E2956" s="5" t="str">
        <f>IF(D2956="","",VLOOKUP(D2956,Master,3,FALSE))</f>
        <v>Hein</v>
      </c>
      <c r="F2956" s="5" t="str">
        <f>IF(D2956="","",VLOOKUP(D2956,Master,4,FALSE))</f>
        <v>Engelbrecht</v>
      </c>
      <c r="G2956" s="5" t="str">
        <f>IF(D2956="","",VLOOKUP(D2956,Master,5,FALSE))</f>
        <v>Men  Master</v>
      </c>
      <c r="H2956" s="5" t="str">
        <f>IF(D2956="","",VLOOKUP(D2956,Master,2,FALSE))</f>
        <v>SA Masters</v>
      </c>
      <c r="I2956" s="233"/>
      <c r="J2956" s="233" t="s">
        <v>613</v>
      </c>
      <c r="K2956" s="233">
        <v>147</v>
      </c>
      <c r="L2956" s="234">
        <f>IF(K2956="","",IF(I2956="",ROUND(HLOOKUP(J2956,kgList,K2956,FALSE),1),ROUND(HLOOKUP(I2956,kgList,K2956,FALSE),1)))</f>
        <v>16.2</v>
      </c>
      <c r="M2956" s="234">
        <f>IF(L2956="","",IF(COUNTA(I2956:J2956)&gt;1,"Edible or Inedible",IF(COUNTA(I2956)=1,L2956*1,IF(COUNTA(J2956)=1,L2956*1,"ERROR"))))</f>
        <v>16.2</v>
      </c>
    </row>
    <row r="2957" spans="1:13" x14ac:dyDescent="0.25">
      <c r="A2957" s="232" t="str">
        <f>IF(D2957="","",A2956)</f>
        <v/>
      </c>
      <c r="B2957" s="231" t="str">
        <f>IF(D2957="","",B2956)</f>
        <v/>
      </c>
      <c r="C2957" s="232" t="str">
        <f>IF(D2957="","",C2956)</f>
        <v/>
      </c>
      <c r="D2957" s="6" t="s">
        <v>877</v>
      </c>
      <c r="E2957" s="5" t="str">
        <f>IF(D2957="","",VLOOKUP(D2957,Master,3,FALSE))</f>
        <v>Challen</v>
      </c>
      <c r="F2957" s="5" t="str">
        <f>IF(D2957="","",VLOOKUP(D2957,Master,4,FALSE))</f>
        <v>Gendall</v>
      </c>
      <c r="G2957" s="5" t="str">
        <f>IF(D2957="","",VLOOKUP(D2957,Master,5,FALSE))</f>
        <v>Men U/21</v>
      </c>
      <c r="H2957" s="5" t="str">
        <f>IF(D2957="","",VLOOKUP(D2957,Master,2,FALSE))</f>
        <v>SA Men U/21</v>
      </c>
      <c r="I2957" s="233"/>
      <c r="J2957" s="233" t="s">
        <v>613</v>
      </c>
      <c r="K2957" s="233">
        <v>141</v>
      </c>
      <c r="L2957" s="234">
        <f>IF(K2957="","",IF(I2957="",ROUND(HLOOKUP(J2957,kgList,K2957,FALSE),1),ROUND(HLOOKUP(I2957,kgList,K2957,FALSE),1)))</f>
        <v>14.1</v>
      </c>
      <c r="M2957" s="234">
        <f>IF(L2957="","",IF(COUNTA(I2957:J2957)&gt;1,"Edible or Inedible",IF(COUNTA(I2957)=1,L2957*1,IF(COUNTA(J2957)=1,L2957*1,"ERROR"))))</f>
        <v>14.1</v>
      </c>
    </row>
    <row r="2958" spans="1:13" x14ac:dyDescent="0.25">
      <c r="A2958" s="232" t="str">
        <f>IF(D2958="","",A2957)</f>
        <v/>
      </c>
      <c r="B2958" s="231" t="str">
        <f>IF(D2958="","",B2957)</f>
        <v/>
      </c>
      <c r="C2958" s="232" t="str">
        <f>IF(D2958="","",C2957)</f>
        <v/>
      </c>
      <c r="D2958" s="6" t="s">
        <v>424</v>
      </c>
      <c r="E2958" s="5" t="str">
        <f>IF(D2958="","",VLOOKUP(D2958,Master,3,FALSE))</f>
        <v>Kevin</v>
      </c>
      <c r="F2958" s="5" t="str">
        <f>IF(D2958="","",VLOOKUP(D2958,Master,4,FALSE))</f>
        <v>Page</v>
      </c>
      <c r="G2958" s="5" t="str">
        <f>IF(D2958="","",VLOOKUP(D2958,Master,5,FALSE))</f>
        <v>Men U/21</v>
      </c>
      <c r="H2958" s="5" t="str">
        <f>IF(D2958="","",VLOOKUP(D2958,Master,2,FALSE))</f>
        <v>Nam Men U/21</v>
      </c>
      <c r="I2958" s="233"/>
      <c r="J2958" s="233" t="s">
        <v>613</v>
      </c>
      <c r="K2958" s="233">
        <v>141</v>
      </c>
      <c r="L2958" s="234">
        <f>IF(K2958="","",IF(I2958="",ROUND(HLOOKUP(J2958,kgList,K2958,FALSE),1),ROUND(HLOOKUP(I2958,kgList,K2958,FALSE),1)))</f>
        <v>14.1</v>
      </c>
      <c r="M2958" s="234">
        <f>IF(L2958="","",IF(COUNTA(I2958:J2958)&gt;1,"Edible or Inedible",IF(COUNTA(I2958)=1,L2958*1,IF(COUNTA(J2958)=1,L2958*1,"ERROR"))))</f>
        <v>14.1</v>
      </c>
    </row>
    <row r="2959" spans="1:13" x14ac:dyDescent="0.25">
      <c r="A2959" s="232" t="str">
        <f>IF(D2959="","",A2958)</f>
        <v/>
      </c>
      <c r="B2959" s="231" t="str">
        <f>IF(D2959="","",B2958)</f>
        <v/>
      </c>
      <c r="C2959" s="232" t="str">
        <f>IF(D2959="","",C2958)</f>
        <v/>
      </c>
      <c r="D2959" s="6" t="s">
        <v>683</v>
      </c>
      <c r="E2959" s="5" t="str">
        <f>IF(D2959="","",VLOOKUP(D2959,Master,3,FALSE))</f>
        <v>Barren</v>
      </c>
      <c r="F2959" s="5" t="str">
        <f>IF(D2959="","",VLOOKUP(D2959,Master,4,FALSE))</f>
        <v>Van Es</v>
      </c>
      <c r="G2959" s="5" t="str">
        <f>IF(D2959="","",VLOOKUP(D2959,Master,5,FALSE))</f>
        <v>Men Senior</v>
      </c>
      <c r="H2959" s="5" t="str">
        <f>IF(D2959="","",VLOOKUP(D2959,Master,2,FALSE))</f>
        <v>Nam Men U/21</v>
      </c>
      <c r="I2959" s="233"/>
      <c r="J2959" s="233" t="s">
        <v>613</v>
      </c>
      <c r="K2959" s="233">
        <v>141</v>
      </c>
      <c r="L2959" s="234">
        <f>IF(K2959="","",IF(I2959="",ROUND(HLOOKUP(J2959,kgList,K2959,FALSE),1),ROUND(HLOOKUP(I2959,kgList,K2959,FALSE),1)))</f>
        <v>14.1</v>
      </c>
      <c r="M2959" s="234">
        <f>IF(L2959="","",IF(COUNTA(I2959:J2959)&gt;1,"Edible or Inedible",IF(COUNTA(I2959)=1,L2959*1,IF(COUNTA(J2959)=1,L2959*1,"ERROR"))))</f>
        <v>14.1</v>
      </c>
    </row>
    <row r="2960" spans="1:13" x14ac:dyDescent="0.25">
      <c r="A2960" s="232" t="str">
        <f>IF(D2960="","",A2959)</f>
        <v/>
      </c>
      <c r="B2960" s="231" t="str">
        <f>IF(D2960="","",B2959)</f>
        <v/>
      </c>
      <c r="C2960" s="232" t="str">
        <f>IF(D2960="","",C2959)</f>
        <v/>
      </c>
      <c r="D2960" s="6" t="s">
        <v>843</v>
      </c>
      <c r="E2960" s="5" t="str">
        <f>IF(D2960="","",VLOOKUP(D2960,Master,3,FALSE))</f>
        <v>Chantel</v>
      </c>
      <c r="F2960" s="5" t="str">
        <f>IF(D2960="","",VLOOKUP(D2960,Master,4,FALSE))</f>
        <v>Carstens</v>
      </c>
      <c r="G2960" s="5" t="str">
        <f>IF(D2960="","",VLOOKUP(D2960,Master,5,FALSE))</f>
        <v>Ladies Senior</v>
      </c>
      <c r="H2960" s="5" t="str">
        <f>IF(D2960="","",VLOOKUP(D2960,Master,2,FALSE))</f>
        <v>SA Ladies</v>
      </c>
      <c r="I2960" s="233"/>
      <c r="J2960" s="233" t="s">
        <v>613</v>
      </c>
      <c r="K2960" s="233">
        <v>145</v>
      </c>
      <c r="L2960" s="234">
        <f>IF(K2960="","",IF(I2960="",ROUND(HLOOKUP(J2960,kgList,K2960,FALSE),1),ROUND(HLOOKUP(I2960,kgList,K2960,FALSE),1)))</f>
        <v>15.5</v>
      </c>
      <c r="M2960" s="234">
        <f>IF(L2960="","",IF(COUNTA(I2960:J2960)&gt;1,"Edible or Inedible",IF(COUNTA(I2960)=1,L2960*1,IF(COUNTA(J2960)=1,L2960*1,"ERROR"))))</f>
        <v>15.5</v>
      </c>
    </row>
    <row r="2961" spans="1:13" x14ac:dyDescent="0.25">
      <c r="A2961" s="232" t="str">
        <f>IF(D2961="","",A2960)</f>
        <v/>
      </c>
      <c r="B2961" s="231" t="str">
        <f>IF(D2961="","",B2960)</f>
        <v/>
      </c>
      <c r="C2961" s="232" t="str">
        <f>IF(D2961="","",C2960)</f>
        <v/>
      </c>
      <c r="D2961" s="6" t="s">
        <v>315</v>
      </c>
      <c r="E2961" s="5" t="str">
        <f>IF(D2961="","",VLOOKUP(D2961,Master,3,FALSE))</f>
        <v>Brian</v>
      </c>
      <c r="F2961" s="5" t="str">
        <f>IF(D2961="","",VLOOKUP(D2961,Master,4,FALSE))</f>
        <v>Curtis</v>
      </c>
      <c r="G2961" s="5" t="str">
        <f>IF(D2961="","",VLOOKUP(D2961,Master,5,FALSE))</f>
        <v>Men Senior</v>
      </c>
      <c r="H2961" s="5" t="str">
        <f>IF(D2961="","",VLOOKUP(D2961,Master,2,FALSE))</f>
        <v>Nam Seniors</v>
      </c>
      <c r="I2961" s="233"/>
      <c r="J2961" s="233" t="s">
        <v>613</v>
      </c>
      <c r="K2961" s="233">
        <v>144</v>
      </c>
      <c r="L2961" s="234">
        <f>IF(K2961="","",IF(I2961="",ROUND(HLOOKUP(J2961,kgList,K2961,FALSE),1),ROUND(HLOOKUP(I2961,kgList,K2961,FALSE),1)))</f>
        <v>15.1</v>
      </c>
      <c r="M2961" s="234">
        <f>IF(L2961="","",IF(COUNTA(I2961:J2961)&gt;1,"Edible or Inedible",IF(COUNTA(I2961)=1,L2961*1,IF(COUNTA(J2961)=1,L2961*1,"ERROR"))))</f>
        <v>15.1</v>
      </c>
    </row>
    <row r="2962" spans="1:13" x14ac:dyDescent="0.25">
      <c r="A2962" s="232" t="str">
        <f>IF(D2962="","",A2961)</f>
        <v/>
      </c>
      <c r="B2962" s="231" t="str">
        <f>IF(D2962="","",B2961)</f>
        <v/>
      </c>
      <c r="C2962" s="232" t="str">
        <f>IF(D2962="","",C2961)</f>
        <v/>
      </c>
      <c r="D2962" s="6" t="s">
        <v>434</v>
      </c>
      <c r="E2962" s="5" t="str">
        <f>IF(D2962="","",VLOOKUP(D2962,Master,3,FALSE))</f>
        <v>Henco</v>
      </c>
      <c r="F2962" s="5" t="str">
        <f>IF(D2962="","",VLOOKUP(D2962,Master,4,FALSE))</f>
        <v>Snyman</v>
      </c>
      <c r="G2962" s="5" t="str">
        <f>IF(D2962="","",VLOOKUP(D2962,Master,5,FALSE))</f>
        <v>Men U/21</v>
      </c>
      <c r="H2962" s="5" t="str">
        <f>IF(D2962="","",VLOOKUP(D2962,Master,2,FALSE))</f>
        <v>Nam Men U/21</v>
      </c>
      <c r="I2962" s="233"/>
      <c r="J2962" s="233" t="s">
        <v>613</v>
      </c>
      <c r="K2962" s="233">
        <v>140</v>
      </c>
      <c r="L2962" s="234">
        <f>IF(K2962="","",IF(I2962="",ROUND(HLOOKUP(J2962,kgList,K2962,FALSE),1),ROUND(HLOOKUP(I2962,kgList,K2962,FALSE),1)))</f>
        <v>13.7</v>
      </c>
      <c r="M2962" s="234">
        <f>IF(L2962="","",IF(COUNTA(I2962:J2962)&gt;1,"Edible or Inedible",IF(COUNTA(I2962)=1,L2962*1,IF(COUNTA(J2962)=1,L2962*1,"ERROR"))))</f>
        <v>13.7</v>
      </c>
    </row>
    <row r="2963" spans="1:13" x14ac:dyDescent="0.25">
      <c r="A2963" s="232" t="str">
        <f>IF(D2963="","",A2962)</f>
        <v/>
      </c>
      <c r="B2963" s="231" t="str">
        <f>IF(D2963="","",B2962)</f>
        <v/>
      </c>
      <c r="C2963" s="232" t="str">
        <f>IF(D2963="","",C2962)</f>
        <v/>
      </c>
      <c r="D2963" s="6" t="s">
        <v>426</v>
      </c>
      <c r="E2963" s="5" t="str">
        <f>IF(D2963="","",VLOOKUP(D2963,Master,3,FALSE))</f>
        <v>Herman</v>
      </c>
      <c r="F2963" s="5" t="str">
        <f>IF(D2963="","",VLOOKUP(D2963,Master,4,FALSE))</f>
        <v>Krauze</v>
      </c>
      <c r="G2963" s="5" t="str">
        <f>IF(D2963="","",VLOOKUP(D2963,Master,5,FALSE))</f>
        <v>Men U/21</v>
      </c>
      <c r="H2963" s="5" t="str">
        <f>IF(D2963="","",VLOOKUP(D2963,Master,2,FALSE))</f>
        <v>Nam Men U/21</v>
      </c>
      <c r="I2963" s="233"/>
      <c r="J2963" s="233" t="s">
        <v>613</v>
      </c>
      <c r="K2963" s="233">
        <v>140</v>
      </c>
      <c r="L2963" s="234">
        <f>IF(K2963="","",IF(I2963="",ROUND(HLOOKUP(J2963,kgList,K2963,FALSE),1),ROUND(HLOOKUP(I2963,kgList,K2963,FALSE),1)))</f>
        <v>13.7</v>
      </c>
      <c r="M2963" s="234">
        <f>IF(L2963="","",IF(COUNTA(I2963:J2963)&gt;1,"Edible or Inedible",IF(COUNTA(I2963)=1,L2963*1,IF(COUNTA(J2963)=1,L2963*1,"ERROR"))))</f>
        <v>13.7</v>
      </c>
    </row>
    <row r="2964" spans="1:13" x14ac:dyDescent="0.25">
      <c r="A2964" s="232" t="str">
        <f>IF(D2964="","",A2963)</f>
        <v/>
      </c>
      <c r="B2964" s="231" t="str">
        <f>IF(D2964="","",B2963)</f>
        <v/>
      </c>
      <c r="C2964" s="232" t="str">
        <f>IF(D2964="","",C2963)</f>
        <v/>
      </c>
      <c r="D2964" s="6" t="s">
        <v>325</v>
      </c>
      <c r="E2964" s="5" t="str">
        <f>IF(D2964="","",VLOOKUP(D2964,Master,3,FALSE))</f>
        <v>Jörg</v>
      </c>
      <c r="F2964" s="5" t="str">
        <f>IF(D2964="","",VLOOKUP(D2964,Master,4,FALSE))</f>
        <v>Walter</v>
      </c>
      <c r="G2964" s="5" t="str">
        <f>IF(D2964="","",VLOOKUP(D2964,Master,5,FALSE))</f>
        <v>Men Grand Masters</v>
      </c>
      <c r="H2964" s="5" t="str">
        <f>IF(D2964="","",VLOOKUP(D2964,Master,2,FALSE))</f>
        <v>Nam Grand Masters</v>
      </c>
      <c r="I2964" s="233"/>
      <c r="J2964" s="233" t="s">
        <v>613</v>
      </c>
      <c r="K2964" s="233">
        <v>143</v>
      </c>
      <c r="L2964" s="234">
        <f>IF(K2964="","",IF(I2964="",ROUND(HLOOKUP(J2964,kgList,K2964,FALSE),1),ROUND(HLOOKUP(I2964,kgList,K2964,FALSE),1)))</f>
        <v>14.8</v>
      </c>
      <c r="M2964" s="234">
        <f>IF(L2964="","",IF(COUNTA(I2964:J2964)&gt;1,"Edible or Inedible",IF(COUNTA(I2964)=1,L2964*1,IF(COUNTA(J2964)=1,L2964*1,"ERROR"))))</f>
        <v>14.8</v>
      </c>
    </row>
    <row r="2965" spans="1:13" x14ac:dyDescent="0.25">
      <c r="A2965" s="232" t="str">
        <f>IF(D2965="","",A2964)</f>
        <v/>
      </c>
      <c r="B2965" s="231" t="str">
        <f>IF(D2965="","",B2964)</f>
        <v/>
      </c>
      <c r="C2965" s="232" t="str">
        <f>IF(D2965="","",C2964)</f>
        <v/>
      </c>
      <c r="D2965" s="6" t="s">
        <v>904</v>
      </c>
      <c r="E2965" s="5" t="str">
        <f>IF(D2965="","",VLOOKUP(D2965,Master,3,FALSE))</f>
        <v>Mike</v>
      </c>
      <c r="F2965" s="5" t="str">
        <f>IF(D2965="","",VLOOKUP(D2965,Master,4,FALSE))</f>
        <v>Bailey</v>
      </c>
      <c r="G2965" s="5" t="str">
        <f>IF(D2965="","",VLOOKUP(D2965,Master,5,FALSE))</f>
        <v>Men  Master</v>
      </c>
      <c r="H2965" s="5" t="str">
        <f>IF(D2965="","",VLOOKUP(D2965,Master,2,FALSE))</f>
        <v>SA Masters</v>
      </c>
      <c r="I2965" s="233"/>
      <c r="J2965" s="233" t="s">
        <v>613</v>
      </c>
      <c r="K2965" s="233">
        <v>147</v>
      </c>
      <c r="L2965" s="234">
        <f>IF(K2965="","",IF(I2965="",ROUND(HLOOKUP(J2965,kgList,K2965,FALSE),1),ROUND(HLOOKUP(I2965,kgList,K2965,FALSE),1)))</f>
        <v>16.2</v>
      </c>
      <c r="M2965" s="234">
        <f>IF(L2965="","",IF(COUNTA(I2965:J2965)&gt;1,"Edible or Inedible",IF(COUNTA(I2965)=1,L2965*1,IF(COUNTA(J2965)=1,L2965*1,"ERROR"))))</f>
        <v>16.2</v>
      </c>
    </row>
    <row r="2966" spans="1:13" x14ac:dyDescent="0.25">
      <c r="A2966" s="232" t="str">
        <f>IF(D2966="","",A2965)</f>
        <v/>
      </c>
      <c r="B2966" s="231" t="str">
        <f>IF(D2966="","",B2965)</f>
        <v/>
      </c>
      <c r="C2966" s="232" t="str">
        <f>IF(D2966="","",C2965)</f>
        <v/>
      </c>
      <c r="D2966" s="6" t="s">
        <v>335</v>
      </c>
      <c r="E2966" s="5" t="str">
        <f>IF(D2966="","",VLOOKUP(D2966,Master,3,FALSE))</f>
        <v>Terence</v>
      </c>
      <c r="F2966" s="5" t="str">
        <f>IF(D2966="","",VLOOKUP(D2966,Master,4,FALSE))</f>
        <v>Clark</v>
      </c>
      <c r="G2966" s="5" t="str">
        <f>IF(D2966="","",VLOOKUP(D2966,Master,5,FALSE))</f>
        <v>Men Master</v>
      </c>
      <c r="H2966" s="5" t="str">
        <f>IF(D2966="","",VLOOKUP(D2966,Master,2,FALSE))</f>
        <v>Nam Masters</v>
      </c>
      <c r="I2966" s="233"/>
      <c r="J2966" s="233" t="s">
        <v>613</v>
      </c>
      <c r="K2966" s="233">
        <v>146</v>
      </c>
      <c r="L2966" s="234">
        <f>IF(K2966="","",IF(I2966="",ROUND(HLOOKUP(J2966,kgList,K2966,FALSE),1),ROUND(HLOOKUP(I2966,kgList,K2966,FALSE),1)))</f>
        <v>15.9</v>
      </c>
      <c r="M2966" s="234">
        <f>IF(L2966="","",IF(COUNTA(I2966:J2966)&gt;1,"Edible or Inedible",IF(COUNTA(I2966)=1,L2966*1,IF(COUNTA(J2966)=1,L2966*1,"ERROR"))))</f>
        <v>15.9</v>
      </c>
    </row>
    <row r="2967" spans="1:13" x14ac:dyDescent="0.25">
      <c r="A2967" s="232" t="str">
        <f>IF(D2967="","",A2966)</f>
        <v/>
      </c>
      <c r="B2967" s="231" t="str">
        <f>IF(D2967="","",B2966)</f>
        <v/>
      </c>
      <c r="C2967" s="232" t="str">
        <f>IF(D2967="","",C2966)</f>
        <v/>
      </c>
      <c r="D2967" s="6" t="s">
        <v>315</v>
      </c>
      <c r="E2967" s="5" t="str">
        <f>IF(D2967="","",VLOOKUP(D2967,Master,3,FALSE))</f>
        <v>Brian</v>
      </c>
      <c r="F2967" s="5" t="str">
        <f>IF(D2967="","",VLOOKUP(D2967,Master,4,FALSE))</f>
        <v>Curtis</v>
      </c>
      <c r="G2967" s="5" t="str">
        <f>IF(D2967="","",VLOOKUP(D2967,Master,5,FALSE))</f>
        <v>Men Senior</v>
      </c>
      <c r="H2967" s="5" t="str">
        <f>IF(D2967="","",VLOOKUP(D2967,Master,2,FALSE))</f>
        <v>Nam Seniors</v>
      </c>
      <c r="I2967" s="233"/>
      <c r="J2967" s="233" t="s">
        <v>613</v>
      </c>
      <c r="K2967" s="233">
        <v>144</v>
      </c>
      <c r="L2967" s="234">
        <f>IF(K2967="","",IF(I2967="",ROUND(HLOOKUP(J2967,kgList,K2967,FALSE),1),ROUND(HLOOKUP(I2967,kgList,K2967,FALSE),1)))</f>
        <v>15.1</v>
      </c>
      <c r="M2967" s="234">
        <f>IF(L2967="","",IF(COUNTA(I2967:J2967)&gt;1,"Edible or Inedible",IF(COUNTA(I2967)=1,L2967*1,IF(COUNTA(J2967)=1,L2967*1,"ERROR"))))</f>
        <v>15.1</v>
      </c>
    </row>
    <row r="2968" spans="1:13" x14ac:dyDescent="0.25">
      <c r="A2968" s="232" t="str">
        <f>IF(D2968="","",A2967)</f>
        <v/>
      </c>
      <c r="B2968" s="231" t="str">
        <f>IF(D2968="","",B2967)</f>
        <v/>
      </c>
      <c r="C2968" s="232" t="str">
        <f>IF(D2968="","",C2967)</f>
        <v/>
      </c>
      <c r="D2968" s="6" t="s">
        <v>828</v>
      </c>
      <c r="E2968" s="5" t="str">
        <f>IF(D2968="","",VLOOKUP(D2968,Master,3,FALSE))</f>
        <v>Raldo</v>
      </c>
      <c r="F2968" s="5" t="str">
        <f>IF(D2968="","",VLOOKUP(D2968,Master,4,FALSE))</f>
        <v>Potgieter</v>
      </c>
      <c r="G2968" s="5" t="str">
        <f>IF(D2968="","",VLOOKUP(D2968,Master,5,FALSE))</f>
        <v>Men Senior</v>
      </c>
      <c r="H2968" s="5" t="str">
        <f>IF(D2968="","",VLOOKUP(D2968,Master,2,FALSE))</f>
        <v>SA Seniors</v>
      </c>
      <c r="I2968" s="233"/>
      <c r="J2968" s="233" t="s">
        <v>613</v>
      </c>
      <c r="K2968" s="233">
        <v>144</v>
      </c>
      <c r="L2968" s="234">
        <f>IF(K2968="","",IF(I2968="",ROUND(HLOOKUP(J2968,kgList,K2968,FALSE),1),ROUND(HLOOKUP(I2968,kgList,K2968,FALSE),1)))</f>
        <v>15.1</v>
      </c>
      <c r="M2968" s="234">
        <f>IF(L2968="","",IF(COUNTA(I2968:J2968)&gt;1,"Edible or Inedible",IF(COUNTA(I2968)=1,L2968*1,IF(COUNTA(J2968)=1,L2968*1,"ERROR"))))</f>
        <v>15.1</v>
      </c>
    </row>
    <row r="2969" spans="1:13" x14ac:dyDescent="0.25">
      <c r="A2969" s="232" t="str">
        <f>IF(D2969="","",A2968)</f>
        <v/>
      </c>
      <c r="B2969" s="231" t="str">
        <f>IF(D2969="","",B2968)</f>
        <v/>
      </c>
      <c r="C2969" s="232" t="str">
        <f>IF(D2969="","",C2968)</f>
        <v/>
      </c>
      <c r="D2969" s="6" t="s">
        <v>907</v>
      </c>
      <c r="E2969" s="5" t="str">
        <f>IF(D2969="","",VLOOKUP(D2969,Master,3,FALSE))</f>
        <v>Barry</v>
      </c>
      <c r="F2969" s="5" t="str">
        <f>IF(D2969="","",VLOOKUP(D2969,Master,4,FALSE))</f>
        <v>Wareham</v>
      </c>
      <c r="G2969" s="5" t="str">
        <f>IF(D2969="","",VLOOKUP(D2969,Master,5,FALSE))</f>
        <v>Men  Master</v>
      </c>
      <c r="H2969" s="5" t="str">
        <f>IF(D2969="","",VLOOKUP(D2969,Master,2,FALSE))</f>
        <v>SA Masters</v>
      </c>
      <c r="I2969" s="233"/>
      <c r="J2969" s="233" t="s">
        <v>613</v>
      </c>
      <c r="K2969" s="233">
        <v>145</v>
      </c>
      <c r="L2969" s="234">
        <f>IF(K2969="","",IF(I2969="",ROUND(HLOOKUP(J2969,kgList,K2969,FALSE),1),ROUND(HLOOKUP(I2969,kgList,K2969,FALSE),1)))</f>
        <v>15.5</v>
      </c>
      <c r="M2969" s="234">
        <f>IF(L2969="","",IF(COUNTA(I2969:J2969)&gt;1,"Edible or Inedible",IF(COUNTA(I2969)=1,L2969*1,IF(COUNTA(J2969)=1,L2969*1,"ERROR"))))</f>
        <v>15.5</v>
      </c>
    </row>
    <row r="2970" spans="1:13" x14ac:dyDescent="0.25">
      <c r="A2970" s="232" t="str">
        <f>IF(D2970="","",A2969)</f>
        <v/>
      </c>
      <c r="B2970" s="231" t="str">
        <f>IF(D2970="","",B2969)</f>
        <v/>
      </c>
      <c r="C2970" s="232" t="str">
        <f>IF(D2970="","",C2969)</f>
        <v/>
      </c>
      <c r="D2970" s="6" t="s">
        <v>826</v>
      </c>
      <c r="E2970" s="5" t="str">
        <f>IF(D2970="","",VLOOKUP(D2970,Master,3,FALSE))</f>
        <v>AJ</v>
      </c>
      <c r="F2970" s="5" t="str">
        <f>IF(D2970="","",VLOOKUP(D2970,Master,4,FALSE))</f>
        <v>De Beer</v>
      </c>
      <c r="G2970" s="5" t="str">
        <f>IF(D2970="","",VLOOKUP(D2970,Master,5,FALSE))</f>
        <v>Men Senior</v>
      </c>
      <c r="H2970" s="5" t="str">
        <f>IF(D2970="","",VLOOKUP(D2970,Master,2,FALSE))</f>
        <v>SA Seniors</v>
      </c>
      <c r="I2970" s="233"/>
      <c r="J2970" s="233" t="s">
        <v>613</v>
      </c>
      <c r="K2970" s="233">
        <v>144</v>
      </c>
      <c r="L2970" s="234">
        <f>IF(K2970="","",IF(I2970="",ROUND(HLOOKUP(J2970,kgList,K2970,FALSE),1),ROUND(HLOOKUP(I2970,kgList,K2970,FALSE),1)))</f>
        <v>15.1</v>
      </c>
      <c r="M2970" s="234">
        <f>IF(L2970="","",IF(COUNTA(I2970:J2970)&gt;1,"Edible or Inedible",IF(COUNTA(I2970)=1,L2970*1,IF(COUNTA(J2970)=1,L2970*1,"ERROR"))))</f>
        <v>15.1</v>
      </c>
    </row>
    <row r="2971" spans="1:13" x14ac:dyDescent="0.25">
      <c r="A2971" s="232" t="str">
        <f>IF(D2971="","",A2970)</f>
        <v/>
      </c>
      <c r="B2971" s="231" t="str">
        <f>IF(D2971="","",B2970)</f>
        <v/>
      </c>
      <c r="C2971" s="232" t="str">
        <f>IF(D2971="","",C2970)</f>
        <v/>
      </c>
      <c r="D2971" s="6" t="s">
        <v>331</v>
      </c>
      <c r="E2971" s="5" t="str">
        <f>IF(D2971="","",VLOOKUP(D2971,Master,3,FALSE))</f>
        <v>Emil</v>
      </c>
      <c r="F2971" s="5" t="str">
        <f>IF(D2971="","",VLOOKUP(D2971,Master,4,FALSE))</f>
        <v>Prinsloo</v>
      </c>
      <c r="G2971" s="5" t="str">
        <f>IF(D2971="","",VLOOKUP(D2971,Master,5,FALSE))</f>
        <v>Men Veteran</v>
      </c>
      <c r="H2971" s="5" t="str">
        <f>IF(D2971="","",VLOOKUP(D2971,Master,2,FALSE))</f>
        <v>Nam Seniors</v>
      </c>
      <c r="I2971" s="233"/>
      <c r="J2971" s="233" t="s">
        <v>613</v>
      </c>
      <c r="K2971" s="233">
        <v>143</v>
      </c>
      <c r="L2971" s="234">
        <f>IF(K2971="","",IF(I2971="",ROUND(HLOOKUP(J2971,kgList,K2971,FALSE),1),ROUND(HLOOKUP(I2971,kgList,K2971,FALSE),1)))</f>
        <v>14.8</v>
      </c>
      <c r="M2971" s="234">
        <f>IF(L2971="","",IF(COUNTA(I2971:J2971)&gt;1,"Edible or Inedible",IF(COUNTA(I2971)=1,L2971*1,IF(COUNTA(J2971)=1,L2971*1,"ERROR"))))</f>
        <v>14.8</v>
      </c>
    </row>
    <row r="2972" spans="1:13" x14ac:dyDescent="0.25">
      <c r="A2972" s="232" t="str">
        <f>IF(D2972="","",A2971)</f>
        <v/>
      </c>
      <c r="B2972" s="231" t="str">
        <f>IF(D2972="","",B2971)</f>
        <v/>
      </c>
      <c r="C2972" s="232" t="str">
        <f>IF(D2972="","",C2971)</f>
        <v/>
      </c>
      <c r="D2972" s="6" t="s">
        <v>877</v>
      </c>
      <c r="E2972" s="5" t="str">
        <f>IF(D2972="","",VLOOKUP(D2972,Master,3,FALSE))</f>
        <v>Challen</v>
      </c>
      <c r="F2972" s="5" t="str">
        <f>IF(D2972="","",VLOOKUP(D2972,Master,4,FALSE))</f>
        <v>Gendall</v>
      </c>
      <c r="G2972" s="5" t="str">
        <f>IF(D2972="","",VLOOKUP(D2972,Master,5,FALSE))</f>
        <v>Men U/21</v>
      </c>
      <c r="H2972" s="5" t="str">
        <f>IF(D2972="","",VLOOKUP(D2972,Master,2,FALSE))</f>
        <v>SA Men U/21</v>
      </c>
      <c r="I2972" s="233"/>
      <c r="J2972" s="233" t="s">
        <v>612</v>
      </c>
      <c r="K2972" s="233">
        <v>140</v>
      </c>
      <c r="L2972" s="234">
        <f>IF(K2972="","",IF(I2972="",ROUND(HLOOKUP(J2972,kgList,K2972,FALSE),1),ROUND(HLOOKUP(I2972,kgList,K2972,FALSE),1)))</f>
        <v>36.1</v>
      </c>
      <c r="M2972" s="234">
        <f>IF(L2972="","",IF(COUNTA(I2972:J2972)&gt;1,"Edible or Inedible",IF(COUNTA(I2972)=1,L2972*1,IF(COUNTA(J2972)=1,L2972*1,"ERROR"))))</f>
        <v>36.1</v>
      </c>
    </row>
    <row r="2973" spans="1:13" x14ac:dyDescent="0.25">
      <c r="A2973" s="232" t="str">
        <f>IF(D2973="","",A2972)</f>
        <v/>
      </c>
      <c r="B2973" s="231" t="str">
        <f>IF(D2973="","",B2972)</f>
        <v/>
      </c>
      <c r="C2973" s="232" t="str">
        <f>IF(D2973="","",C2972)</f>
        <v/>
      </c>
      <c r="D2973" s="6" t="s">
        <v>326</v>
      </c>
      <c r="E2973" s="5" t="str">
        <f>IF(D2973="","",VLOOKUP(D2973,Master,3,FALSE))</f>
        <v>Andrew</v>
      </c>
      <c r="F2973" s="5" t="str">
        <f>IF(D2973="","",VLOOKUP(D2973,Master,4,FALSE))</f>
        <v>Van Der Westhuizen</v>
      </c>
      <c r="G2973" s="5" t="str">
        <f>IF(D2973="","",VLOOKUP(D2973,Master,5,FALSE))</f>
        <v>Men Veteran</v>
      </c>
      <c r="H2973" s="5" t="str">
        <f>IF(D2973="","",VLOOKUP(D2973,Master,2,FALSE))</f>
        <v>Nam Seniors</v>
      </c>
      <c r="I2973" s="233"/>
      <c r="J2973" s="233" t="s">
        <v>613</v>
      </c>
      <c r="K2973" s="233">
        <v>143</v>
      </c>
      <c r="L2973" s="234">
        <f>IF(K2973="","",IF(I2973="",ROUND(HLOOKUP(J2973,kgList,K2973,FALSE),1),ROUND(HLOOKUP(I2973,kgList,K2973,FALSE),1)))</f>
        <v>14.8</v>
      </c>
      <c r="M2973" s="234">
        <f>IF(L2973="","",IF(COUNTA(I2973:J2973)&gt;1,"Edible or Inedible",IF(COUNTA(I2973)=1,L2973*1,IF(COUNTA(J2973)=1,L2973*1,"ERROR"))))</f>
        <v>14.8</v>
      </c>
    </row>
    <row r="2974" spans="1:13" x14ac:dyDescent="0.25">
      <c r="A2974" s="232" t="str">
        <f>IF(D2974="","",A2973)</f>
        <v/>
      </c>
      <c r="B2974" s="231" t="str">
        <f>IF(D2974="","",B2973)</f>
        <v/>
      </c>
      <c r="C2974" s="232" t="str">
        <f>IF(D2974="","",C2973)</f>
        <v/>
      </c>
      <c r="D2974" s="6" t="s">
        <v>868</v>
      </c>
      <c r="E2974" s="5" t="str">
        <f>IF(D2974="","",VLOOKUP(D2974,Master,3,FALSE))</f>
        <v>Paul</v>
      </c>
      <c r="F2974" s="5" t="str">
        <f>IF(D2974="","",VLOOKUP(D2974,Master,4,FALSE))</f>
        <v>Nel</v>
      </c>
      <c r="G2974" s="5" t="str">
        <f>IF(D2974="","",VLOOKUP(D2974,Master,5,FALSE))</f>
        <v>Men Grand Masters</v>
      </c>
      <c r="H2974" s="5" t="str">
        <f>IF(D2974="","",VLOOKUP(D2974,Master,2,FALSE))</f>
        <v>SA Grand Masters</v>
      </c>
      <c r="I2974" s="233"/>
      <c r="J2974" s="233" t="s">
        <v>613</v>
      </c>
      <c r="K2974" s="233">
        <v>142</v>
      </c>
      <c r="L2974" s="234">
        <f>IF(K2974="","",IF(I2974="",ROUND(HLOOKUP(J2974,kgList,K2974,FALSE),1),ROUND(HLOOKUP(I2974,kgList,K2974,FALSE),1)))</f>
        <v>14.4</v>
      </c>
      <c r="M2974" s="234">
        <f>IF(L2974="","",IF(COUNTA(I2974:J2974)&gt;1,"Edible or Inedible",IF(COUNTA(I2974)=1,L2974*1,IF(COUNTA(J2974)=1,L2974*1,"ERROR"))))</f>
        <v>14.4</v>
      </c>
    </row>
    <row r="2975" spans="1:13" x14ac:dyDescent="0.25">
      <c r="A2975" s="232" t="str">
        <f>IF(D2975="","",A2974)</f>
        <v/>
      </c>
      <c r="B2975" s="231" t="str">
        <f>IF(D2975="","",B2974)</f>
        <v/>
      </c>
      <c r="C2975" s="232" t="str">
        <f>IF(D2975="","",C2974)</f>
        <v/>
      </c>
      <c r="D2975" s="6" t="s">
        <v>325</v>
      </c>
      <c r="E2975" s="5" t="str">
        <f>IF(D2975="","",VLOOKUP(D2975,Master,3,FALSE))</f>
        <v>Jörg</v>
      </c>
      <c r="F2975" s="5" t="str">
        <f>IF(D2975="","",VLOOKUP(D2975,Master,4,FALSE))</f>
        <v>Walter</v>
      </c>
      <c r="G2975" s="5" t="str">
        <f>IF(D2975="","",VLOOKUP(D2975,Master,5,FALSE))</f>
        <v>Men Grand Masters</v>
      </c>
      <c r="H2975" s="5" t="str">
        <f>IF(D2975="","",VLOOKUP(D2975,Master,2,FALSE))</f>
        <v>Nam Grand Masters</v>
      </c>
      <c r="I2975" s="233"/>
      <c r="J2975" s="233" t="s">
        <v>613</v>
      </c>
      <c r="K2975" s="233">
        <v>142</v>
      </c>
      <c r="L2975" s="234">
        <f>IF(K2975="","",IF(I2975="",ROUND(HLOOKUP(J2975,kgList,K2975,FALSE),1),ROUND(HLOOKUP(I2975,kgList,K2975,FALSE),1)))</f>
        <v>14.4</v>
      </c>
      <c r="M2975" s="234">
        <f>IF(L2975="","",IF(COUNTA(I2975:J2975)&gt;1,"Edible or Inedible",IF(COUNTA(I2975)=1,L2975*1,IF(COUNTA(J2975)=1,L2975*1,"ERROR"))))</f>
        <v>14.4</v>
      </c>
    </row>
    <row r="2976" spans="1:13" x14ac:dyDescent="0.25">
      <c r="A2976" s="232" t="str">
        <f>IF(D2976="","",A2975)</f>
        <v/>
      </c>
      <c r="B2976" s="231" t="str">
        <f>IF(D2976="","",B2975)</f>
        <v/>
      </c>
      <c r="C2976" s="232" t="str">
        <f>IF(D2976="","",C2975)</f>
        <v/>
      </c>
      <c r="D2976" s="6" t="s">
        <v>845</v>
      </c>
      <c r="E2976" s="5" t="str">
        <f>IF(D2976="","",VLOOKUP(D2976,Master,3,FALSE))</f>
        <v>Corbin</v>
      </c>
      <c r="F2976" s="5" t="str">
        <f>IF(D2976="","",VLOOKUP(D2976,Master,4,FALSE))</f>
        <v>Morris</v>
      </c>
      <c r="G2976" s="5" t="str">
        <f>IF(D2976="","",VLOOKUP(D2976,Master,5,FALSE))</f>
        <v>Men U/21</v>
      </c>
      <c r="H2976" s="5" t="str">
        <f>IF(D2976="","",VLOOKUP(D2976,Master,2,FALSE))</f>
        <v>SA Men U/21</v>
      </c>
      <c r="I2976" s="233"/>
      <c r="J2976" s="233" t="s">
        <v>613</v>
      </c>
      <c r="K2976" s="233">
        <v>139</v>
      </c>
      <c r="L2976" s="234">
        <f>IF(K2976="","",IF(I2976="",ROUND(HLOOKUP(J2976,kgList,K2976,FALSE),1),ROUND(HLOOKUP(I2976,kgList,K2976,FALSE),1)))</f>
        <v>13.4</v>
      </c>
      <c r="M2976" s="234">
        <f>IF(L2976="","",IF(COUNTA(I2976:J2976)&gt;1,"Edible or Inedible",IF(COUNTA(I2976)=1,L2976*1,IF(COUNTA(J2976)=1,L2976*1,"ERROR"))))</f>
        <v>13.4</v>
      </c>
    </row>
    <row r="2977" spans="1:13" x14ac:dyDescent="0.25">
      <c r="A2977" s="232" t="str">
        <f>IF(D2977="","",A2976)</f>
        <v/>
      </c>
      <c r="B2977" s="231" t="str">
        <f>IF(D2977="","",B2976)</f>
        <v/>
      </c>
      <c r="C2977" s="232" t="str">
        <f>IF(D2977="","",C2976)</f>
        <v/>
      </c>
      <c r="D2977" s="6" t="s">
        <v>335</v>
      </c>
      <c r="E2977" s="5" t="str">
        <f>IF(D2977="","",VLOOKUP(D2977,Master,3,FALSE))</f>
        <v>Terence</v>
      </c>
      <c r="F2977" s="5" t="str">
        <f>IF(D2977="","",VLOOKUP(D2977,Master,4,FALSE))</f>
        <v>Clark</v>
      </c>
      <c r="G2977" s="5" t="str">
        <f>IF(D2977="","",VLOOKUP(D2977,Master,5,FALSE))</f>
        <v>Men Master</v>
      </c>
      <c r="H2977" s="5" t="str">
        <f>IF(D2977="","",VLOOKUP(D2977,Master,2,FALSE))</f>
        <v>Nam Masters</v>
      </c>
      <c r="I2977" s="233"/>
      <c r="J2977" s="233" t="s">
        <v>613</v>
      </c>
      <c r="K2977" s="233">
        <v>144</v>
      </c>
      <c r="L2977" s="234">
        <f>IF(K2977="","",IF(I2977="",ROUND(HLOOKUP(J2977,kgList,K2977,FALSE),1),ROUND(HLOOKUP(I2977,kgList,K2977,FALSE),1)))</f>
        <v>15.1</v>
      </c>
      <c r="M2977" s="234">
        <f>IF(L2977="","",IF(COUNTA(I2977:J2977)&gt;1,"Edible or Inedible",IF(COUNTA(I2977)=1,L2977*1,IF(COUNTA(J2977)=1,L2977*1,"ERROR"))))</f>
        <v>15.1</v>
      </c>
    </row>
    <row r="2978" spans="1:13" x14ac:dyDescent="0.25">
      <c r="A2978" s="232" t="str">
        <f>IF(D2978="","",A2977)</f>
        <v/>
      </c>
      <c r="B2978" s="231" t="str">
        <f>IF(D2978="","",B2977)</f>
        <v/>
      </c>
      <c r="C2978" s="232" t="str">
        <f>IF(D2978="","",C2977)</f>
        <v/>
      </c>
      <c r="D2978" s="6" t="s">
        <v>359</v>
      </c>
      <c r="E2978" s="5" t="str">
        <f>IF(D2978="","",VLOOKUP(D2978,Master,3,FALSE))</f>
        <v>Deon</v>
      </c>
      <c r="F2978" s="5" t="str">
        <f>IF(D2978="","",VLOOKUP(D2978,Master,4,FALSE))</f>
        <v>Jacobs</v>
      </c>
      <c r="G2978" s="5" t="str">
        <f>IF(D2978="","",VLOOKUP(D2978,Master,5,FALSE))</f>
        <v>Men Grand Masters</v>
      </c>
      <c r="H2978" s="5" t="str">
        <f>IF(D2978="","",VLOOKUP(D2978,Master,2,FALSE))</f>
        <v>Nam Grand Masters</v>
      </c>
      <c r="I2978" s="233"/>
      <c r="J2978" s="233" t="s">
        <v>613</v>
      </c>
      <c r="K2978" s="233">
        <v>141</v>
      </c>
      <c r="L2978" s="234">
        <f>IF(K2978="","",IF(I2978="",ROUND(HLOOKUP(J2978,kgList,K2978,FALSE),1),ROUND(HLOOKUP(I2978,kgList,K2978,FALSE),1)))</f>
        <v>14.1</v>
      </c>
      <c r="M2978" s="234">
        <f>IF(L2978="","",IF(COUNTA(I2978:J2978)&gt;1,"Edible or Inedible",IF(COUNTA(I2978)=1,L2978*1,IF(COUNTA(J2978)=1,L2978*1,"ERROR"))))</f>
        <v>14.1</v>
      </c>
    </row>
    <row r="2979" spans="1:13" x14ac:dyDescent="0.25">
      <c r="A2979" s="232" t="str">
        <f>IF(D2979="","",A2978)</f>
        <v/>
      </c>
      <c r="B2979" s="231" t="str">
        <f>IF(D2979="","",B2978)</f>
        <v/>
      </c>
      <c r="C2979" s="232" t="str">
        <f>IF(D2979="","",C2978)</f>
        <v/>
      </c>
      <c r="D2979" s="6" t="s">
        <v>382</v>
      </c>
      <c r="E2979" s="5" t="str">
        <f>IF(D2979="","",VLOOKUP(D2979,Master,3,FALSE))</f>
        <v>Danie</v>
      </c>
      <c r="F2979" s="5" t="str">
        <f>IF(D2979="","",VLOOKUP(D2979,Master,4,FALSE))</f>
        <v>Du Toit</v>
      </c>
      <c r="G2979" s="5" t="str">
        <f>IF(D2979="","",VLOOKUP(D2979,Master,5,FALSE))</f>
        <v>Men Grand Masters</v>
      </c>
      <c r="H2979" s="5" t="str">
        <f>IF(D2979="","",VLOOKUP(D2979,Master,2,FALSE))</f>
        <v>Nam Grand Masters</v>
      </c>
      <c r="I2979" s="233"/>
      <c r="J2979" s="233" t="s">
        <v>613</v>
      </c>
      <c r="K2979" s="233">
        <v>141</v>
      </c>
      <c r="L2979" s="234">
        <f>IF(K2979="","",IF(I2979="",ROUND(HLOOKUP(J2979,kgList,K2979,FALSE),1),ROUND(HLOOKUP(I2979,kgList,K2979,FALSE),1)))</f>
        <v>14.1</v>
      </c>
      <c r="M2979" s="234">
        <f>IF(L2979="","",IF(COUNTA(I2979:J2979)&gt;1,"Edible or Inedible",IF(COUNTA(I2979)=1,L2979*1,IF(COUNTA(J2979)=1,L2979*1,"ERROR"))))</f>
        <v>14.1</v>
      </c>
    </row>
    <row r="2980" spans="1:13" x14ac:dyDescent="0.25">
      <c r="A2980" s="232" t="str">
        <f>IF(D2980="","",A2979)</f>
        <v/>
      </c>
      <c r="B2980" s="231" t="str">
        <f>IF(D2980="","",B2979)</f>
        <v/>
      </c>
      <c r="C2980" s="232" t="str">
        <f>IF(D2980="","",C2979)</f>
        <v/>
      </c>
      <c r="D2980" s="6" t="s">
        <v>862</v>
      </c>
      <c r="E2980" s="5" t="str">
        <f>IF(D2980="","",VLOOKUP(D2980,Master,3,FALSE))</f>
        <v>Gus</v>
      </c>
      <c r="F2980" s="5" t="str">
        <f>IF(D2980="","",VLOOKUP(D2980,Master,4,FALSE))</f>
        <v>Kaltenbrun</v>
      </c>
      <c r="G2980" s="5" t="str">
        <f>IF(D2980="","",VLOOKUP(D2980,Master,5,FALSE))</f>
        <v>Men  Master</v>
      </c>
      <c r="H2980" s="5" t="str">
        <f>IF(D2980="","",VLOOKUP(D2980,Master,2,FALSE))</f>
        <v>SA Masters</v>
      </c>
      <c r="I2980" s="233"/>
      <c r="J2980" s="233" t="s">
        <v>613</v>
      </c>
      <c r="K2980" s="233">
        <v>144</v>
      </c>
      <c r="L2980" s="234">
        <f>IF(K2980="","",IF(I2980="",ROUND(HLOOKUP(J2980,kgList,K2980,FALSE),1),ROUND(HLOOKUP(I2980,kgList,K2980,FALSE),1)))</f>
        <v>15.1</v>
      </c>
      <c r="M2980" s="234">
        <f>IF(L2980="","",IF(COUNTA(I2980:J2980)&gt;1,"Edible or Inedible",IF(COUNTA(I2980)=1,L2980*1,IF(COUNTA(J2980)=1,L2980*1,"ERROR"))))</f>
        <v>15.1</v>
      </c>
    </row>
    <row r="2981" spans="1:13" x14ac:dyDescent="0.25">
      <c r="A2981" s="232" t="str">
        <f>IF(D2981="","",A2980)</f>
        <v/>
      </c>
      <c r="B2981" s="231" t="str">
        <f>IF(D2981="","",B2980)</f>
        <v/>
      </c>
      <c r="C2981" s="232" t="str">
        <f>IF(D2981="","",C2980)</f>
        <v/>
      </c>
      <c r="D2981" s="6" t="s">
        <v>899</v>
      </c>
      <c r="E2981" s="5" t="str">
        <f>IF(D2981="","",VLOOKUP(D2981,Master,3,FALSE))</f>
        <v>Prevashan</v>
      </c>
      <c r="F2981" s="5" t="str">
        <f>IF(D2981="","",VLOOKUP(D2981,Master,4,FALSE))</f>
        <v>Moodley</v>
      </c>
      <c r="G2981" s="5" t="str">
        <f>IF(D2981="","",VLOOKUP(D2981,Master,5,FALSE))</f>
        <v>Men Senior</v>
      </c>
      <c r="H2981" s="5" t="str">
        <f>IF(D2981="","",VLOOKUP(D2981,Master,2,FALSE))</f>
        <v>SA Seniors</v>
      </c>
      <c r="I2981" s="233"/>
      <c r="J2981" s="233" t="s">
        <v>614</v>
      </c>
      <c r="K2981" s="233">
        <v>148</v>
      </c>
      <c r="L2981" s="234">
        <f>IF(K2981="","",IF(I2981="",ROUND(HLOOKUP(J2981,kgList,K2981,FALSE),1),ROUND(HLOOKUP(I2981,kgList,K2981,FALSE),1)))</f>
        <v>14.6</v>
      </c>
      <c r="M2981" s="234">
        <f>IF(L2981="","",IF(COUNTA(I2981:J2981)&gt;1,"Edible or Inedible",IF(COUNTA(I2981)=1,L2981*1,IF(COUNTA(J2981)=1,L2981*1,"ERROR"))))</f>
        <v>14.6</v>
      </c>
    </row>
    <row r="2982" spans="1:13" x14ac:dyDescent="0.25">
      <c r="A2982" s="232" t="str">
        <f>IF(D2982="","",A2981)</f>
        <v/>
      </c>
      <c r="B2982" s="231" t="str">
        <f>IF(D2982="","",B2981)</f>
        <v/>
      </c>
      <c r="C2982" s="232" t="str">
        <f>IF(D2982="","",C2981)</f>
        <v/>
      </c>
      <c r="D2982" s="6" t="s">
        <v>888</v>
      </c>
      <c r="E2982" s="5" t="str">
        <f>IF(D2982="","",VLOOKUP(D2982,Master,3,FALSE))</f>
        <v>Gareth</v>
      </c>
      <c r="F2982" s="5" t="str">
        <f>IF(D2982="","",VLOOKUP(D2982,Master,4,FALSE))</f>
        <v>Dahl</v>
      </c>
      <c r="G2982" s="5" t="str">
        <f>IF(D2982="","",VLOOKUP(D2982,Master,5,FALSE))</f>
        <v>Men U/21</v>
      </c>
      <c r="H2982" s="5" t="str">
        <f>IF(D2982="","",VLOOKUP(D2982,Master,2,FALSE))</f>
        <v>SA Men U/21</v>
      </c>
      <c r="I2982" s="233"/>
      <c r="J2982" s="233" t="s">
        <v>613</v>
      </c>
      <c r="K2982" s="233">
        <v>138</v>
      </c>
      <c r="L2982" s="234">
        <f>IF(K2982="","",IF(I2982="",ROUND(HLOOKUP(J2982,kgList,K2982,FALSE),1),ROUND(HLOOKUP(I2982,kgList,K2982,FALSE),1)))</f>
        <v>13.1</v>
      </c>
      <c r="M2982" s="234">
        <f>IF(L2982="","",IF(COUNTA(I2982:J2982)&gt;1,"Edible or Inedible",IF(COUNTA(I2982)=1,L2982*1,IF(COUNTA(J2982)=1,L2982*1,"ERROR"))))</f>
        <v>13.1</v>
      </c>
    </row>
    <row r="2983" spans="1:13" x14ac:dyDescent="0.25">
      <c r="A2983" s="232" t="str">
        <f>IF(D2983="","",A2982)</f>
        <v/>
      </c>
      <c r="B2983" s="231" t="str">
        <f>IF(D2983="","",B2982)</f>
        <v/>
      </c>
      <c r="C2983" s="232" t="str">
        <f>IF(D2983="","",C2982)</f>
        <v/>
      </c>
      <c r="D2983" s="6" t="s">
        <v>663</v>
      </c>
      <c r="E2983" s="5" t="str">
        <f>IF(D2983="","",VLOOKUP(D2983,Master,3,FALSE))</f>
        <v>Nadine</v>
      </c>
      <c r="F2983" s="5" t="str">
        <f>IF(D2983="","",VLOOKUP(D2983,Master,4,FALSE))</f>
        <v>Downing</v>
      </c>
      <c r="G2983" s="5" t="str">
        <f>IF(D2983="","",VLOOKUP(D2983,Master,5,FALSE))</f>
        <v>Ladies Senior</v>
      </c>
      <c r="H2983" s="5" t="str">
        <f>IF(D2983="","",VLOOKUP(D2983,Master,2,FALSE))</f>
        <v>Nam Ladies</v>
      </c>
      <c r="I2983" s="233"/>
      <c r="J2983" s="233" t="s">
        <v>613</v>
      </c>
      <c r="K2983" s="233">
        <v>143</v>
      </c>
      <c r="L2983" s="234">
        <f>IF(K2983="","",IF(I2983="",ROUND(HLOOKUP(J2983,kgList,K2983,FALSE),1),ROUND(HLOOKUP(I2983,kgList,K2983,FALSE),1)))</f>
        <v>14.8</v>
      </c>
      <c r="M2983" s="234">
        <f>IF(L2983="","",IF(COUNTA(I2983:J2983)&gt;1,"Edible or Inedible",IF(COUNTA(I2983)=1,L2983*1,IF(COUNTA(J2983)=1,L2983*1,"ERROR"))))</f>
        <v>14.8</v>
      </c>
    </row>
    <row r="2984" spans="1:13" x14ac:dyDescent="0.25">
      <c r="A2984" s="232" t="str">
        <f>IF(D2984="","",A2983)</f>
        <v/>
      </c>
      <c r="B2984" s="231" t="str">
        <f>IF(D2984="","",B2983)</f>
        <v/>
      </c>
      <c r="C2984" s="232" t="str">
        <f>IF(D2984="","",C2983)</f>
        <v/>
      </c>
      <c r="D2984" s="6" t="s">
        <v>853</v>
      </c>
      <c r="E2984" s="5" t="str">
        <f>IF(D2984="","",VLOOKUP(D2984,Master,3,FALSE))</f>
        <v>Cullen</v>
      </c>
      <c r="F2984" s="5" t="str">
        <f>IF(D2984="","",VLOOKUP(D2984,Master,4,FALSE))</f>
        <v>Opperman</v>
      </c>
      <c r="G2984" s="5" t="str">
        <f>IF(D2984="","",VLOOKUP(D2984,Master,5,FALSE))</f>
        <v>Men U/21</v>
      </c>
      <c r="H2984" s="5" t="str">
        <f>IF(D2984="","",VLOOKUP(D2984,Master,2,FALSE))</f>
        <v>SA Men U/21</v>
      </c>
      <c r="I2984" s="233"/>
      <c r="J2984" s="233" t="s">
        <v>612</v>
      </c>
      <c r="K2984" s="233">
        <v>138</v>
      </c>
      <c r="L2984" s="234">
        <f>IF(K2984="","",IF(I2984="",ROUND(HLOOKUP(J2984,kgList,K2984,FALSE),1),ROUND(HLOOKUP(I2984,kgList,K2984,FALSE),1)))</f>
        <v>34.5</v>
      </c>
      <c r="M2984" s="234">
        <f>IF(L2984="","",IF(COUNTA(I2984:J2984)&gt;1,"Edible or Inedible",IF(COUNTA(I2984)=1,L2984*1,IF(COUNTA(J2984)=1,L2984*1,"ERROR"))))</f>
        <v>34.5</v>
      </c>
    </row>
    <row r="2985" spans="1:13" x14ac:dyDescent="0.25">
      <c r="A2985" s="232" t="str">
        <f>IF(D2985="","",A2984)</f>
        <v/>
      </c>
      <c r="B2985" s="231" t="str">
        <f>IF(D2985="","",B2984)</f>
        <v/>
      </c>
      <c r="C2985" s="232" t="str">
        <f>IF(D2985="","",C2984)</f>
        <v/>
      </c>
      <c r="D2985" s="6" t="s">
        <v>424</v>
      </c>
      <c r="E2985" s="5" t="str">
        <f>IF(D2985="","",VLOOKUP(D2985,Master,3,FALSE))</f>
        <v>Kevin</v>
      </c>
      <c r="F2985" s="5" t="str">
        <f>IF(D2985="","",VLOOKUP(D2985,Master,4,FALSE))</f>
        <v>Page</v>
      </c>
      <c r="G2985" s="5" t="str">
        <f>IF(D2985="","",VLOOKUP(D2985,Master,5,FALSE))</f>
        <v>Men U/21</v>
      </c>
      <c r="H2985" s="5" t="str">
        <f>IF(D2985="","",VLOOKUP(D2985,Master,2,FALSE))</f>
        <v>Nam Men U/21</v>
      </c>
      <c r="I2985" s="233"/>
      <c r="J2985" s="233" t="s">
        <v>613</v>
      </c>
      <c r="K2985" s="233">
        <v>138</v>
      </c>
      <c r="L2985" s="234">
        <f>IF(K2985="","",IF(I2985="",ROUND(HLOOKUP(J2985,kgList,K2985,FALSE),1),ROUND(HLOOKUP(I2985,kgList,K2985,FALSE),1)))</f>
        <v>13.1</v>
      </c>
      <c r="M2985" s="234">
        <f>IF(L2985="","",IF(COUNTA(I2985:J2985)&gt;1,"Edible or Inedible",IF(COUNTA(I2985)=1,L2985*1,IF(COUNTA(J2985)=1,L2985*1,"ERROR"))))</f>
        <v>13.1</v>
      </c>
    </row>
    <row r="2986" spans="1:13" x14ac:dyDescent="0.25">
      <c r="A2986" s="232" t="str">
        <f>IF(D2986="","",A2985)</f>
        <v/>
      </c>
      <c r="B2986" s="231" t="str">
        <f>IF(D2986="","",B2985)</f>
        <v/>
      </c>
      <c r="C2986" s="232" t="str">
        <f>IF(D2986="","",C2985)</f>
        <v/>
      </c>
      <c r="D2986" s="6" t="s">
        <v>424</v>
      </c>
      <c r="E2986" s="5" t="str">
        <f>IF(D2986="","",VLOOKUP(D2986,Master,3,FALSE))</f>
        <v>Kevin</v>
      </c>
      <c r="F2986" s="5" t="str">
        <f>IF(D2986="","",VLOOKUP(D2986,Master,4,FALSE))</f>
        <v>Page</v>
      </c>
      <c r="G2986" s="5" t="str">
        <f>IF(D2986="","",VLOOKUP(D2986,Master,5,FALSE))</f>
        <v>Men U/21</v>
      </c>
      <c r="H2986" s="5" t="str">
        <f>IF(D2986="","",VLOOKUP(D2986,Master,2,FALSE))</f>
        <v>Nam Men U/21</v>
      </c>
      <c r="I2986" s="233"/>
      <c r="J2986" s="233" t="s">
        <v>613</v>
      </c>
      <c r="K2986" s="233">
        <v>137</v>
      </c>
      <c r="L2986" s="234">
        <f>IF(K2986="","",IF(I2986="",ROUND(HLOOKUP(J2986,kgList,K2986,FALSE),1),ROUND(HLOOKUP(I2986,kgList,K2986,FALSE),1)))</f>
        <v>12.8</v>
      </c>
      <c r="M2986" s="234">
        <f>IF(L2986="","",IF(COUNTA(I2986:J2986)&gt;1,"Edible or Inedible",IF(COUNTA(I2986)=1,L2986*1,IF(COUNTA(J2986)=1,L2986*1,"ERROR"))))</f>
        <v>12.8</v>
      </c>
    </row>
    <row r="2987" spans="1:13" x14ac:dyDescent="0.25">
      <c r="A2987" s="232" t="str">
        <f>IF(D2987="","",A2986)</f>
        <v/>
      </c>
      <c r="B2987" s="231" t="str">
        <f>IF(D2987="","",B2986)</f>
        <v/>
      </c>
      <c r="C2987" s="232" t="str">
        <f>IF(D2987="","",C2986)</f>
        <v/>
      </c>
      <c r="D2987" s="6" t="s">
        <v>643</v>
      </c>
      <c r="E2987" s="5" t="str">
        <f>IF(D2987="","",VLOOKUP(D2987,Master,3,FALSE))</f>
        <v>Lydia</v>
      </c>
      <c r="F2987" s="5" t="str">
        <f>IF(D2987="","",VLOOKUP(D2987,Master,4,FALSE))</f>
        <v>Cilliers</v>
      </c>
      <c r="G2987" s="5" t="str">
        <f>IF(D2987="","",VLOOKUP(D2987,Master,5,FALSE))</f>
        <v>ladies Senior</v>
      </c>
      <c r="H2987" s="5" t="str">
        <f>IF(D2987="","",VLOOKUP(D2987,Master,2,FALSE))</f>
        <v>Nam Ladies</v>
      </c>
      <c r="I2987" s="233"/>
      <c r="J2987" s="233" t="s">
        <v>613</v>
      </c>
      <c r="K2987" s="233">
        <v>142</v>
      </c>
      <c r="L2987" s="234">
        <f>IF(K2987="","",IF(I2987="",ROUND(HLOOKUP(J2987,kgList,K2987,FALSE),1),ROUND(HLOOKUP(I2987,kgList,K2987,FALSE),1)))</f>
        <v>14.4</v>
      </c>
      <c r="M2987" s="234">
        <f>IF(L2987="","",IF(COUNTA(I2987:J2987)&gt;1,"Edible or Inedible",IF(COUNTA(I2987)=1,L2987*1,IF(COUNTA(J2987)=1,L2987*1,"ERROR"))))</f>
        <v>14.4</v>
      </c>
    </row>
    <row r="2988" spans="1:13" x14ac:dyDescent="0.25">
      <c r="A2988" s="232" t="str">
        <f>IF(D2988="","",A2987)</f>
        <v/>
      </c>
      <c r="B2988" s="231" t="str">
        <f>IF(D2988="","",B2987)</f>
        <v/>
      </c>
      <c r="C2988" s="232" t="str">
        <f>IF(D2988="","",C2987)</f>
        <v/>
      </c>
      <c r="D2988" s="6" t="s">
        <v>316</v>
      </c>
      <c r="E2988" s="5" t="str">
        <f>IF(D2988="","",VLOOKUP(D2988,Master,3,FALSE))</f>
        <v>Andre</v>
      </c>
      <c r="F2988" s="5" t="str">
        <f>IF(D2988="","",VLOOKUP(D2988,Master,4,FALSE))</f>
        <v>Coetzee</v>
      </c>
      <c r="G2988" s="5" t="str">
        <f>IF(D2988="","",VLOOKUP(D2988,Master,5,FALSE))</f>
        <v>Men Grand Masters</v>
      </c>
      <c r="H2988" s="5" t="str">
        <f>IF(D2988="","",VLOOKUP(D2988,Master,2,FALSE))</f>
        <v>Nam Grand Masters</v>
      </c>
      <c r="I2988" s="233"/>
      <c r="J2988" s="233" t="s">
        <v>591</v>
      </c>
      <c r="K2988" s="233">
        <v>91</v>
      </c>
      <c r="L2988" s="234">
        <f>IF(K2988="","",IF(I2988="",ROUND(HLOOKUP(J2988,kgList,K2988,FALSE),1),ROUND(HLOOKUP(I2988,kgList,K2988,FALSE),1)))</f>
        <v>13.9</v>
      </c>
      <c r="M2988" s="234">
        <f>IF(L2988="","",IF(COUNTA(I2988:J2988)&gt;1,"Edible or Inedible",IF(COUNTA(I2988)=1,L2988*1,IF(COUNTA(J2988)=1,L2988*1,"ERROR"))))</f>
        <v>13.9</v>
      </c>
    </row>
    <row r="2989" spans="1:13" x14ac:dyDescent="0.25">
      <c r="A2989" s="232" t="str">
        <f>IF(D2989="","",A2988)</f>
        <v/>
      </c>
      <c r="B2989" s="231" t="str">
        <f>IF(D2989="","",B2988)</f>
        <v/>
      </c>
      <c r="C2989" s="232" t="str">
        <f>IF(D2989="","",C2988)</f>
        <v/>
      </c>
      <c r="D2989" s="6" t="s">
        <v>834</v>
      </c>
      <c r="E2989" s="5" t="str">
        <f>IF(D2989="","",VLOOKUP(D2989,Master,3,FALSE))</f>
        <v xml:space="preserve">Elzanne </v>
      </c>
      <c r="F2989" s="5" t="str">
        <f>IF(D2989="","",VLOOKUP(D2989,Master,4,FALSE))</f>
        <v>Cronje</v>
      </c>
      <c r="G2989" s="5" t="str">
        <f>IF(D2989="","",VLOOKUP(D2989,Master,5,FALSE))</f>
        <v>Ladies Senior</v>
      </c>
      <c r="H2989" s="5" t="str">
        <f>IF(D2989="","",VLOOKUP(D2989,Master,2,FALSE))</f>
        <v>SA Ladies</v>
      </c>
      <c r="I2989" s="233"/>
      <c r="J2989" s="233" t="s">
        <v>613</v>
      </c>
      <c r="K2989" s="233">
        <v>141</v>
      </c>
      <c r="L2989" s="234">
        <f>IF(K2989="","",IF(I2989="",ROUND(HLOOKUP(J2989,kgList,K2989,FALSE),1),ROUND(HLOOKUP(I2989,kgList,K2989,FALSE),1)))</f>
        <v>14.1</v>
      </c>
      <c r="M2989" s="234">
        <f>IF(L2989="","",IF(COUNTA(I2989:J2989)&gt;1,"Edible or Inedible",IF(COUNTA(I2989)=1,L2989*1,IF(COUNTA(J2989)=1,L2989*1,"ERROR"))))</f>
        <v>14.1</v>
      </c>
    </row>
    <row r="2990" spans="1:13" x14ac:dyDescent="0.25">
      <c r="A2990" s="232" t="str">
        <f>IF(D2990="","",A2989)</f>
        <v/>
      </c>
      <c r="B2990" s="231" t="str">
        <f>IF(D2990="","",B2989)</f>
        <v/>
      </c>
      <c r="C2990" s="232" t="str">
        <f>IF(D2990="","",C2989)</f>
        <v/>
      </c>
      <c r="D2990" s="6" t="s">
        <v>862</v>
      </c>
      <c r="E2990" s="5" t="str">
        <f>IF(D2990="","",VLOOKUP(D2990,Master,3,FALSE))</f>
        <v>Gus</v>
      </c>
      <c r="F2990" s="5" t="str">
        <f>IF(D2990="","",VLOOKUP(D2990,Master,4,FALSE))</f>
        <v>Kaltenbrun</v>
      </c>
      <c r="G2990" s="5" t="str">
        <f>IF(D2990="","",VLOOKUP(D2990,Master,5,FALSE))</f>
        <v>Men  Master</v>
      </c>
      <c r="H2990" s="5" t="str">
        <f>IF(D2990="","",VLOOKUP(D2990,Master,2,FALSE))</f>
        <v>SA Masters</v>
      </c>
      <c r="I2990" s="233"/>
      <c r="J2990" s="233" t="s">
        <v>613</v>
      </c>
      <c r="K2990" s="233">
        <v>144</v>
      </c>
      <c r="L2990" s="234">
        <f>IF(K2990="","",IF(I2990="",ROUND(HLOOKUP(J2990,kgList,K2990,FALSE),1),ROUND(HLOOKUP(I2990,kgList,K2990,FALSE),1)))</f>
        <v>15.1</v>
      </c>
      <c r="M2990" s="234">
        <f>IF(L2990="","",IF(COUNTA(I2990:J2990)&gt;1,"Edible or Inedible",IF(COUNTA(I2990)=1,L2990*1,IF(COUNTA(J2990)=1,L2990*1,"ERROR"))))</f>
        <v>15.1</v>
      </c>
    </row>
    <row r="2991" spans="1:13" x14ac:dyDescent="0.25">
      <c r="A2991" s="232" t="str">
        <f>IF(D2991="","",A2990)</f>
        <v/>
      </c>
      <c r="B2991" s="231" t="str">
        <f>IF(D2991="","",B2990)</f>
        <v/>
      </c>
      <c r="C2991" s="232" t="str">
        <f>IF(D2991="","",C2990)</f>
        <v/>
      </c>
      <c r="D2991" s="6" t="s">
        <v>899</v>
      </c>
      <c r="E2991" s="5" t="str">
        <f>IF(D2991="","",VLOOKUP(D2991,Master,3,FALSE))</f>
        <v>Prevashan</v>
      </c>
      <c r="F2991" s="5" t="str">
        <f>IF(D2991="","",VLOOKUP(D2991,Master,4,FALSE))</f>
        <v>Moodley</v>
      </c>
      <c r="G2991" s="5" t="str">
        <f>IF(D2991="","",VLOOKUP(D2991,Master,5,FALSE))</f>
        <v>Men Senior</v>
      </c>
      <c r="H2991" s="5" t="str">
        <f>IF(D2991="","",VLOOKUP(D2991,Master,2,FALSE))</f>
        <v>SA Seniors</v>
      </c>
      <c r="I2991" s="233"/>
      <c r="J2991" s="233" t="s">
        <v>613</v>
      </c>
      <c r="K2991" s="233">
        <v>142</v>
      </c>
      <c r="L2991" s="234">
        <f>IF(K2991="","",IF(I2991="",ROUND(HLOOKUP(J2991,kgList,K2991,FALSE),1),ROUND(HLOOKUP(I2991,kgList,K2991,FALSE),1)))</f>
        <v>14.4</v>
      </c>
      <c r="M2991" s="234">
        <f>IF(L2991="","",IF(COUNTA(I2991:J2991)&gt;1,"Edible or Inedible",IF(COUNTA(I2991)=1,L2991*1,IF(COUNTA(J2991)=1,L2991*1,"ERROR"))))</f>
        <v>14.4</v>
      </c>
    </row>
    <row r="2992" spans="1:13" x14ac:dyDescent="0.25">
      <c r="A2992" s="232" t="str">
        <f>IF(D2992="","",A2991)</f>
        <v/>
      </c>
      <c r="B2992" s="231" t="str">
        <f>IF(D2992="","",B2991)</f>
        <v/>
      </c>
      <c r="C2992" s="232" t="str">
        <f>IF(D2992="","",C2991)</f>
        <v/>
      </c>
      <c r="D2992" s="6" t="s">
        <v>382</v>
      </c>
      <c r="E2992" s="5" t="str">
        <f>IF(D2992="","",VLOOKUP(D2992,Master,3,FALSE))</f>
        <v>Danie</v>
      </c>
      <c r="F2992" s="5" t="str">
        <f>IF(D2992="","",VLOOKUP(D2992,Master,4,FALSE))</f>
        <v>Du Toit</v>
      </c>
      <c r="G2992" s="5" t="str">
        <f>IF(D2992="","",VLOOKUP(D2992,Master,5,FALSE))</f>
        <v>Men Grand Masters</v>
      </c>
      <c r="H2992" s="5" t="str">
        <f>IF(D2992="","",VLOOKUP(D2992,Master,2,FALSE))</f>
        <v>Nam Grand Masters</v>
      </c>
      <c r="I2992" s="233"/>
      <c r="J2992" s="233" t="s">
        <v>613</v>
      </c>
      <c r="K2992" s="233">
        <v>140</v>
      </c>
      <c r="L2992" s="234">
        <f>IF(K2992="","",IF(I2992="",ROUND(HLOOKUP(J2992,kgList,K2992,FALSE),1),ROUND(HLOOKUP(I2992,kgList,K2992,FALSE),1)))</f>
        <v>13.7</v>
      </c>
      <c r="M2992" s="234">
        <f>IF(L2992="","",IF(COUNTA(I2992:J2992)&gt;1,"Edible or Inedible",IF(COUNTA(I2992)=1,L2992*1,IF(COUNTA(J2992)=1,L2992*1,"ERROR"))))</f>
        <v>13.7</v>
      </c>
    </row>
    <row r="2993" spans="1:13" x14ac:dyDescent="0.25">
      <c r="A2993" s="232" t="str">
        <f>IF(D2993="","",A2992)</f>
        <v/>
      </c>
      <c r="B2993" s="231" t="str">
        <f>IF(D2993="","",B2992)</f>
        <v/>
      </c>
      <c r="C2993" s="232" t="str">
        <f>IF(D2993="","",C2992)</f>
        <v/>
      </c>
      <c r="D2993" s="6" t="s">
        <v>698</v>
      </c>
      <c r="E2993" s="5" t="str">
        <f>IF(D2993="","",VLOOKUP(D2993,Master,3,FALSE))</f>
        <v>Kay</v>
      </c>
      <c r="F2993" s="5" t="str">
        <f>IF(D2993="","",VLOOKUP(D2993,Master,4,FALSE))</f>
        <v>Bachran</v>
      </c>
      <c r="G2993" s="5" t="str">
        <f>IF(D2993="","",VLOOKUP(D2993,Master,5,FALSE))</f>
        <v>Men U/21</v>
      </c>
      <c r="H2993" s="5" t="str">
        <f>IF(D2993="","",VLOOKUP(D2993,Master,2,FALSE))</f>
        <v>Nam Men U/21</v>
      </c>
      <c r="I2993" s="233"/>
      <c r="J2993" s="233" t="s">
        <v>613</v>
      </c>
      <c r="K2993" s="233">
        <v>136</v>
      </c>
      <c r="L2993" s="234">
        <f>IF(K2993="","",IF(I2993="",ROUND(HLOOKUP(J2993,kgList,K2993,FALSE),1),ROUND(HLOOKUP(I2993,kgList,K2993,FALSE),1)))</f>
        <v>12.4</v>
      </c>
      <c r="M2993" s="234">
        <f>IF(L2993="","",IF(COUNTA(I2993:J2993)&gt;1,"Edible or Inedible",IF(COUNTA(I2993)=1,L2993*1,IF(COUNTA(J2993)=1,L2993*1,"ERROR"))))</f>
        <v>12.4</v>
      </c>
    </row>
    <row r="2994" spans="1:13" x14ac:dyDescent="0.25">
      <c r="A2994" s="232" t="str">
        <f>IF(D2994="","",A2993)</f>
        <v/>
      </c>
      <c r="B2994" s="231" t="str">
        <f>IF(D2994="","",B2993)</f>
        <v/>
      </c>
      <c r="C2994" s="232" t="str">
        <f>IF(D2994="","",C2993)</f>
        <v/>
      </c>
      <c r="D2994" s="6" t="s">
        <v>904</v>
      </c>
      <c r="E2994" s="5" t="str">
        <f>IF(D2994="","",VLOOKUP(D2994,Master,3,FALSE))</f>
        <v>Mike</v>
      </c>
      <c r="F2994" s="5" t="str">
        <f>IF(D2994="","",VLOOKUP(D2994,Master,4,FALSE))</f>
        <v>Bailey</v>
      </c>
      <c r="G2994" s="5" t="str">
        <f>IF(D2994="","",VLOOKUP(D2994,Master,5,FALSE))</f>
        <v>Men  Master</v>
      </c>
      <c r="H2994" s="5" t="str">
        <f>IF(D2994="","",VLOOKUP(D2994,Master,2,FALSE))</f>
        <v>SA Masters</v>
      </c>
      <c r="I2994" s="233"/>
      <c r="J2994" s="233" t="s">
        <v>613</v>
      </c>
      <c r="K2994" s="233">
        <v>144</v>
      </c>
      <c r="L2994" s="234">
        <f>IF(K2994="","",IF(I2994="",ROUND(HLOOKUP(J2994,kgList,K2994,FALSE),1),ROUND(HLOOKUP(I2994,kgList,K2994,FALSE),1)))</f>
        <v>15.1</v>
      </c>
      <c r="M2994" s="234">
        <f>IF(L2994="","",IF(COUNTA(I2994:J2994)&gt;1,"Edible or Inedible",IF(COUNTA(I2994)=1,L2994*1,IF(COUNTA(J2994)=1,L2994*1,"ERROR"))))</f>
        <v>15.1</v>
      </c>
    </row>
    <row r="2995" spans="1:13" x14ac:dyDescent="0.25">
      <c r="A2995" s="232" t="str">
        <f>IF(D2995="","",A2994)</f>
        <v/>
      </c>
      <c r="B2995" s="231" t="str">
        <f>IF(D2995="","",B2994)</f>
        <v/>
      </c>
      <c r="C2995" s="232" t="str">
        <f>IF(D2995="","",C2994)</f>
        <v/>
      </c>
      <c r="D2995" s="6" t="s">
        <v>853</v>
      </c>
      <c r="E2995" s="5" t="str">
        <f>IF(D2995="","",VLOOKUP(D2995,Master,3,FALSE))</f>
        <v>Cullen</v>
      </c>
      <c r="F2995" s="5" t="str">
        <f>IF(D2995="","",VLOOKUP(D2995,Master,4,FALSE))</f>
        <v>Opperman</v>
      </c>
      <c r="G2995" s="5" t="str">
        <f>IF(D2995="","",VLOOKUP(D2995,Master,5,FALSE))</f>
        <v>Men U/21</v>
      </c>
      <c r="H2995" s="5" t="str">
        <f>IF(D2995="","",VLOOKUP(D2995,Master,2,FALSE))</f>
        <v>SA Men U/21</v>
      </c>
      <c r="I2995" s="233"/>
      <c r="J2995" s="233" t="s">
        <v>613</v>
      </c>
      <c r="K2995" s="233">
        <v>136</v>
      </c>
      <c r="L2995" s="234">
        <f>IF(K2995="","",IF(I2995="",ROUND(HLOOKUP(J2995,kgList,K2995,FALSE),1),ROUND(HLOOKUP(I2995,kgList,K2995,FALSE),1)))</f>
        <v>12.4</v>
      </c>
      <c r="M2995" s="234">
        <f>IF(L2995="","",IF(COUNTA(I2995:J2995)&gt;1,"Edible or Inedible",IF(COUNTA(I2995)=1,L2995*1,IF(COUNTA(J2995)=1,L2995*1,"ERROR"))))</f>
        <v>12.4</v>
      </c>
    </row>
    <row r="2996" spans="1:13" x14ac:dyDescent="0.25">
      <c r="A2996" s="232" t="str">
        <f>IF(D2996="","",A2995)</f>
        <v/>
      </c>
      <c r="B2996" s="231" t="str">
        <f>IF(D2996="","",B2995)</f>
        <v/>
      </c>
      <c r="C2996" s="232" t="str">
        <f>IF(D2996="","",C2995)</f>
        <v/>
      </c>
      <c r="D2996" s="6" t="s">
        <v>434</v>
      </c>
      <c r="E2996" s="5" t="str">
        <f>IF(D2996="","",VLOOKUP(D2996,Master,3,FALSE))</f>
        <v>Henco</v>
      </c>
      <c r="F2996" s="5" t="str">
        <f>IF(D2996="","",VLOOKUP(D2996,Master,4,FALSE))</f>
        <v>Snyman</v>
      </c>
      <c r="G2996" s="5" t="str">
        <f>IF(D2996="","",VLOOKUP(D2996,Master,5,FALSE))</f>
        <v>Men U/21</v>
      </c>
      <c r="H2996" s="5" t="str">
        <f>IF(D2996="","",VLOOKUP(D2996,Master,2,FALSE))</f>
        <v>Nam Men U/21</v>
      </c>
      <c r="I2996" s="233"/>
      <c r="J2996" s="233" t="s">
        <v>613</v>
      </c>
      <c r="K2996" s="233">
        <v>136</v>
      </c>
      <c r="L2996" s="234">
        <f>IF(K2996="","",IF(I2996="",ROUND(HLOOKUP(J2996,kgList,K2996,FALSE),1),ROUND(HLOOKUP(I2996,kgList,K2996,FALSE),1)))</f>
        <v>12.4</v>
      </c>
      <c r="M2996" s="234">
        <f>IF(L2996="","",IF(COUNTA(I2996:J2996)&gt;1,"Edible or Inedible",IF(COUNTA(I2996)=1,L2996*1,IF(COUNTA(J2996)=1,L2996*1,"ERROR"))))</f>
        <v>12.4</v>
      </c>
    </row>
    <row r="2997" spans="1:13" x14ac:dyDescent="0.25">
      <c r="A2997" s="232" t="str">
        <f>IF(D2997="","",A2996)</f>
        <v/>
      </c>
      <c r="B2997" s="231" t="str">
        <f>IF(D2997="","",B2996)</f>
        <v/>
      </c>
      <c r="C2997" s="232" t="str">
        <f>IF(D2997="","",C2996)</f>
        <v/>
      </c>
      <c r="D2997" s="6" t="s">
        <v>868</v>
      </c>
      <c r="E2997" s="5" t="str">
        <f>IF(D2997="","",VLOOKUP(D2997,Master,3,FALSE))</f>
        <v>Paul</v>
      </c>
      <c r="F2997" s="5" t="str">
        <f>IF(D2997="","",VLOOKUP(D2997,Master,4,FALSE))</f>
        <v>Nel</v>
      </c>
      <c r="G2997" s="5" t="str">
        <f>IF(D2997="","",VLOOKUP(D2997,Master,5,FALSE))</f>
        <v>Men Grand Masters</v>
      </c>
      <c r="H2997" s="5" t="str">
        <f>IF(D2997="","",VLOOKUP(D2997,Master,2,FALSE))</f>
        <v>SA Grand Masters</v>
      </c>
      <c r="I2997" s="233"/>
      <c r="J2997" s="233" t="s">
        <v>931</v>
      </c>
      <c r="K2997" s="233">
        <v>139</v>
      </c>
      <c r="L2997" s="234">
        <f>IF(K2997="","",IF(I2997="",ROUND(HLOOKUP(J2997,kgList,K2997,FALSE),1),ROUND(HLOOKUP(I2997,kgList,K2997,FALSE),1)))</f>
        <v>13.4</v>
      </c>
      <c r="M2997" s="234">
        <f>IF(L2997="","",IF(COUNTA(I2997:J2997)&gt;1,"Edible or Inedible",IF(COUNTA(I2997)=1,L2997*1,IF(COUNTA(J2997)=1,L2997*1,"ERROR"))))</f>
        <v>13.4</v>
      </c>
    </row>
    <row r="2998" spans="1:13" x14ac:dyDescent="0.25">
      <c r="A2998" s="232" t="str">
        <f>IF(D2998="","",A2997)</f>
        <v/>
      </c>
      <c r="B2998" s="231" t="str">
        <f>IF(D2998="","",B2997)</f>
        <v/>
      </c>
      <c r="C2998" s="232" t="str">
        <f>IF(D2998="","",C2997)</f>
        <v/>
      </c>
      <c r="D2998" s="6" t="s">
        <v>321</v>
      </c>
      <c r="E2998" s="5" t="str">
        <f>IF(D2998="","",VLOOKUP(D2998,Master,3,FALSE))</f>
        <v>Herman</v>
      </c>
      <c r="F2998" s="5" t="str">
        <f>IF(D2998="","",VLOOKUP(D2998,Master,4,FALSE))</f>
        <v>Fourie</v>
      </c>
      <c r="G2998" s="5" t="str">
        <f>IF(D2998="","",VLOOKUP(D2998,Master,5,FALSE))</f>
        <v>Men Grand Masters</v>
      </c>
      <c r="H2998" s="5" t="str">
        <f>IF(D2998="","",VLOOKUP(D2998,Master,2,FALSE))</f>
        <v>Nam Grand Masters</v>
      </c>
      <c r="I2998" s="233"/>
      <c r="J2998" s="233" t="s">
        <v>613</v>
      </c>
      <c r="K2998" s="233">
        <v>139</v>
      </c>
      <c r="L2998" s="234">
        <f>IF(K2998="","",IF(I2998="",ROUND(HLOOKUP(J2998,kgList,K2998,FALSE),1),ROUND(HLOOKUP(I2998,kgList,K2998,FALSE),1)))</f>
        <v>13.4</v>
      </c>
      <c r="M2998" s="234">
        <f>IF(L2998="","",IF(COUNTA(I2998:J2998)&gt;1,"Edible or Inedible",IF(COUNTA(I2998)=1,L2998*1,IF(COUNTA(J2998)=1,L2998*1,"ERROR"))))</f>
        <v>13.4</v>
      </c>
    </row>
    <row r="2999" spans="1:13" x14ac:dyDescent="0.25">
      <c r="A2999" s="232" t="str">
        <f>IF(D2999="","",A2998)</f>
        <v/>
      </c>
      <c r="B2999" s="231" t="str">
        <f>IF(D2999="","",B2998)</f>
        <v/>
      </c>
      <c r="C2999" s="232" t="str">
        <f>IF(D2999="","",C2998)</f>
        <v/>
      </c>
      <c r="D2999" s="6" t="s">
        <v>828</v>
      </c>
      <c r="E2999" s="5" t="str">
        <f>IF(D2999="","",VLOOKUP(D2999,Master,3,FALSE))</f>
        <v>Raldo</v>
      </c>
      <c r="F2999" s="5" t="str">
        <f>IF(D2999="","",VLOOKUP(D2999,Master,4,FALSE))</f>
        <v>Potgieter</v>
      </c>
      <c r="G2999" s="5" t="str">
        <f>IF(D2999="","",VLOOKUP(D2999,Master,5,FALSE))</f>
        <v>Men Senior</v>
      </c>
      <c r="H2999" s="5" t="str">
        <f>IF(D2999="","",VLOOKUP(D2999,Master,2,FALSE))</f>
        <v>SA Seniors</v>
      </c>
      <c r="I2999" s="233"/>
      <c r="J2999" s="233" t="s">
        <v>613</v>
      </c>
      <c r="K2999" s="233">
        <v>142</v>
      </c>
      <c r="L2999" s="234">
        <f>IF(K2999="","",IF(I2999="",ROUND(HLOOKUP(J2999,kgList,K2999,FALSE),1),ROUND(HLOOKUP(I2999,kgList,K2999,FALSE),1)))</f>
        <v>14.4</v>
      </c>
      <c r="M2999" s="234">
        <f>IF(L2999="","",IF(COUNTA(I2999:J2999)&gt;1,"Edible or Inedible",IF(COUNTA(I2999)=1,L2999*1,IF(COUNTA(J2999)=1,L2999*1,"ERROR"))))</f>
        <v>14.4</v>
      </c>
    </row>
    <row r="3000" spans="1:13" x14ac:dyDescent="0.25">
      <c r="A3000" s="232" t="str">
        <f>IF(D3000="","",A2999)</f>
        <v/>
      </c>
      <c r="B3000" s="231" t="str">
        <f>IF(D3000="","",B2999)</f>
        <v/>
      </c>
      <c r="C3000" s="232" t="str">
        <f>IF(D3000="","",C2999)</f>
        <v/>
      </c>
      <c r="D3000" s="6" t="s">
        <v>759</v>
      </c>
      <c r="E3000" s="5" t="str">
        <f>IF(D3000="","",VLOOKUP(D3000,Master,3,FALSE))</f>
        <v>Brandon</v>
      </c>
      <c r="F3000" s="5" t="str">
        <f>IF(D3000="","",VLOOKUP(D3000,Master,4,FALSE))</f>
        <v>Grane</v>
      </c>
      <c r="G3000" s="5" t="str">
        <f>IF(D3000="","",VLOOKUP(D3000,Master,5,FALSE))</f>
        <v>Men U/21</v>
      </c>
      <c r="H3000" s="5" t="str">
        <f>IF(D3000="","",VLOOKUP(D3000,Master,2,FALSE))</f>
        <v>Nam Men U/21</v>
      </c>
      <c r="I3000" s="233"/>
      <c r="J3000" s="233" t="s">
        <v>613</v>
      </c>
      <c r="K3000" s="233">
        <v>135</v>
      </c>
      <c r="L3000" s="234">
        <f>IF(K3000="","",IF(I3000="",ROUND(HLOOKUP(J3000,kgList,K3000,FALSE),1),ROUND(HLOOKUP(I3000,kgList,K3000,FALSE),1)))</f>
        <v>12.1</v>
      </c>
      <c r="M3000" s="234">
        <f>IF(L3000="","",IF(COUNTA(I3000:J3000)&gt;1,"Edible or Inedible",IF(COUNTA(I3000)=1,L3000*1,IF(COUNTA(J3000)=1,L3000*1,"ERROR"))))</f>
        <v>12.1</v>
      </c>
    </row>
    <row r="3001" spans="1:13" x14ac:dyDescent="0.25">
      <c r="A3001" s="232" t="str">
        <f>IF(D3001="","",A3000)</f>
        <v/>
      </c>
      <c r="B3001" s="231" t="str">
        <f>IF(D3001="","",B3000)</f>
        <v/>
      </c>
      <c r="C3001" s="232" t="str">
        <f>IF(D3001="","",C3000)</f>
        <v/>
      </c>
      <c r="D3001" s="6" t="s">
        <v>325</v>
      </c>
      <c r="E3001" s="5" t="str">
        <f>IF(D3001="","",VLOOKUP(D3001,Master,3,FALSE))</f>
        <v>Jörg</v>
      </c>
      <c r="F3001" s="5" t="str">
        <f>IF(D3001="","",VLOOKUP(D3001,Master,4,FALSE))</f>
        <v>Walter</v>
      </c>
      <c r="G3001" s="5" t="str">
        <f>IF(D3001="","",VLOOKUP(D3001,Master,5,FALSE))</f>
        <v>Men Grand Masters</v>
      </c>
      <c r="H3001" s="5" t="str">
        <f>IF(D3001="","",VLOOKUP(D3001,Master,2,FALSE))</f>
        <v>Nam Grand Masters</v>
      </c>
      <c r="I3001" s="233"/>
      <c r="J3001" s="233" t="s">
        <v>931</v>
      </c>
      <c r="K3001" s="233">
        <v>139</v>
      </c>
      <c r="L3001" s="234">
        <f>IF(K3001="","",IF(I3001="",ROUND(HLOOKUP(J3001,kgList,K3001,FALSE),1),ROUND(HLOOKUP(I3001,kgList,K3001,FALSE),1)))</f>
        <v>13.4</v>
      </c>
      <c r="M3001" s="234">
        <f>IF(L3001="","",IF(COUNTA(I3001:J3001)&gt;1,"Edible or Inedible",IF(COUNTA(I3001)=1,L3001*1,IF(COUNTA(J3001)=1,L3001*1,"ERROR"))))</f>
        <v>13.4</v>
      </c>
    </row>
    <row r="3002" spans="1:13" x14ac:dyDescent="0.25">
      <c r="A3002" s="232" t="str">
        <f>IF(D3002="","",A3001)</f>
        <v/>
      </c>
      <c r="B3002" s="231" t="str">
        <f>IF(D3002="","",B3001)</f>
        <v/>
      </c>
      <c r="C3002" s="232" t="str">
        <f>IF(D3002="","",C3001)</f>
        <v/>
      </c>
      <c r="D3002" s="6" t="s">
        <v>359</v>
      </c>
      <c r="E3002" s="5" t="str">
        <f>IF(D3002="","",VLOOKUP(D3002,Master,3,FALSE))</f>
        <v>Deon</v>
      </c>
      <c r="F3002" s="5" t="str">
        <f>IF(D3002="","",VLOOKUP(D3002,Master,4,FALSE))</f>
        <v>Jacobs</v>
      </c>
      <c r="G3002" s="5" t="str">
        <f>IF(D3002="","",VLOOKUP(D3002,Master,5,FALSE))</f>
        <v>Men Grand Masters</v>
      </c>
      <c r="H3002" s="5" t="str">
        <f>IF(D3002="","",VLOOKUP(D3002,Master,2,FALSE))</f>
        <v>Nam Grand Masters</v>
      </c>
      <c r="I3002" s="233"/>
      <c r="J3002" s="233" t="s">
        <v>613</v>
      </c>
      <c r="K3002" s="233">
        <v>137</v>
      </c>
      <c r="L3002" s="234">
        <f>IF(K3002="","",IF(I3002="",ROUND(HLOOKUP(J3002,kgList,K3002,FALSE),1),ROUND(HLOOKUP(I3002,kgList,K3002,FALSE),1)))</f>
        <v>12.8</v>
      </c>
      <c r="M3002" s="234">
        <f>IF(L3002="","",IF(COUNTA(I3002:J3002)&gt;1,"Edible or Inedible",IF(COUNTA(I3002)=1,L3002*1,IF(COUNTA(J3002)=1,L3002*1,"ERROR"))))</f>
        <v>12.8</v>
      </c>
    </row>
    <row r="3003" spans="1:13" x14ac:dyDescent="0.25">
      <c r="A3003" s="232" t="str">
        <f>IF(D3003="","",A3002)</f>
        <v/>
      </c>
      <c r="B3003" s="231" t="str">
        <f>IF(D3003="","",B3002)</f>
        <v/>
      </c>
      <c r="C3003" s="232" t="str">
        <f>IF(D3003="","",C3002)</f>
        <v/>
      </c>
      <c r="D3003" s="6" t="s">
        <v>871</v>
      </c>
      <c r="E3003" s="5" t="str">
        <f>IF(D3003="","",VLOOKUP(D3003,Master,3,FALSE))</f>
        <v>Julian</v>
      </c>
      <c r="F3003" s="5" t="str">
        <f>IF(D3003="","",VLOOKUP(D3003,Master,4,FALSE))</f>
        <v>Pybus</v>
      </c>
      <c r="G3003" s="5" t="str">
        <f>IF(D3003="","",VLOOKUP(D3003,Master,5,FALSE))</f>
        <v>Men Grand Masters</v>
      </c>
      <c r="H3003" s="5" t="str">
        <f>IF(D3003="","",VLOOKUP(D3003,Master,2,FALSE))</f>
        <v>SA Grand Masters</v>
      </c>
      <c r="I3003" s="233"/>
      <c r="J3003" s="233" t="s">
        <v>613</v>
      </c>
      <c r="K3003" s="233">
        <v>137</v>
      </c>
      <c r="L3003" s="234">
        <f>IF(K3003="","",IF(I3003="",ROUND(HLOOKUP(J3003,kgList,K3003,FALSE),1),ROUND(HLOOKUP(I3003,kgList,K3003,FALSE),1)))</f>
        <v>12.8</v>
      </c>
      <c r="M3003" s="234">
        <f>IF(L3003="","",IF(COUNTA(I3003:J3003)&gt;1,"Edible or Inedible",IF(COUNTA(I3003)=1,L3003*1,IF(COUNTA(J3003)=1,L3003*1,"ERROR"))))</f>
        <v>12.8</v>
      </c>
    </row>
    <row r="3004" spans="1:13" x14ac:dyDescent="0.25">
      <c r="A3004" s="232" t="str">
        <f>IF(D3004="","",A3003)</f>
        <v/>
      </c>
      <c r="B3004" s="231" t="str">
        <f>IF(D3004="","",B3003)</f>
        <v/>
      </c>
      <c r="C3004" s="232" t="str">
        <f>IF(D3004="","",C3003)</f>
        <v/>
      </c>
      <c r="D3004" s="6" t="s">
        <v>828</v>
      </c>
      <c r="E3004" s="5" t="str">
        <f>IF(D3004="","",VLOOKUP(D3004,Master,3,FALSE))</f>
        <v>Raldo</v>
      </c>
      <c r="F3004" s="5" t="str">
        <f>IF(D3004="","",VLOOKUP(D3004,Master,4,FALSE))</f>
        <v>Potgieter</v>
      </c>
      <c r="G3004" s="5" t="str">
        <f>IF(D3004="","",VLOOKUP(D3004,Master,5,FALSE))</f>
        <v>Men Senior</v>
      </c>
      <c r="H3004" s="5" t="str">
        <f>IF(D3004="","",VLOOKUP(D3004,Master,2,FALSE))</f>
        <v>SA Seniors</v>
      </c>
      <c r="I3004" s="233"/>
      <c r="J3004" s="233" t="s">
        <v>591</v>
      </c>
      <c r="K3004" s="233">
        <v>91</v>
      </c>
      <c r="L3004" s="234">
        <f>IF(K3004="","",IF(I3004="",ROUND(HLOOKUP(J3004,kgList,K3004,FALSE),1),ROUND(HLOOKUP(I3004,kgList,K3004,FALSE),1)))</f>
        <v>13.9</v>
      </c>
      <c r="M3004" s="234">
        <f>IF(L3004="","",IF(COUNTA(I3004:J3004)&gt;1,"Edible or Inedible",IF(COUNTA(I3004)=1,L3004*1,IF(COUNTA(J3004)=1,L3004*1,"ERROR"))))</f>
        <v>13.9</v>
      </c>
    </row>
    <row r="3005" spans="1:13" x14ac:dyDescent="0.25">
      <c r="A3005" s="232" t="str">
        <f>IF(D3005="","",A3004)</f>
        <v/>
      </c>
      <c r="B3005" s="231" t="str">
        <f>IF(D3005="","",B3004)</f>
        <v/>
      </c>
      <c r="C3005" s="232" t="str">
        <f>IF(D3005="","",C3004)</f>
        <v/>
      </c>
      <c r="D3005" s="6" t="s">
        <v>325</v>
      </c>
      <c r="E3005" s="5" t="str">
        <f>IF(D3005="","",VLOOKUP(D3005,Master,3,FALSE))</f>
        <v>Jörg</v>
      </c>
      <c r="F3005" s="5" t="str">
        <f>IF(D3005="","",VLOOKUP(D3005,Master,4,FALSE))</f>
        <v>Walter</v>
      </c>
      <c r="G3005" s="5" t="str">
        <f>IF(D3005="","",VLOOKUP(D3005,Master,5,FALSE))</f>
        <v>Men Grand Masters</v>
      </c>
      <c r="H3005" s="5" t="str">
        <f>IF(D3005="","",VLOOKUP(D3005,Master,2,FALSE))</f>
        <v>Nam Grand Masters</v>
      </c>
      <c r="I3005" s="233"/>
      <c r="J3005" s="233" t="s">
        <v>613</v>
      </c>
      <c r="K3005" s="233">
        <v>136</v>
      </c>
      <c r="L3005" s="234">
        <f>IF(K3005="","",IF(I3005="",ROUND(HLOOKUP(J3005,kgList,K3005,FALSE),1),ROUND(HLOOKUP(I3005,kgList,K3005,FALSE),1)))</f>
        <v>12.4</v>
      </c>
      <c r="M3005" s="234">
        <f>IF(L3005="","",IF(COUNTA(I3005:J3005)&gt;1,"Edible or Inedible",IF(COUNTA(I3005)=1,L3005*1,IF(COUNTA(J3005)=1,L3005*1,"ERROR"))))</f>
        <v>12.4</v>
      </c>
    </row>
    <row r="3006" spans="1:13" x14ac:dyDescent="0.25">
      <c r="A3006" s="232" t="str">
        <f>IF(D3006="","",A3005)</f>
        <v/>
      </c>
      <c r="B3006" s="231" t="str">
        <f>IF(D3006="","",B3005)</f>
        <v/>
      </c>
      <c r="C3006" s="232" t="str">
        <f>IF(D3006="","",C3005)</f>
        <v/>
      </c>
      <c r="D3006" s="6" t="s">
        <v>316</v>
      </c>
      <c r="E3006" s="5" t="str">
        <f>IF(D3006="","",VLOOKUP(D3006,Master,3,FALSE))</f>
        <v>Andre</v>
      </c>
      <c r="F3006" s="5" t="str">
        <f>IF(D3006="","",VLOOKUP(D3006,Master,4,FALSE))</f>
        <v>Coetzee</v>
      </c>
      <c r="G3006" s="5" t="str">
        <f>IF(D3006="","",VLOOKUP(D3006,Master,5,FALSE))</f>
        <v>Men Grand Masters</v>
      </c>
      <c r="H3006" s="5" t="str">
        <f>IF(D3006="","",VLOOKUP(D3006,Master,2,FALSE))</f>
        <v>Nam Grand Masters</v>
      </c>
      <c r="I3006" s="233"/>
      <c r="J3006" s="233" t="s">
        <v>613</v>
      </c>
      <c r="K3006" s="233">
        <v>135</v>
      </c>
      <c r="L3006" s="234">
        <f>IF(K3006="","",IF(I3006="",ROUND(HLOOKUP(J3006,kgList,K3006,FALSE),1),ROUND(HLOOKUP(I3006,kgList,K3006,FALSE),1)))</f>
        <v>12.1</v>
      </c>
      <c r="M3006" s="234">
        <f>IF(L3006="","",IF(COUNTA(I3006:J3006)&gt;1,"Edible or Inedible",IF(COUNTA(I3006)=1,L3006*1,IF(COUNTA(J3006)=1,L3006*1,"ERROR"))))</f>
        <v>12.1</v>
      </c>
    </row>
    <row r="3007" spans="1:13" x14ac:dyDescent="0.25">
      <c r="A3007" s="232" t="str">
        <f>IF(D3007="","",A3006)</f>
        <v/>
      </c>
      <c r="B3007" s="231" t="str">
        <f>IF(D3007="","",B3006)</f>
        <v/>
      </c>
      <c r="C3007" s="232" t="str">
        <f>IF(D3007="","",C3006)</f>
        <v/>
      </c>
      <c r="D3007" s="6" t="s">
        <v>382</v>
      </c>
      <c r="E3007" s="5" t="str">
        <f>IF(D3007="","",VLOOKUP(D3007,Master,3,FALSE))</f>
        <v>Danie</v>
      </c>
      <c r="F3007" s="5" t="str">
        <f>IF(D3007="","",VLOOKUP(D3007,Master,4,FALSE))</f>
        <v>Du Toit</v>
      </c>
      <c r="G3007" s="5" t="str">
        <f>IF(D3007="","",VLOOKUP(D3007,Master,5,FALSE))</f>
        <v>Men Grand Masters</v>
      </c>
      <c r="H3007" s="5" t="str">
        <f>IF(D3007="","",VLOOKUP(D3007,Master,2,FALSE))</f>
        <v>Nam Grand Masters</v>
      </c>
      <c r="I3007" s="233"/>
      <c r="J3007" s="233" t="s">
        <v>613</v>
      </c>
      <c r="K3007" s="233">
        <v>135</v>
      </c>
      <c r="L3007" s="234">
        <f>IF(K3007="","",IF(I3007="",ROUND(HLOOKUP(J3007,kgList,K3007,FALSE),1),ROUND(HLOOKUP(I3007,kgList,K3007,FALSE),1)))</f>
        <v>12.1</v>
      </c>
      <c r="M3007" s="234">
        <f>IF(L3007="","",IF(COUNTA(I3007:J3007)&gt;1,"Edible or Inedible",IF(COUNTA(I3007)=1,L3007*1,IF(COUNTA(J3007)=1,L3007*1,"ERROR"))))</f>
        <v>12.1</v>
      </c>
    </row>
    <row r="3008" spans="1:13" x14ac:dyDescent="0.25">
      <c r="A3008" s="232" t="str">
        <f>IF(D3008="","",A3007)</f>
        <v/>
      </c>
      <c r="B3008" s="231" t="str">
        <f>IF(D3008="","",B3007)</f>
        <v/>
      </c>
      <c r="C3008" s="232" t="str">
        <f>IF(D3008="","",C3007)</f>
        <v/>
      </c>
      <c r="D3008" s="6" t="s">
        <v>683</v>
      </c>
      <c r="E3008" s="5" t="str">
        <f>IF(D3008="","",VLOOKUP(D3008,Master,3,FALSE))</f>
        <v>Barren</v>
      </c>
      <c r="F3008" s="5" t="str">
        <f>IF(D3008="","",VLOOKUP(D3008,Master,4,FALSE))</f>
        <v>Van Es</v>
      </c>
      <c r="G3008" s="5" t="str">
        <f>IF(D3008="","",VLOOKUP(D3008,Master,5,FALSE))</f>
        <v>Men Senior</v>
      </c>
      <c r="H3008" s="5" t="str">
        <f>IF(D3008="","",VLOOKUP(D3008,Master,2,FALSE))</f>
        <v>Nam Men U/21</v>
      </c>
      <c r="I3008" s="233"/>
      <c r="J3008" s="233" t="s">
        <v>613</v>
      </c>
      <c r="K3008" s="233">
        <v>134</v>
      </c>
      <c r="L3008" s="234">
        <f>IF(K3008="","",IF(I3008="",ROUND(HLOOKUP(J3008,kgList,K3008,FALSE),1),ROUND(HLOOKUP(I3008,kgList,K3008,FALSE),1)))</f>
        <v>11.8</v>
      </c>
      <c r="M3008" s="234">
        <f>IF(L3008="","",IF(COUNTA(I3008:J3008)&gt;1,"Edible or Inedible",IF(COUNTA(I3008)=1,L3008*1,IF(COUNTA(J3008)=1,L3008*1,"ERROR"))))</f>
        <v>11.8</v>
      </c>
    </row>
    <row r="3009" spans="1:13" x14ac:dyDescent="0.25">
      <c r="A3009" s="232" t="str">
        <f>IF(D3009="","",A3008)</f>
        <v/>
      </c>
      <c r="B3009" s="231" t="str">
        <f>IF(D3009="","",B3008)</f>
        <v/>
      </c>
      <c r="C3009" s="232" t="str">
        <f>IF(D3009="","",C3008)</f>
        <v/>
      </c>
      <c r="D3009" s="6" t="s">
        <v>683</v>
      </c>
      <c r="E3009" s="5" t="str">
        <f>IF(D3009="","",VLOOKUP(D3009,Master,3,FALSE))</f>
        <v>Barren</v>
      </c>
      <c r="F3009" s="5" t="str">
        <f>IF(D3009="","",VLOOKUP(D3009,Master,4,FALSE))</f>
        <v>Van Es</v>
      </c>
      <c r="G3009" s="5" t="str">
        <f>IF(D3009="","",VLOOKUP(D3009,Master,5,FALSE))</f>
        <v>Men Senior</v>
      </c>
      <c r="H3009" s="5" t="str">
        <f>IF(D3009="","",VLOOKUP(D3009,Master,2,FALSE))</f>
        <v>Nam Men U/21</v>
      </c>
      <c r="I3009" s="233"/>
      <c r="J3009" s="233" t="s">
        <v>612</v>
      </c>
      <c r="K3009" s="233">
        <v>134</v>
      </c>
      <c r="L3009" s="234">
        <f>IF(K3009="","",IF(I3009="",ROUND(HLOOKUP(J3009,kgList,K3009,FALSE),1),ROUND(HLOOKUP(I3009,kgList,K3009,FALSE),1)))</f>
        <v>31.3</v>
      </c>
      <c r="M3009" s="234">
        <f>IF(L3009="","",IF(COUNTA(I3009:J3009)&gt;1,"Edible or Inedible",IF(COUNTA(I3009)=1,L3009*1,IF(COUNTA(J3009)=1,L3009*1,"ERROR"))))</f>
        <v>31.3</v>
      </c>
    </row>
    <row r="3010" spans="1:13" x14ac:dyDescent="0.25">
      <c r="A3010" s="232" t="str">
        <f>IF(D3010="","",A3009)</f>
        <v/>
      </c>
      <c r="B3010" s="231" t="str">
        <f>IF(D3010="","",B3009)</f>
        <v/>
      </c>
      <c r="C3010" s="232" t="str">
        <f>IF(D3010="","",C3009)</f>
        <v/>
      </c>
      <c r="D3010" s="6" t="s">
        <v>643</v>
      </c>
      <c r="E3010" s="5" t="str">
        <f>IF(D3010="","",VLOOKUP(D3010,Master,3,FALSE))</f>
        <v>Lydia</v>
      </c>
      <c r="F3010" s="5" t="str">
        <f>IF(D3010="","",VLOOKUP(D3010,Master,4,FALSE))</f>
        <v>Cilliers</v>
      </c>
      <c r="G3010" s="5" t="str">
        <f>IF(D3010="","",VLOOKUP(D3010,Master,5,FALSE))</f>
        <v>ladies Senior</v>
      </c>
      <c r="H3010" s="5" t="str">
        <f>IF(D3010="","",VLOOKUP(D3010,Master,2,FALSE))</f>
        <v>Nam Ladies</v>
      </c>
      <c r="I3010" s="233"/>
      <c r="J3010" s="233" t="s">
        <v>613</v>
      </c>
      <c r="K3010" s="233">
        <v>141</v>
      </c>
      <c r="L3010" s="234">
        <f>IF(K3010="","",IF(I3010="",ROUND(HLOOKUP(J3010,kgList,K3010,FALSE),1),ROUND(HLOOKUP(I3010,kgList,K3010,FALSE),1)))</f>
        <v>14.1</v>
      </c>
      <c r="M3010" s="234">
        <f>IF(L3010="","",IF(COUNTA(I3010:J3010)&gt;1,"Edible or Inedible",IF(COUNTA(I3010)=1,L3010*1,IF(COUNTA(J3010)=1,L3010*1,"ERROR"))))</f>
        <v>14.1</v>
      </c>
    </row>
    <row r="3011" spans="1:13" x14ac:dyDescent="0.25">
      <c r="A3011" s="232" t="str">
        <f>IF(D3011="","",A3010)</f>
        <v/>
      </c>
      <c r="B3011" s="231" t="str">
        <f>IF(D3011="","",B3010)</f>
        <v/>
      </c>
      <c r="C3011" s="232" t="str">
        <f>IF(D3011="","",C3010)</f>
        <v/>
      </c>
      <c r="D3011" s="6" t="s">
        <v>325</v>
      </c>
      <c r="E3011" s="5" t="str">
        <f>IF(D3011="","",VLOOKUP(D3011,Master,3,FALSE))</f>
        <v>Jörg</v>
      </c>
      <c r="F3011" s="5" t="str">
        <f>IF(D3011="","",VLOOKUP(D3011,Master,4,FALSE))</f>
        <v>Walter</v>
      </c>
      <c r="G3011" s="5" t="str">
        <f>IF(D3011="","",VLOOKUP(D3011,Master,5,FALSE))</f>
        <v>Men Grand Masters</v>
      </c>
      <c r="H3011" s="5" t="str">
        <f>IF(D3011="","",VLOOKUP(D3011,Master,2,FALSE))</f>
        <v>Nam Grand Masters</v>
      </c>
      <c r="I3011" s="233"/>
      <c r="J3011" s="233" t="s">
        <v>613</v>
      </c>
      <c r="K3011" s="233">
        <v>135</v>
      </c>
      <c r="L3011" s="234">
        <f>IF(K3011="","",IF(I3011="",ROUND(HLOOKUP(J3011,kgList,K3011,FALSE),1),ROUND(HLOOKUP(I3011,kgList,K3011,FALSE),1)))</f>
        <v>12.1</v>
      </c>
      <c r="M3011" s="234">
        <f>IF(L3011="","",IF(COUNTA(I3011:J3011)&gt;1,"Edible or Inedible",IF(COUNTA(I3011)=1,L3011*1,IF(COUNTA(J3011)=1,L3011*1,"ERROR"))))</f>
        <v>12.1</v>
      </c>
    </row>
    <row r="3012" spans="1:13" x14ac:dyDescent="0.25">
      <c r="A3012" s="232" t="str">
        <f>IF(D3012="","",A3011)</f>
        <v/>
      </c>
      <c r="B3012" s="231" t="str">
        <f>IF(D3012="","",B3011)</f>
        <v/>
      </c>
      <c r="C3012" s="232" t="str">
        <f>IF(D3012="","",C3011)</f>
        <v/>
      </c>
      <c r="D3012" s="6" t="s">
        <v>885</v>
      </c>
      <c r="E3012" s="5" t="str">
        <f>IF(D3012="","",VLOOKUP(D3012,Master,3,FALSE))</f>
        <v>Ahmed</v>
      </c>
      <c r="F3012" s="5" t="str">
        <f>IF(D3012="","",VLOOKUP(D3012,Master,4,FALSE))</f>
        <v>Belim</v>
      </c>
      <c r="G3012" s="5" t="str">
        <f>IF(D3012="","",VLOOKUP(D3012,Master,5,FALSE))</f>
        <v>Men U/21</v>
      </c>
      <c r="H3012" s="5" t="str">
        <f>IF(D3012="","",VLOOKUP(D3012,Master,2,FALSE))</f>
        <v>SA Men U/21</v>
      </c>
      <c r="I3012" s="233"/>
      <c r="J3012" s="233" t="s">
        <v>613</v>
      </c>
      <c r="K3012" s="233">
        <v>133</v>
      </c>
      <c r="L3012" s="234">
        <f>IF(K3012="","",IF(I3012="",ROUND(HLOOKUP(J3012,kgList,K3012,FALSE),1),ROUND(HLOOKUP(I3012,kgList,K3012,FALSE),1)))</f>
        <v>11.5</v>
      </c>
      <c r="M3012" s="234">
        <f>IF(L3012="","",IF(COUNTA(I3012:J3012)&gt;1,"Edible or Inedible",IF(COUNTA(I3012)=1,L3012*1,IF(COUNTA(J3012)=1,L3012*1,"ERROR"))))</f>
        <v>11.5</v>
      </c>
    </row>
    <row r="3013" spans="1:13" x14ac:dyDescent="0.25">
      <c r="A3013" s="232" t="str">
        <f>IF(D3013="","",A3012)</f>
        <v/>
      </c>
      <c r="B3013" s="231" t="str">
        <f>IF(D3013="","",B3012)</f>
        <v/>
      </c>
      <c r="C3013" s="232" t="str">
        <f>IF(D3013="","",C3012)</f>
        <v/>
      </c>
      <c r="D3013" s="6" t="s">
        <v>907</v>
      </c>
      <c r="E3013" s="5" t="str">
        <f>IF(D3013="","",VLOOKUP(D3013,Master,3,FALSE))</f>
        <v>Barry</v>
      </c>
      <c r="F3013" s="5" t="str">
        <f>IF(D3013="","",VLOOKUP(D3013,Master,4,FALSE))</f>
        <v>Wareham</v>
      </c>
      <c r="G3013" s="5" t="str">
        <f>IF(D3013="","",VLOOKUP(D3013,Master,5,FALSE))</f>
        <v>Men  Master</v>
      </c>
      <c r="H3013" s="5" t="str">
        <f>IF(D3013="","",VLOOKUP(D3013,Master,2,FALSE))</f>
        <v>SA Masters</v>
      </c>
      <c r="I3013" s="233"/>
      <c r="J3013" s="233" t="s">
        <v>613</v>
      </c>
      <c r="K3013" s="233">
        <v>143</v>
      </c>
      <c r="L3013" s="234">
        <f>IF(K3013="","",IF(I3013="",ROUND(HLOOKUP(J3013,kgList,K3013,FALSE),1),ROUND(HLOOKUP(I3013,kgList,K3013,FALSE),1)))</f>
        <v>14.8</v>
      </c>
      <c r="M3013" s="234">
        <f>IF(L3013="","",IF(COUNTA(I3013:J3013)&gt;1,"Edible or Inedible",IF(COUNTA(I3013)=1,L3013*1,IF(COUNTA(J3013)=1,L3013*1,"ERROR"))))</f>
        <v>14.8</v>
      </c>
    </row>
    <row r="3014" spans="1:13" x14ac:dyDescent="0.25">
      <c r="A3014" s="232" t="str">
        <f>IF(D3014="","",A3013)</f>
        <v/>
      </c>
      <c r="B3014" s="231" t="str">
        <f>IF(D3014="","",B3013)</f>
        <v/>
      </c>
      <c r="C3014" s="232" t="str">
        <f>IF(D3014="","",C3013)</f>
        <v/>
      </c>
      <c r="D3014" s="6" t="s">
        <v>903</v>
      </c>
      <c r="E3014" s="5" t="str">
        <f>IF(D3014="","",VLOOKUP(D3014,Master,3,FALSE))</f>
        <v>Hein</v>
      </c>
      <c r="F3014" s="5" t="str">
        <f>IF(D3014="","",VLOOKUP(D3014,Master,4,FALSE))</f>
        <v>Engelbrecht</v>
      </c>
      <c r="G3014" s="5" t="str">
        <f>IF(D3014="","",VLOOKUP(D3014,Master,5,FALSE))</f>
        <v>Men  Master</v>
      </c>
      <c r="H3014" s="5" t="str">
        <f>IF(D3014="","",VLOOKUP(D3014,Master,2,FALSE))</f>
        <v>SA Masters</v>
      </c>
      <c r="I3014" s="233"/>
      <c r="J3014" s="233" t="s">
        <v>931</v>
      </c>
      <c r="K3014" s="233">
        <v>142</v>
      </c>
      <c r="L3014" s="234">
        <f>IF(K3014="","",IF(I3014="",ROUND(HLOOKUP(J3014,kgList,K3014,FALSE),1),ROUND(HLOOKUP(I3014,kgList,K3014,FALSE),1)))</f>
        <v>14.4</v>
      </c>
      <c r="M3014" s="234">
        <f>IF(L3014="","",IF(COUNTA(I3014:J3014)&gt;1,"Edible or Inedible",IF(COUNTA(I3014)=1,L3014*1,IF(COUNTA(J3014)=1,L3014*1,"ERROR"))))</f>
        <v>14.4</v>
      </c>
    </row>
    <row r="3015" spans="1:13" x14ac:dyDescent="0.25">
      <c r="A3015" s="232" t="str">
        <f>IF(D3015="","",A3014)</f>
        <v/>
      </c>
      <c r="B3015" s="231" t="str">
        <f>IF(D3015="","",B3014)</f>
        <v/>
      </c>
      <c r="C3015" s="232" t="str">
        <f>IF(D3015="","",C3014)</f>
        <v/>
      </c>
      <c r="D3015" s="6" t="s">
        <v>825</v>
      </c>
      <c r="E3015" s="5" t="str">
        <f>IF(D3015="","",VLOOKUP(D3015,Master,3,FALSE))</f>
        <v>Robert</v>
      </c>
      <c r="F3015" s="5" t="str">
        <f>IF(D3015="","",VLOOKUP(D3015,Master,4,FALSE))</f>
        <v>Kyle</v>
      </c>
      <c r="G3015" s="5" t="str">
        <f>IF(D3015="","",VLOOKUP(D3015,Master,5,FALSE))</f>
        <v>Men Senior</v>
      </c>
      <c r="H3015" s="5" t="str">
        <f>IF(D3015="","",VLOOKUP(D3015,Master,2,FALSE))</f>
        <v>SA Seniors</v>
      </c>
      <c r="I3015" s="233"/>
      <c r="J3015" s="233" t="s">
        <v>613</v>
      </c>
      <c r="K3015" s="233">
        <v>140</v>
      </c>
      <c r="L3015" s="234">
        <f>IF(K3015="","",IF(I3015="",ROUND(HLOOKUP(J3015,kgList,K3015,FALSE),1),ROUND(HLOOKUP(I3015,kgList,K3015,FALSE),1)))</f>
        <v>13.7</v>
      </c>
      <c r="M3015" s="234">
        <f>IF(L3015="","",IF(COUNTA(I3015:J3015)&gt;1,"Edible or Inedible",IF(COUNTA(I3015)=1,L3015*1,IF(COUNTA(J3015)=1,L3015*1,"ERROR"))))</f>
        <v>13.7</v>
      </c>
    </row>
  </sheetData>
  <autoFilter ref="A1:N3015" xr:uid="{00000000-0009-0000-0000-000002000000}">
    <sortState xmlns:xlrd2="http://schemas.microsoft.com/office/spreadsheetml/2017/richdata2" ref="A2:M3015">
      <sortCondition ref="B1:B3015"/>
    </sortState>
  </autoFilter>
  <dataValidations count="2">
    <dataValidation type="list" allowBlank="1" showInputMessage="1" showErrorMessage="1" sqref="J2:J3015" xr:uid="{00000000-0002-0000-0200-000000000000}">
      <formula1>Inedibles</formula1>
    </dataValidation>
    <dataValidation type="list" allowBlank="1" showInputMessage="1" showErrorMessage="1" sqref="I2:I3015" xr:uid="{00000000-0002-0000-0200-000001000000}">
      <formula1>Edibles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AH932"/>
  <sheetViews>
    <sheetView zoomScaleNormal="100" zoomScaleSheetLayoutView="75" workbookViewId="0">
      <selection activeCell="K18" sqref="K18"/>
    </sheetView>
  </sheetViews>
  <sheetFormatPr defaultColWidth="10.5703125" defaultRowHeight="13.5" x14ac:dyDescent="0.25"/>
  <cols>
    <col min="1" max="1" width="3.5703125" style="102" bestFit="1" customWidth="1"/>
    <col min="2" max="2" width="10.5703125" style="4"/>
    <col min="3" max="3" width="12.140625" style="4" bestFit="1" customWidth="1"/>
    <col min="4" max="5" width="17.5703125" style="4" bestFit="1" customWidth="1"/>
    <col min="6" max="6" width="13.5703125" style="4" bestFit="1" customWidth="1"/>
    <col min="7" max="7" width="6.7109375" style="31" customWidth="1"/>
    <col min="8" max="8" width="7" style="32" customWidth="1"/>
    <col min="9" max="9" width="5.85546875" style="11" customWidth="1"/>
    <col min="10" max="10" width="5.85546875" style="33" customWidth="1"/>
    <col min="11" max="11" width="5.85546875" style="11" customWidth="1"/>
    <col min="12" max="12" width="3.140625" style="34" bestFit="1" customWidth="1"/>
    <col min="13" max="13" width="3.5703125" style="102" bestFit="1" customWidth="1"/>
    <col min="14" max="14" width="10.5703125" style="4"/>
    <col min="15" max="15" width="12.140625" style="4" bestFit="1" customWidth="1"/>
    <col min="16" max="16" width="11.5703125" style="4" bestFit="1" customWidth="1"/>
    <col min="17" max="17" width="13.28515625" style="4" bestFit="1" customWidth="1"/>
    <col min="18" max="18" width="13.5703125" style="4" bestFit="1" customWidth="1"/>
    <col min="19" max="19" width="6.7109375" style="31" customWidth="1"/>
    <col min="20" max="20" width="5.85546875" style="32" customWidth="1"/>
    <col min="21" max="22" width="5.85546875" style="11" customWidth="1"/>
    <col min="23" max="23" width="3.140625" style="34" bestFit="1" customWidth="1"/>
    <col min="24" max="24" width="3.5703125" style="102" bestFit="1" customWidth="1"/>
    <col min="25" max="25" width="10.5703125" style="4"/>
    <col min="26" max="26" width="12.42578125" style="4" bestFit="1" customWidth="1"/>
    <col min="27" max="27" width="12.7109375" style="4" bestFit="1" customWidth="1"/>
    <col min="28" max="28" width="14.42578125" style="4" bestFit="1" customWidth="1"/>
    <col min="29" max="29" width="13.5703125" style="4" bestFit="1" customWidth="1"/>
    <col min="30" max="30" width="6.7109375" style="31" customWidth="1"/>
    <col min="31" max="31" width="5.85546875" style="32" customWidth="1"/>
    <col min="32" max="33" width="5.85546875" style="11" customWidth="1"/>
    <col min="34" max="34" width="3.140625" style="34" bestFit="1" customWidth="1"/>
    <col min="35" max="16384" width="10.5703125" style="4"/>
  </cols>
  <sheetData>
    <row r="2" spans="1:34" ht="18" x14ac:dyDescent="0.25">
      <c r="A2" s="139"/>
      <c r="B2" s="130"/>
      <c r="C2" s="130"/>
      <c r="D2" s="130"/>
      <c r="E2" s="310" t="s">
        <v>949</v>
      </c>
      <c r="F2" s="310"/>
      <c r="G2" s="311"/>
      <c r="H2" s="311"/>
      <c r="I2" s="311"/>
      <c r="J2" s="311"/>
      <c r="K2" s="128"/>
      <c r="L2" s="129"/>
      <c r="M2" s="103"/>
      <c r="N2" s="104" t="s">
        <v>293</v>
      </c>
      <c r="O2" s="104" t="s">
        <v>758</v>
      </c>
      <c r="P2" s="104"/>
      <c r="Q2" s="306" t="s">
        <v>783</v>
      </c>
      <c r="R2" s="306"/>
      <c r="S2" s="307">
        <f>G2</f>
        <v>0</v>
      </c>
      <c r="T2" s="307"/>
      <c r="U2" s="307"/>
      <c r="V2" s="307"/>
      <c r="W2" s="105"/>
      <c r="X2" s="143"/>
      <c r="Y2" s="117" t="s">
        <v>293</v>
      </c>
      <c r="Z2" s="117" t="s">
        <v>758</v>
      </c>
      <c r="AA2" s="117"/>
      <c r="AB2" s="308" t="s">
        <v>784</v>
      </c>
      <c r="AC2" s="308"/>
      <c r="AD2" s="309">
        <f>S2</f>
        <v>0</v>
      </c>
      <c r="AE2" s="309"/>
      <c r="AF2" s="309"/>
      <c r="AG2" s="309"/>
      <c r="AH2" s="118"/>
    </row>
    <row r="3" spans="1:34" x14ac:dyDescent="0.25">
      <c r="A3" s="139"/>
      <c r="B3" s="294" t="s">
        <v>293</v>
      </c>
      <c r="C3" s="294" t="s">
        <v>758</v>
      </c>
      <c r="D3" s="140"/>
      <c r="E3" s="130"/>
      <c r="F3" s="130"/>
      <c r="G3" s="131"/>
      <c r="H3" s="129"/>
      <c r="I3" s="128"/>
      <c r="J3" s="132"/>
      <c r="K3" s="128"/>
      <c r="L3" s="129"/>
      <c r="M3" s="103"/>
      <c r="N3" s="104" t="s">
        <v>6</v>
      </c>
      <c r="O3" s="104" t="s">
        <v>758</v>
      </c>
      <c r="P3" s="106"/>
      <c r="Q3" s="104"/>
      <c r="R3" s="104"/>
      <c r="S3" s="107"/>
      <c r="T3" s="105"/>
      <c r="U3" s="108"/>
      <c r="V3" s="108"/>
      <c r="W3" s="105"/>
      <c r="X3" s="143"/>
      <c r="Y3" s="117" t="s">
        <v>5</v>
      </c>
      <c r="Z3" s="117" t="s">
        <v>758</v>
      </c>
      <c r="AA3" s="119"/>
      <c r="AB3" s="117"/>
      <c r="AC3" s="117"/>
      <c r="AD3" s="120"/>
      <c r="AE3" s="118"/>
      <c r="AF3" s="121"/>
      <c r="AG3" s="121"/>
      <c r="AH3" s="118"/>
    </row>
    <row r="4" spans="1:34" x14ac:dyDescent="0.25">
      <c r="A4" s="139"/>
      <c r="B4" s="130"/>
      <c r="C4" s="130"/>
      <c r="D4" s="130"/>
      <c r="E4" s="130"/>
      <c r="F4" s="130"/>
      <c r="G4" s="131"/>
      <c r="H4" s="129"/>
      <c r="I4" s="128"/>
      <c r="J4" s="132"/>
      <c r="K4" s="128"/>
      <c r="L4" s="129"/>
      <c r="M4" s="103"/>
      <c r="N4" s="104"/>
      <c r="O4" s="104"/>
      <c r="P4" s="104"/>
      <c r="Q4" s="104"/>
      <c r="R4" s="104"/>
      <c r="S4" s="107"/>
      <c r="T4" s="105"/>
      <c r="U4" s="108"/>
      <c r="V4" s="108"/>
      <c r="W4" s="105"/>
      <c r="X4" s="143"/>
      <c r="Y4" s="117"/>
      <c r="Z4" s="117"/>
      <c r="AA4" s="117"/>
      <c r="AB4" s="117"/>
      <c r="AC4" s="117"/>
      <c r="AD4" s="120"/>
      <c r="AE4" s="118"/>
      <c r="AF4" s="121"/>
      <c r="AG4" s="121"/>
      <c r="AH4" s="118"/>
    </row>
    <row r="5" spans="1:34" s="35" customFormat="1" x14ac:dyDescent="0.25">
      <c r="A5" s="141"/>
      <c r="B5" s="294"/>
      <c r="C5" s="294"/>
      <c r="D5" s="294"/>
      <c r="E5" s="294"/>
      <c r="F5" s="294"/>
      <c r="G5" s="295" t="s">
        <v>306</v>
      </c>
      <c r="H5" s="296"/>
      <c r="I5" s="296"/>
      <c r="J5" s="296"/>
      <c r="K5" s="133"/>
      <c r="L5" s="134"/>
      <c r="M5" s="109"/>
      <c r="N5" s="104"/>
      <c r="O5" s="104"/>
      <c r="P5" s="104"/>
      <c r="Q5" s="104"/>
      <c r="R5" s="104"/>
      <c r="S5" s="107" t="s">
        <v>306</v>
      </c>
      <c r="T5" s="105"/>
      <c r="U5" s="105"/>
      <c r="V5" s="110"/>
      <c r="W5" s="111"/>
      <c r="X5" s="144"/>
      <c r="Y5" s="117"/>
      <c r="Z5" s="117"/>
      <c r="AA5" s="117"/>
      <c r="AB5" s="117"/>
      <c r="AC5" s="117"/>
      <c r="AD5" s="120" t="s">
        <v>306</v>
      </c>
      <c r="AE5" s="118"/>
      <c r="AF5" s="118"/>
      <c r="AG5" s="122"/>
      <c r="AH5" s="123"/>
    </row>
    <row r="6" spans="1:34" s="36" customFormat="1" ht="40.5" x14ac:dyDescent="0.25">
      <c r="A6" s="142"/>
      <c r="B6" s="297" t="s">
        <v>296</v>
      </c>
      <c r="C6" s="297" t="s">
        <v>1</v>
      </c>
      <c r="D6" s="297" t="s">
        <v>2</v>
      </c>
      <c r="E6" s="297" t="s">
        <v>4</v>
      </c>
      <c r="F6" s="297" t="s">
        <v>297</v>
      </c>
      <c r="G6" s="299" t="s">
        <v>307</v>
      </c>
      <c r="H6" s="300" t="s">
        <v>308</v>
      </c>
      <c r="I6" s="300" t="s">
        <v>301</v>
      </c>
      <c r="J6" s="300" t="s">
        <v>302</v>
      </c>
      <c r="K6" s="135" t="s">
        <v>642</v>
      </c>
      <c r="L6" s="136"/>
      <c r="M6" s="112"/>
      <c r="N6" s="251" t="s">
        <v>296</v>
      </c>
      <c r="O6" s="251" t="s">
        <v>1</v>
      </c>
      <c r="P6" s="251" t="s">
        <v>2</v>
      </c>
      <c r="Q6" s="251" t="s">
        <v>4</v>
      </c>
      <c r="R6" s="251" t="s">
        <v>297</v>
      </c>
      <c r="S6" s="252" t="s">
        <v>308</v>
      </c>
      <c r="T6" s="252" t="s">
        <v>301</v>
      </c>
      <c r="U6" s="252" t="s">
        <v>302</v>
      </c>
      <c r="V6" s="113" t="s">
        <v>785</v>
      </c>
      <c r="W6" s="114"/>
      <c r="X6" s="145"/>
      <c r="Y6" s="263" t="s">
        <v>296</v>
      </c>
      <c r="Z6" s="263" t="s">
        <v>1</v>
      </c>
      <c r="AA6" s="263" t="s">
        <v>2</v>
      </c>
      <c r="AB6" s="263" t="s">
        <v>4</v>
      </c>
      <c r="AC6" s="263" t="s">
        <v>297</v>
      </c>
      <c r="AD6" s="264" t="s">
        <v>307</v>
      </c>
      <c r="AE6" s="265" t="s">
        <v>301</v>
      </c>
      <c r="AF6" s="265" t="s">
        <v>302</v>
      </c>
      <c r="AG6" s="124" t="s">
        <v>785</v>
      </c>
      <c r="AH6" s="125"/>
    </row>
    <row r="7" spans="1:34" x14ac:dyDescent="0.25">
      <c r="A7" s="139">
        <v>1</v>
      </c>
      <c r="B7" s="294" t="s">
        <v>826</v>
      </c>
      <c r="C7" s="294" t="s">
        <v>827</v>
      </c>
      <c r="D7" s="294" t="s">
        <v>262</v>
      </c>
      <c r="E7" s="294" t="s">
        <v>580</v>
      </c>
      <c r="F7" s="294" t="s">
        <v>822</v>
      </c>
      <c r="G7" s="285"/>
      <c r="H7" s="286">
        <v>26</v>
      </c>
      <c r="I7" s="287">
        <v>336.30000000000007</v>
      </c>
      <c r="J7" s="287">
        <v>336.30000000000007</v>
      </c>
      <c r="K7" s="137">
        <v>300</v>
      </c>
      <c r="L7" s="129">
        <v>1</v>
      </c>
      <c r="M7" s="103">
        <v>1</v>
      </c>
      <c r="N7" s="104" t="s">
        <v>826</v>
      </c>
      <c r="O7" s="104" t="s">
        <v>827</v>
      </c>
      <c r="P7" s="104" t="s">
        <v>262</v>
      </c>
      <c r="Q7" s="104" t="s">
        <v>580</v>
      </c>
      <c r="R7" s="104" t="s">
        <v>822</v>
      </c>
      <c r="S7" s="253">
        <v>26</v>
      </c>
      <c r="T7" s="254">
        <v>336.29999999999995</v>
      </c>
      <c r="U7" s="254">
        <v>336.29999999999995</v>
      </c>
      <c r="V7" s="115">
        <v>200</v>
      </c>
      <c r="W7" s="105">
        <v>1</v>
      </c>
      <c r="X7" s="143">
        <v>1</v>
      </c>
      <c r="Y7" s="266" t="s">
        <v>330</v>
      </c>
      <c r="Z7" s="117" t="s">
        <v>239</v>
      </c>
      <c r="AA7" s="117" t="s">
        <v>104</v>
      </c>
      <c r="AB7" s="117" t="s">
        <v>584</v>
      </c>
      <c r="AC7" s="117" t="s">
        <v>809</v>
      </c>
      <c r="AD7" s="267">
        <v>1</v>
      </c>
      <c r="AE7" s="268">
        <v>22.9</v>
      </c>
      <c r="AF7" s="268">
        <v>22.9</v>
      </c>
      <c r="AG7" s="126">
        <v>200</v>
      </c>
      <c r="AH7" s="118">
        <v>1</v>
      </c>
    </row>
    <row r="8" spans="1:34" x14ac:dyDescent="0.25">
      <c r="A8" s="139">
        <v>2</v>
      </c>
      <c r="B8" s="301" t="s">
        <v>324</v>
      </c>
      <c r="C8" s="294" t="s">
        <v>97</v>
      </c>
      <c r="D8" s="294" t="s">
        <v>246</v>
      </c>
      <c r="E8" s="294" t="s">
        <v>580</v>
      </c>
      <c r="F8" s="294" t="s">
        <v>808</v>
      </c>
      <c r="G8" s="288"/>
      <c r="H8" s="289">
        <v>17</v>
      </c>
      <c r="I8" s="290">
        <v>295.00000000000006</v>
      </c>
      <c r="J8" s="290">
        <v>295.00000000000006</v>
      </c>
      <c r="K8" s="137">
        <f>IF(J8=J7,K7,IF(J8=0,ROUNDDOWN(180,0),K7-L7))</f>
        <v>299</v>
      </c>
      <c r="L8" s="129">
        <f>IF(J8&lt;J7,1,IF(J8=J7,L7+1,0))</f>
        <v>1</v>
      </c>
      <c r="M8" s="103">
        <v>2</v>
      </c>
      <c r="N8" s="255" t="s">
        <v>324</v>
      </c>
      <c r="O8" s="104" t="s">
        <v>97</v>
      </c>
      <c r="P8" s="104" t="s">
        <v>246</v>
      </c>
      <c r="Q8" s="104" t="s">
        <v>580</v>
      </c>
      <c r="R8" s="104" t="s">
        <v>808</v>
      </c>
      <c r="S8" s="256">
        <v>17</v>
      </c>
      <c r="T8" s="257">
        <v>295</v>
      </c>
      <c r="U8" s="257">
        <v>295</v>
      </c>
      <c r="V8" s="115">
        <f>IF(U8=U7,V7,IF(U8=0,ROUNDDOWN(20,0),V7-W7))</f>
        <v>199</v>
      </c>
      <c r="W8" s="105">
        <f>IF(U8&lt;U7,1,IF(U8=U7,W7+1,0))</f>
        <v>1</v>
      </c>
      <c r="X8" s="143">
        <v>2</v>
      </c>
      <c r="Y8" s="117" t="s">
        <v>736</v>
      </c>
      <c r="Z8" s="117" t="s">
        <v>746</v>
      </c>
      <c r="AA8" s="117" t="s">
        <v>102</v>
      </c>
      <c r="AB8" s="117" t="s">
        <v>586</v>
      </c>
      <c r="AC8" s="117" t="s">
        <v>813</v>
      </c>
      <c r="AD8" s="269">
        <v>1</v>
      </c>
      <c r="AE8" s="270">
        <v>18.8</v>
      </c>
      <c r="AF8" s="270">
        <v>18.8</v>
      </c>
      <c r="AG8" s="126">
        <f>IF(AF8=AF7,AG7,IF(AF8=0,ROUNDDOWN(20,0),AG7-AH7))</f>
        <v>199</v>
      </c>
      <c r="AH8" s="118">
        <f>IF(AF8&lt;AF7,1,IF(AF8=AF7,AH7+1,0))</f>
        <v>1</v>
      </c>
    </row>
    <row r="9" spans="1:34" x14ac:dyDescent="0.25">
      <c r="A9" s="139">
        <v>3</v>
      </c>
      <c r="B9" s="302" t="s">
        <v>315</v>
      </c>
      <c r="C9" s="294" t="s">
        <v>150</v>
      </c>
      <c r="D9" s="294" t="s">
        <v>151</v>
      </c>
      <c r="E9" s="294" t="s">
        <v>580</v>
      </c>
      <c r="F9" s="294" t="s">
        <v>808</v>
      </c>
      <c r="G9" s="288"/>
      <c r="H9" s="289">
        <v>17</v>
      </c>
      <c r="I9" s="290">
        <v>289.70000000000005</v>
      </c>
      <c r="J9" s="290">
        <v>289.70000000000005</v>
      </c>
      <c r="K9" s="137">
        <f t="shared" ref="K9:K68" si="0">IF(J9=J8,K8,IF(J9=0,ROUNDDOWN(180,0),K8-L8))</f>
        <v>298</v>
      </c>
      <c r="L9" s="129">
        <f t="shared" ref="L9:L68" si="1">IF(J9&lt;J8,1,IF(J9=J8,L8+1,0))</f>
        <v>1</v>
      </c>
      <c r="M9" s="103">
        <v>3</v>
      </c>
      <c r="N9" s="258" t="s">
        <v>315</v>
      </c>
      <c r="O9" s="104" t="s">
        <v>150</v>
      </c>
      <c r="P9" s="104" t="s">
        <v>151</v>
      </c>
      <c r="Q9" s="104" t="s">
        <v>580</v>
      </c>
      <c r="R9" s="104" t="s">
        <v>808</v>
      </c>
      <c r="S9" s="256">
        <v>17</v>
      </c>
      <c r="T9" s="257">
        <v>289.70000000000005</v>
      </c>
      <c r="U9" s="257">
        <v>289.70000000000005</v>
      </c>
      <c r="V9" s="115">
        <f t="shared" ref="V9:V72" si="2">IF(U9=U8,V8,IF(U9=0,ROUNDDOWN(20,0),V8-W8))</f>
        <v>198</v>
      </c>
      <c r="W9" s="105">
        <f t="shared" ref="W9:W72" si="3">IF(U9&lt;U8,1,IF(U9=U8,W8+1,0))</f>
        <v>1</v>
      </c>
      <c r="X9" s="143">
        <v>3</v>
      </c>
      <c r="Y9" s="117" t="s">
        <v>888</v>
      </c>
      <c r="Z9" s="117" t="s">
        <v>889</v>
      </c>
      <c r="AA9" s="117" t="s">
        <v>890</v>
      </c>
      <c r="AB9" s="117" t="s">
        <v>581</v>
      </c>
      <c r="AC9" s="117" t="s">
        <v>846</v>
      </c>
      <c r="AD9" s="269">
        <v>3</v>
      </c>
      <c r="AE9" s="270">
        <v>7.6</v>
      </c>
      <c r="AF9" s="270">
        <v>7.6</v>
      </c>
      <c r="AG9" s="126">
        <f t="shared" ref="AG9:AG72" si="4">IF(AF9=AF8,AG8,IF(AF9=0,ROUNDDOWN(20,0),AG8-AH8))</f>
        <v>198</v>
      </c>
      <c r="AH9" s="118">
        <f t="shared" ref="AH9:AH72" si="5">IF(AF9&lt;AF8,1,IF(AF9=AF8,AH8+1,0))</f>
        <v>1</v>
      </c>
    </row>
    <row r="10" spans="1:34" x14ac:dyDescent="0.25">
      <c r="A10" s="139">
        <v>4</v>
      </c>
      <c r="B10" s="302" t="s">
        <v>333</v>
      </c>
      <c r="C10" s="294" t="s">
        <v>97</v>
      </c>
      <c r="D10" s="294" t="s">
        <v>557</v>
      </c>
      <c r="E10" s="294" t="s">
        <v>583</v>
      </c>
      <c r="F10" s="294" t="s">
        <v>808</v>
      </c>
      <c r="G10" s="288"/>
      <c r="H10" s="289">
        <v>16</v>
      </c>
      <c r="I10" s="290">
        <v>284.39999999999992</v>
      </c>
      <c r="J10" s="290">
        <v>284.39999999999992</v>
      </c>
      <c r="K10" s="137">
        <f t="shared" si="0"/>
        <v>297</v>
      </c>
      <c r="L10" s="129">
        <f t="shared" si="1"/>
        <v>1</v>
      </c>
      <c r="M10" s="103">
        <v>4</v>
      </c>
      <c r="N10" s="258" t="s">
        <v>333</v>
      </c>
      <c r="O10" s="104" t="s">
        <v>97</v>
      </c>
      <c r="P10" s="104" t="s">
        <v>557</v>
      </c>
      <c r="Q10" s="104" t="s">
        <v>583</v>
      </c>
      <c r="R10" s="104" t="s">
        <v>808</v>
      </c>
      <c r="S10" s="256">
        <v>16</v>
      </c>
      <c r="T10" s="257">
        <v>284.39999999999998</v>
      </c>
      <c r="U10" s="257">
        <v>284.39999999999998</v>
      </c>
      <c r="V10" s="115">
        <f t="shared" si="2"/>
        <v>197</v>
      </c>
      <c r="W10" s="105">
        <f t="shared" si="3"/>
        <v>1</v>
      </c>
      <c r="X10" s="143">
        <v>4</v>
      </c>
      <c r="Y10" s="117" t="s">
        <v>912</v>
      </c>
      <c r="Z10" s="117" t="s">
        <v>913</v>
      </c>
      <c r="AA10" s="117" t="s">
        <v>914</v>
      </c>
      <c r="AB10" s="117" t="s">
        <v>585</v>
      </c>
      <c r="AC10" s="117" t="s">
        <v>866</v>
      </c>
      <c r="AD10" s="269">
        <v>4</v>
      </c>
      <c r="AE10" s="270">
        <v>6.5</v>
      </c>
      <c r="AF10" s="270">
        <v>6.5</v>
      </c>
      <c r="AG10" s="126">
        <f t="shared" si="4"/>
        <v>197</v>
      </c>
      <c r="AH10" s="118">
        <f t="shared" si="5"/>
        <v>1</v>
      </c>
    </row>
    <row r="11" spans="1:34" x14ac:dyDescent="0.25">
      <c r="A11" s="139">
        <v>5</v>
      </c>
      <c r="B11" s="303" t="s">
        <v>326</v>
      </c>
      <c r="C11" s="294" t="s">
        <v>132</v>
      </c>
      <c r="D11" s="294" t="s">
        <v>501</v>
      </c>
      <c r="E11" s="294" t="s">
        <v>583</v>
      </c>
      <c r="F11" s="294" t="s">
        <v>808</v>
      </c>
      <c r="G11" s="288">
        <v>1</v>
      </c>
      <c r="H11" s="289">
        <v>20</v>
      </c>
      <c r="I11" s="290">
        <v>265.70000000000005</v>
      </c>
      <c r="J11" s="290">
        <v>265.70000000000005</v>
      </c>
      <c r="K11" s="137">
        <f t="shared" si="0"/>
        <v>296</v>
      </c>
      <c r="L11" s="129">
        <f t="shared" si="1"/>
        <v>1</v>
      </c>
      <c r="M11" s="103">
        <v>5</v>
      </c>
      <c r="N11" s="259" t="s">
        <v>326</v>
      </c>
      <c r="O11" s="104" t="s">
        <v>132</v>
      </c>
      <c r="P11" s="104" t="s">
        <v>501</v>
      </c>
      <c r="Q11" s="104" t="s">
        <v>583</v>
      </c>
      <c r="R11" s="104" t="s">
        <v>808</v>
      </c>
      <c r="S11" s="256">
        <v>20</v>
      </c>
      <c r="T11" s="257">
        <v>263.20000000000005</v>
      </c>
      <c r="U11" s="257">
        <v>263.20000000000005</v>
      </c>
      <c r="V11" s="115">
        <f t="shared" si="2"/>
        <v>196</v>
      </c>
      <c r="W11" s="105">
        <f t="shared" si="3"/>
        <v>1</v>
      </c>
      <c r="X11" s="143">
        <v>5</v>
      </c>
      <c r="Y11" s="117" t="s">
        <v>834</v>
      </c>
      <c r="Z11" s="117" t="s">
        <v>836</v>
      </c>
      <c r="AA11" s="117" t="s">
        <v>837</v>
      </c>
      <c r="AB11" s="117" t="s">
        <v>586</v>
      </c>
      <c r="AC11" s="117" t="s">
        <v>835</v>
      </c>
      <c r="AD11" s="269">
        <v>3</v>
      </c>
      <c r="AE11" s="270">
        <v>5.8000000000000007</v>
      </c>
      <c r="AF11" s="270">
        <v>5.8000000000000007</v>
      </c>
      <c r="AG11" s="126">
        <f t="shared" si="4"/>
        <v>196</v>
      </c>
      <c r="AH11" s="118">
        <f t="shared" si="5"/>
        <v>1</v>
      </c>
    </row>
    <row r="12" spans="1:34" x14ac:dyDescent="0.25">
      <c r="A12" s="139">
        <v>6</v>
      </c>
      <c r="B12" s="294" t="s">
        <v>331</v>
      </c>
      <c r="C12" s="294" t="s">
        <v>198</v>
      </c>
      <c r="D12" s="294" t="s">
        <v>112</v>
      </c>
      <c r="E12" s="294" t="s">
        <v>583</v>
      </c>
      <c r="F12" s="294" t="s">
        <v>808</v>
      </c>
      <c r="G12" s="288">
        <v>1</v>
      </c>
      <c r="H12" s="289">
        <v>12</v>
      </c>
      <c r="I12" s="290">
        <v>264.70000000000005</v>
      </c>
      <c r="J12" s="290">
        <v>264.70000000000005</v>
      </c>
      <c r="K12" s="137">
        <f t="shared" si="0"/>
        <v>295</v>
      </c>
      <c r="L12" s="129">
        <f t="shared" si="1"/>
        <v>1</v>
      </c>
      <c r="M12" s="103">
        <v>6</v>
      </c>
      <c r="N12" s="104" t="s">
        <v>331</v>
      </c>
      <c r="O12" s="104" t="s">
        <v>198</v>
      </c>
      <c r="P12" s="104" t="s">
        <v>112</v>
      </c>
      <c r="Q12" s="104" t="s">
        <v>583</v>
      </c>
      <c r="R12" s="104" t="s">
        <v>808</v>
      </c>
      <c r="S12" s="256">
        <v>12</v>
      </c>
      <c r="T12" s="257">
        <v>261.10000000000002</v>
      </c>
      <c r="U12" s="257">
        <v>261.10000000000002</v>
      </c>
      <c r="V12" s="115">
        <f t="shared" si="2"/>
        <v>195</v>
      </c>
      <c r="W12" s="105">
        <f t="shared" si="3"/>
        <v>1</v>
      </c>
      <c r="X12" s="143">
        <v>6</v>
      </c>
      <c r="Y12" s="117" t="s">
        <v>845</v>
      </c>
      <c r="Z12" s="117" t="s">
        <v>847</v>
      </c>
      <c r="AA12" s="117" t="s">
        <v>848</v>
      </c>
      <c r="AB12" s="117" t="s">
        <v>581</v>
      </c>
      <c r="AC12" s="117" t="s">
        <v>846</v>
      </c>
      <c r="AD12" s="269">
        <v>1</v>
      </c>
      <c r="AE12" s="270">
        <v>5</v>
      </c>
      <c r="AF12" s="270">
        <v>5</v>
      </c>
      <c r="AG12" s="126">
        <f t="shared" si="4"/>
        <v>195</v>
      </c>
      <c r="AH12" s="118">
        <f t="shared" si="5"/>
        <v>1</v>
      </c>
    </row>
    <row r="13" spans="1:34" x14ac:dyDescent="0.25">
      <c r="A13" s="139">
        <v>7</v>
      </c>
      <c r="B13" s="294" t="s">
        <v>904</v>
      </c>
      <c r="C13" s="294" t="s">
        <v>905</v>
      </c>
      <c r="D13" s="294" t="s">
        <v>906</v>
      </c>
      <c r="E13" s="294" t="s">
        <v>933</v>
      </c>
      <c r="F13" s="294" t="s">
        <v>860</v>
      </c>
      <c r="G13" s="288"/>
      <c r="H13" s="289">
        <v>18</v>
      </c>
      <c r="I13" s="290">
        <v>258.7</v>
      </c>
      <c r="J13" s="290">
        <v>258.7</v>
      </c>
      <c r="K13" s="137">
        <f t="shared" si="0"/>
        <v>294</v>
      </c>
      <c r="L13" s="129">
        <f t="shared" si="1"/>
        <v>1</v>
      </c>
      <c r="M13" s="103">
        <v>7</v>
      </c>
      <c r="N13" s="104" t="s">
        <v>904</v>
      </c>
      <c r="O13" s="104" t="s">
        <v>905</v>
      </c>
      <c r="P13" s="104" t="s">
        <v>906</v>
      </c>
      <c r="Q13" s="104" t="s">
        <v>933</v>
      </c>
      <c r="R13" s="104" t="s">
        <v>860</v>
      </c>
      <c r="S13" s="256">
        <v>18</v>
      </c>
      <c r="T13" s="257">
        <v>258.70000000000005</v>
      </c>
      <c r="U13" s="257">
        <v>258.70000000000005</v>
      </c>
      <c r="V13" s="115">
        <f t="shared" si="2"/>
        <v>194</v>
      </c>
      <c r="W13" s="105">
        <f t="shared" si="3"/>
        <v>1</v>
      </c>
      <c r="X13" s="143">
        <v>7</v>
      </c>
      <c r="Y13" s="117" t="s">
        <v>843</v>
      </c>
      <c r="Z13" s="117" t="s">
        <v>844</v>
      </c>
      <c r="AA13" s="117" t="s">
        <v>440</v>
      </c>
      <c r="AB13" s="117" t="s">
        <v>586</v>
      </c>
      <c r="AC13" s="117" t="s">
        <v>835</v>
      </c>
      <c r="AD13" s="269">
        <v>2</v>
      </c>
      <c r="AE13" s="270">
        <v>4.5999999999999996</v>
      </c>
      <c r="AF13" s="270">
        <v>4.5999999999999996</v>
      </c>
      <c r="AG13" s="126">
        <f t="shared" si="4"/>
        <v>194</v>
      </c>
      <c r="AH13" s="118">
        <f t="shared" si="5"/>
        <v>1</v>
      </c>
    </row>
    <row r="14" spans="1:34" x14ac:dyDescent="0.25">
      <c r="A14" s="139">
        <v>8</v>
      </c>
      <c r="B14" s="294" t="s">
        <v>683</v>
      </c>
      <c r="C14" s="294" t="s">
        <v>684</v>
      </c>
      <c r="D14" s="294" t="s">
        <v>685</v>
      </c>
      <c r="E14" s="294" t="s">
        <v>580</v>
      </c>
      <c r="F14" s="294" t="s">
        <v>814</v>
      </c>
      <c r="G14" s="288"/>
      <c r="H14" s="289">
        <v>20</v>
      </c>
      <c r="I14" s="290">
        <v>254.39999999999998</v>
      </c>
      <c r="J14" s="290">
        <v>254.39999999999998</v>
      </c>
      <c r="K14" s="137">
        <f t="shared" si="0"/>
        <v>293</v>
      </c>
      <c r="L14" s="129">
        <f t="shared" si="1"/>
        <v>1</v>
      </c>
      <c r="M14" s="103">
        <v>8</v>
      </c>
      <c r="N14" s="104" t="s">
        <v>683</v>
      </c>
      <c r="O14" s="104" t="s">
        <v>684</v>
      </c>
      <c r="P14" s="104" t="s">
        <v>685</v>
      </c>
      <c r="Q14" s="104" t="s">
        <v>580</v>
      </c>
      <c r="R14" s="104" t="s">
        <v>814</v>
      </c>
      <c r="S14" s="256">
        <v>20</v>
      </c>
      <c r="T14" s="257">
        <v>254.39999999999998</v>
      </c>
      <c r="U14" s="257">
        <v>254.39999999999998</v>
      </c>
      <c r="V14" s="115">
        <f t="shared" si="2"/>
        <v>193</v>
      </c>
      <c r="W14" s="105">
        <f t="shared" si="3"/>
        <v>1</v>
      </c>
      <c r="X14" s="143">
        <v>8</v>
      </c>
      <c r="Y14" s="117" t="s">
        <v>663</v>
      </c>
      <c r="Z14" s="117" t="s">
        <v>703</v>
      </c>
      <c r="AA14" s="117" t="s">
        <v>664</v>
      </c>
      <c r="AB14" s="117" t="s">
        <v>586</v>
      </c>
      <c r="AC14" s="117" t="s">
        <v>813</v>
      </c>
      <c r="AD14" s="269">
        <v>2</v>
      </c>
      <c r="AE14" s="270">
        <v>4.5999999999999996</v>
      </c>
      <c r="AF14" s="270">
        <v>4.5999999999999996</v>
      </c>
      <c r="AG14" s="126">
        <f t="shared" si="4"/>
        <v>194</v>
      </c>
      <c r="AH14" s="118">
        <f t="shared" si="5"/>
        <v>2</v>
      </c>
    </row>
    <row r="15" spans="1:34" x14ac:dyDescent="0.25">
      <c r="A15" s="139">
        <v>9</v>
      </c>
      <c r="B15" s="294" t="s">
        <v>899</v>
      </c>
      <c r="C15" s="294" t="s">
        <v>900</v>
      </c>
      <c r="D15" s="294" t="s">
        <v>901</v>
      </c>
      <c r="E15" s="294" t="s">
        <v>580</v>
      </c>
      <c r="F15" s="294" t="s">
        <v>822</v>
      </c>
      <c r="G15" s="288"/>
      <c r="H15" s="289">
        <v>22</v>
      </c>
      <c r="I15" s="290">
        <v>248.99999999999994</v>
      </c>
      <c r="J15" s="290">
        <v>248.99999999999994</v>
      </c>
      <c r="K15" s="137">
        <f t="shared" si="0"/>
        <v>292</v>
      </c>
      <c r="L15" s="129">
        <f t="shared" si="1"/>
        <v>1</v>
      </c>
      <c r="M15" s="103">
        <v>9</v>
      </c>
      <c r="N15" s="104" t="s">
        <v>899</v>
      </c>
      <c r="O15" s="104" t="s">
        <v>900</v>
      </c>
      <c r="P15" s="104" t="s">
        <v>901</v>
      </c>
      <c r="Q15" s="104" t="s">
        <v>580</v>
      </c>
      <c r="R15" s="104" t="s">
        <v>822</v>
      </c>
      <c r="S15" s="256">
        <v>21</v>
      </c>
      <c r="T15" s="257">
        <v>246.29999999999995</v>
      </c>
      <c r="U15" s="257">
        <v>246.29999999999995</v>
      </c>
      <c r="V15" s="115">
        <f t="shared" si="2"/>
        <v>192</v>
      </c>
      <c r="W15" s="105">
        <f t="shared" si="3"/>
        <v>1</v>
      </c>
      <c r="X15" s="143">
        <v>9</v>
      </c>
      <c r="Y15" s="117" t="s">
        <v>759</v>
      </c>
      <c r="Z15" s="117" t="s">
        <v>763</v>
      </c>
      <c r="AA15" s="117" t="s">
        <v>257</v>
      </c>
      <c r="AB15" s="117" t="s">
        <v>581</v>
      </c>
      <c r="AC15" s="117" t="s">
        <v>814</v>
      </c>
      <c r="AD15" s="269">
        <v>3</v>
      </c>
      <c r="AE15" s="270">
        <v>4.3000000000000007</v>
      </c>
      <c r="AF15" s="270">
        <v>4.3000000000000007</v>
      </c>
      <c r="AG15" s="126">
        <f t="shared" si="4"/>
        <v>192</v>
      </c>
      <c r="AH15" s="118">
        <f t="shared" si="5"/>
        <v>1</v>
      </c>
    </row>
    <row r="16" spans="1:34" x14ac:dyDescent="0.25">
      <c r="A16" s="139">
        <v>10</v>
      </c>
      <c r="B16" s="294" t="s">
        <v>832</v>
      </c>
      <c r="C16" s="294" t="s">
        <v>76</v>
      </c>
      <c r="D16" s="294" t="s">
        <v>833</v>
      </c>
      <c r="E16" s="294" t="s">
        <v>580</v>
      </c>
      <c r="F16" s="294" t="s">
        <v>822</v>
      </c>
      <c r="G16" s="288"/>
      <c r="H16" s="289">
        <v>18</v>
      </c>
      <c r="I16" s="290">
        <v>228.79999999999998</v>
      </c>
      <c r="J16" s="290">
        <v>228.79999999999998</v>
      </c>
      <c r="K16" s="137">
        <f t="shared" si="0"/>
        <v>291</v>
      </c>
      <c r="L16" s="129">
        <f t="shared" si="1"/>
        <v>1</v>
      </c>
      <c r="M16" s="103">
        <v>10</v>
      </c>
      <c r="N16" s="104" t="s">
        <v>832</v>
      </c>
      <c r="O16" s="104" t="s">
        <v>76</v>
      </c>
      <c r="P16" s="104" t="s">
        <v>833</v>
      </c>
      <c r="Q16" s="104" t="s">
        <v>580</v>
      </c>
      <c r="R16" s="104" t="s">
        <v>822</v>
      </c>
      <c r="S16" s="256">
        <v>18</v>
      </c>
      <c r="T16" s="257">
        <v>228.79999999999998</v>
      </c>
      <c r="U16" s="257">
        <v>228.79999999999998</v>
      </c>
      <c r="V16" s="115">
        <f t="shared" si="2"/>
        <v>191</v>
      </c>
      <c r="W16" s="105">
        <f t="shared" si="3"/>
        <v>1</v>
      </c>
      <c r="X16" s="143">
        <v>10</v>
      </c>
      <c r="Y16" s="117" t="s">
        <v>331</v>
      </c>
      <c r="Z16" s="117" t="s">
        <v>198</v>
      </c>
      <c r="AA16" s="117" t="s">
        <v>112</v>
      </c>
      <c r="AB16" s="117" t="s">
        <v>583</v>
      </c>
      <c r="AC16" s="117" t="s">
        <v>808</v>
      </c>
      <c r="AD16" s="269">
        <v>1</v>
      </c>
      <c r="AE16" s="270">
        <v>3.6</v>
      </c>
      <c r="AF16" s="270">
        <v>3.6</v>
      </c>
      <c r="AG16" s="126">
        <f t="shared" si="4"/>
        <v>191</v>
      </c>
      <c r="AH16" s="118">
        <f t="shared" si="5"/>
        <v>1</v>
      </c>
    </row>
    <row r="17" spans="1:34" x14ac:dyDescent="0.25">
      <c r="A17" s="139">
        <v>11</v>
      </c>
      <c r="B17" s="294" t="s">
        <v>828</v>
      </c>
      <c r="C17" s="294" t="s">
        <v>829</v>
      </c>
      <c r="D17" s="294" t="s">
        <v>232</v>
      </c>
      <c r="E17" s="294" t="s">
        <v>580</v>
      </c>
      <c r="F17" s="294" t="s">
        <v>822</v>
      </c>
      <c r="G17" s="288"/>
      <c r="H17" s="289">
        <v>19</v>
      </c>
      <c r="I17" s="290">
        <v>228.30000000000007</v>
      </c>
      <c r="J17" s="290">
        <v>228.30000000000007</v>
      </c>
      <c r="K17" s="137">
        <f t="shared" si="0"/>
        <v>290</v>
      </c>
      <c r="L17" s="129">
        <f t="shared" si="1"/>
        <v>1</v>
      </c>
      <c r="M17" s="103">
        <v>11</v>
      </c>
      <c r="N17" s="104" t="s">
        <v>828</v>
      </c>
      <c r="O17" s="104" t="s">
        <v>829</v>
      </c>
      <c r="P17" s="104" t="s">
        <v>232</v>
      </c>
      <c r="Q17" s="104" t="s">
        <v>580</v>
      </c>
      <c r="R17" s="104" t="s">
        <v>822</v>
      </c>
      <c r="S17" s="256">
        <v>19</v>
      </c>
      <c r="T17" s="257">
        <v>228.30000000000004</v>
      </c>
      <c r="U17" s="257">
        <v>228.30000000000004</v>
      </c>
      <c r="V17" s="115">
        <f t="shared" si="2"/>
        <v>190</v>
      </c>
      <c r="W17" s="105">
        <f t="shared" si="3"/>
        <v>1</v>
      </c>
      <c r="X17" s="143">
        <v>11</v>
      </c>
      <c r="Y17" s="266" t="s">
        <v>326</v>
      </c>
      <c r="Z17" s="117" t="s">
        <v>132</v>
      </c>
      <c r="AA17" s="117" t="s">
        <v>501</v>
      </c>
      <c r="AB17" s="117" t="s">
        <v>583</v>
      </c>
      <c r="AC17" s="117" t="s">
        <v>808</v>
      </c>
      <c r="AD17" s="269">
        <v>1</v>
      </c>
      <c r="AE17" s="270">
        <v>2.5</v>
      </c>
      <c r="AF17" s="270">
        <v>2.5</v>
      </c>
      <c r="AG17" s="126">
        <f t="shared" si="4"/>
        <v>190</v>
      </c>
      <c r="AH17" s="118">
        <f t="shared" si="5"/>
        <v>1</v>
      </c>
    </row>
    <row r="18" spans="1:34" s="44" customFormat="1" x14ac:dyDescent="0.25">
      <c r="A18" s="139">
        <v>12</v>
      </c>
      <c r="B18" s="294" t="s">
        <v>407</v>
      </c>
      <c r="C18" s="294" t="s">
        <v>163</v>
      </c>
      <c r="D18" s="294" t="s">
        <v>83</v>
      </c>
      <c r="E18" s="294" t="s">
        <v>584</v>
      </c>
      <c r="F18" s="294" t="s">
        <v>809</v>
      </c>
      <c r="G18" s="288">
        <v>1</v>
      </c>
      <c r="H18" s="289">
        <v>16</v>
      </c>
      <c r="I18" s="290">
        <v>215.29999999999998</v>
      </c>
      <c r="J18" s="290">
        <v>215.29999999999998</v>
      </c>
      <c r="K18" s="137">
        <f t="shared" si="0"/>
        <v>289</v>
      </c>
      <c r="L18" s="129">
        <f t="shared" si="1"/>
        <v>1</v>
      </c>
      <c r="M18" s="103">
        <v>12</v>
      </c>
      <c r="N18" s="104" t="s">
        <v>407</v>
      </c>
      <c r="O18" s="104" t="s">
        <v>163</v>
      </c>
      <c r="P18" s="104" t="s">
        <v>83</v>
      </c>
      <c r="Q18" s="104" t="s">
        <v>584</v>
      </c>
      <c r="R18" s="104" t="s">
        <v>809</v>
      </c>
      <c r="S18" s="256">
        <v>16</v>
      </c>
      <c r="T18" s="257">
        <v>214.20000000000002</v>
      </c>
      <c r="U18" s="257">
        <v>214.20000000000002</v>
      </c>
      <c r="V18" s="115">
        <f t="shared" si="2"/>
        <v>189</v>
      </c>
      <c r="W18" s="105">
        <f t="shared" si="3"/>
        <v>1</v>
      </c>
      <c r="X18" s="143">
        <v>12</v>
      </c>
      <c r="Y18" s="117" t="s">
        <v>875</v>
      </c>
      <c r="Z18" s="117" t="s">
        <v>165</v>
      </c>
      <c r="AA18" s="117" t="s">
        <v>876</v>
      </c>
      <c r="AB18" s="117" t="s">
        <v>585</v>
      </c>
      <c r="AC18" s="117" t="s">
        <v>866</v>
      </c>
      <c r="AD18" s="269">
        <v>2</v>
      </c>
      <c r="AE18" s="270">
        <v>2.1</v>
      </c>
      <c r="AF18" s="270">
        <v>2.1</v>
      </c>
      <c r="AG18" s="126">
        <f t="shared" si="4"/>
        <v>189</v>
      </c>
      <c r="AH18" s="118">
        <f t="shared" si="5"/>
        <v>1</v>
      </c>
    </row>
    <row r="19" spans="1:34" x14ac:dyDescent="0.25">
      <c r="A19" s="139">
        <v>13</v>
      </c>
      <c r="B19" s="294" t="s">
        <v>825</v>
      </c>
      <c r="C19" s="294" t="s">
        <v>134</v>
      </c>
      <c r="D19" s="294" t="s">
        <v>274</v>
      </c>
      <c r="E19" s="294" t="s">
        <v>580</v>
      </c>
      <c r="F19" s="294" t="s">
        <v>822</v>
      </c>
      <c r="G19" s="288"/>
      <c r="H19" s="289">
        <v>23</v>
      </c>
      <c r="I19" s="290">
        <v>213.70000000000002</v>
      </c>
      <c r="J19" s="290">
        <v>213.70000000000002</v>
      </c>
      <c r="K19" s="137">
        <f t="shared" si="0"/>
        <v>288</v>
      </c>
      <c r="L19" s="129">
        <f t="shared" si="1"/>
        <v>1</v>
      </c>
      <c r="M19" s="103">
        <v>13</v>
      </c>
      <c r="N19" s="104" t="s">
        <v>825</v>
      </c>
      <c r="O19" s="104" t="s">
        <v>134</v>
      </c>
      <c r="P19" s="104" t="s">
        <v>274</v>
      </c>
      <c r="Q19" s="104" t="s">
        <v>580</v>
      </c>
      <c r="R19" s="104" t="s">
        <v>822</v>
      </c>
      <c r="S19" s="256">
        <v>23</v>
      </c>
      <c r="T19" s="257">
        <v>213.70000000000002</v>
      </c>
      <c r="U19" s="257">
        <v>213.70000000000002</v>
      </c>
      <c r="V19" s="115">
        <f t="shared" si="2"/>
        <v>188</v>
      </c>
      <c r="W19" s="105">
        <f t="shared" si="3"/>
        <v>1</v>
      </c>
      <c r="X19" s="143">
        <v>13</v>
      </c>
      <c r="Y19" s="117" t="s">
        <v>849</v>
      </c>
      <c r="Z19" s="117" t="s">
        <v>850</v>
      </c>
      <c r="AA19" s="117" t="s">
        <v>443</v>
      </c>
      <c r="AB19" s="117" t="s">
        <v>581</v>
      </c>
      <c r="AC19" s="117" t="s">
        <v>846</v>
      </c>
      <c r="AD19" s="269">
        <v>1</v>
      </c>
      <c r="AE19" s="270">
        <v>2</v>
      </c>
      <c r="AF19" s="270">
        <v>2</v>
      </c>
      <c r="AG19" s="126">
        <f t="shared" si="4"/>
        <v>188</v>
      </c>
      <c r="AH19" s="118">
        <f t="shared" si="5"/>
        <v>1</v>
      </c>
    </row>
    <row r="20" spans="1:34" x14ac:dyDescent="0.25">
      <c r="A20" s="139">
        <v>14</v>
      </c>
      <c r="B20" s="294" t="s">
        <v>830</v>
      </c>
      <c r="C20" s="294" t="s">
        <v>774</v>
      </c>
      <c r="D20" s="294" t="s">
        <v>831</v>
      </c>
      <c r="E20" s="294" t="s">
        <v>580</v>
      </c>
      <c r="F20" s="294" t="s">
        <v>822</v>
      </c>
      <c r="G20" s="288"/>
      <c r="H20" s="289">
        <v>13</v>
      </c>
      <c r="I20" s="290">
        <v>209</v>
      </c>
      <c r="J20" s="290">
        <v>209</v>
      </c>
      <c r="K20" s="137">
        <f t="shared" si="0"/>
        <v>287</v>
      </c>
      <c r="L20" s="129">
        <f t="shared" si="1"/>
        <v>1</v>
      </c>
      <c r="M20" s="103">
        <v>14</v>
      </c>
      <c r="N20" s="104" t="s">
        <v>830</v>
      </c>
      <c r="O20" s="104" t="s">
        <v>774</v>
      </c>
      <c r="P20" s="104" t="s">
        <v>831</v>
      </c>
      <c r="Q20" s="104" t="s">
        <v>580</v>
      </c>
      <c r="R20" s="104" t="s">
        <v>822</v>
      </c>
      <c r="S20" s="256">
        <v>13</v>
      </c>
      <c r="T20" s="257">
        <v>208.99999999999997</v>
      </c>
      <c r="U20" s="257">
        <v>208.99999999999997</v>
      </c>
      <c r="V20" s="115">
        <f t="shared" si="2"/>
        <v>187</v>
      </c>
      <c r="W20" s="105">
        <f t="shared" si="3"/>
        <v>1</v>
      </c>
      <c r="X20" s="143">
        <v>14</v>
      </c>
      <c r="Y20" s="117" t="s">
        <v>840</v>
      </c>
      <c r="Z20" s="117" t="s">
        <v>841</v>
      </c>
      <c r="AA20" s="117" t="s">
        <v>842</v>
      </c>
      <c r="AB20" s="117" t="s">
        <v>586</v>
      </c>
      <c r="AC20" s="117" t="s">
        <v>835</v>
      </c>
      <c r="AD20" s="269">
        <v>1</v>
      </c>
      <c r="AE20" s="270">
        <v>1.7</v>
      </c>
      <c r="AF20" s="270">
        <v>1.7</v>
      </c>
      <c r="AG20" s="126">
        <f t="shared" si="4"/>
        <v>187</v>
      </c>
      <c r="AH20" s="118">
        <f t="shared" si="5"/>
        <v>1</v>
      </c>
    </row>
    <row r="21" spans="1:34" x14ac:dyDescent="0.25">
      <c r="A21" s="139">
        <v>15</v>
      </c>
      <c r="B21" s="294" t="s">
        <v>845</v>
      </c>
      <c r="C21" s="294" t="s">
        <v>847</v>
      </c>
      <c r="D21" s="294" t="s">
        <v>848</v>
      </c>
      <c r="E21" s="294" t="s">
        <v>581</v>
      </c>
      <c r="F21" s="294" t="s">
        <v>846</v>
      </c>
      <c r="G21" s="288">
        <v>1</v>
      </c>
      <c r="H21" s="289">
        <v>13</v>
      </c>
      <c r="I21" s="290">
        <v>208.20000000000002</v>
      </c>
      <c r="J21" s="290">
        <v>208.20000000000002</v>
      </c>
      <c r="K21" s="137">
        <f t="shared" si="0"/>
        <v>286</v>
      </c>
      <c r="L21" s="129">
        <f t="shared" si="1"/>
        <v>1</v>
      </c>
      <c r="M21" s="103">
        <v>15</v>
      </c>
      <c r="N21" s="104" t="s">
        <v>418</v>
      </c>
      <c r="O21" s="104" t="s">
        <v>195</v>
      </c>
      <c r="P21" s="104" t="s">
        <v>196</v>
      </c>
      <c r="Q21" s="104" t="s">
        <v>583</v>
      </c>
      <c r="R21" s="104" t="s">
        <v>808</v>
      </c>
      <c r="S21" s="256">
        <v>9</v>
      </c>
      <c r="T21" s="257">
        <v>203.30000000000004</v>
      </c>
      <c r="U21" s="257">
        <v>203.30000000000004</v>
      </c>
      <c r="V21" s="115">
        <f t="shared" si="2"/>
        <v>186</v>
      </c>
      <c r="W21" s="105">
        <f t="shared" si="3"/>
        <v>1</v>
      </c>
      <c r="X21" s="143">
        <v>15</v>
      </c>
      <c r="Y21" s="266" t="s">
        <v>385</v>
      </c>
      <c r="Z21" s="117" t="s">
        <v>280</v>
      </c>
      <c r="AA21" s="117" t="s">
        <v>70</v>
      </c>
      <c r="AB21" s="117" t="s">
        <v>586</v>
      </c>
      <c r="AC21" s="117" t="s">
        <v>813</v>
      </c>
      <c r="AD21" s="269">
        <v>1</v>
      </c>
      <c r="AE21" s="270">
        <v>1.3</v>
      </c>
      <c r="AF21" s="270">
        <v>1.3</v>
      </c>
      <c r="AG21" s="126">
        <f t="shared" si="4"/>
        <v>186</v>
      </c>
      <c r="AH21" s="118">
        <f t="shared" si="5"/>
        <v>1</v>
      </c>
    </row>
    <row r="22" spans="1:34" x14ac:dyDescent="0.25">
      <c r="A22" s="139">
        <v>16</v>
      </c>
      <c r="B22" s="294" t="s">
        <v>418</v>
      </c>
      <c r="C22" s="294" t="s">
        <v>195</v>
      </c>
      <c r="D22" s="294" t="s">
        <v>196</v>
      </c>
      <c r="E22" s="294" t="s">
        <v>583</v>
      </c>
      <c r="F22" s="294" t="s">
        <v>808</v>
      </c>
      <c r="G22" s="288"/>
      <c r="H22" s="289">
        <v>9</v>
      </c>
      <c r="I22" s="290">
        <v>203.3</v>
      </c>
      <c r="J22" s="290">
        <v>203.3</v>
      </c>
      <c r="K22" s="137">
        <f t="shared" si="0"/>
        <v>285</v>
      </c>
      <c r="L22" s="129">
        <f t="shared" si="1"/>
        <v>1</v>
      </c>
      <c r="M22" s="103">
        <v>16</v>
      </c>
      <c r="N22" s="104" t="s">
        <v>845</v>
      </c>
      <c r="O22" s="104" t="s">
        <v>847</v>
      </c>
      <c r="P22" s="104" t="s">
        <v>848</v>
      </c>
      <c r="Q22" s="104" t="s">
        <v>581</v>
      </c>
      <c r="R22" s="104" t="s">
        <v>846</v>
      </c>
      <c r="S22" s="256">
        <v>13</v>
      </c>
      <c r="T22" s="257">
        <v>203.2</v>
      </c>
      <c r="U22" s="257">
        <v>203.2</v>
      </c>
      <c r="V22" s="115">
        <f t="shared" si="2"/>
        <v>185</v>
      </c>
      <c r="W22" s="105">
        <f t="shared" si="3"/>
        <v>1</v>
      </c>
      <c r="X22" s="143">
        <v>16</v>
      </c>
      <c r="Y22" s="117" t="s">
        <v>851</v>
      </c>
      <c r="Z22" s="117" t="s">
        <v>852</v>
      </c>
      <c r="AA22" s="117" t="s">
        <v>276</v>
      </c>
      <c r="AB22" s="117" t="s">
        <v>581</v>
      </c>
      <c r="AC22" s="117" t="s">
        <v>846</v>
      </c>
      <c r="AD22" s="269">
        <v>1</v>
      </c>
      <c r="AE22" s="270">
        <v>1.2</v>
      </c>
      <c r="AF22" s="270">
        <v>1.2</v>
      </c>
      <c r="AG22" s="126">
        <f t="shared" si="4"/>
        <v>185</v>
      </c>
      <c r="AH22" s="118">
        <f t="shared" si="5"/>
        <v>1</v>
      </c>
    </row>
    <row r="23" spans="1:34" x14ac:dyDescent="0.25">
      <c r="A23" s="139">
        <v>17</v>
      </c>
      <c r="B23" s="294" t="s">
        <v>849</v>
      </c>
      <c r="C23" s="294" t="s">
        <v>850</v>
      </c>
      <c r="D23" s="294" t="s">
        <v>443</v>
      </c>
      <c r="E23" s="294" t="s">
        <v>581</v>
      </c>
      <c r="F23" s="294" t="s">
        <v>846</v>
      </c>
      <c r="G23" s="288">
        <v>1</v>
      </c>
      <c r="H23" s="289">
        <v>14</v>
      </c>
      <c r="I23" s="290">
        <v>202.1</v>
      </c>
      <c r="J23" s="290">
        <v>202.1</v>
      </c>
      <c r="K23" s="137">
        <f t="shared" si="0"/>
        <v>284</v>
      </c>
      <c r="L23" s="129">
        <f t="shared" si="1"/>
        <v>1</v>
      </c>
      <c r="M23" s="103">
        <v>17</v>
      </c>
      <c r="N23" s="104" t="s">
        <v>849</v>
      </c>
      <c r="O23" s="104" t="s">
        <v>850</v>
      </c>
      <c r="P23" s="104" t="s">
        <v>443</v>
      </c>
      <c r="Q23" s="104" t="s">
        <v>581</v>
      </c>
      <c r="R23" s="104" t="s">
        <v>846</v>
      </c>
      <c r="S23" s="256">
        <v>14</v>
      </c>
      <c r="T23" s="257">
        <v>200.10000000000002</v>
      </c>
      <c r="U23" s="257">
        <v>200.10000000000002</v>
      </c>
      <c r="V23" s="115">
        <f t="shared" si="2"/>
        <v>184</v>
      </c>
      <c r="W23" s="105">
        <f t="shared" si="3"/>
        <v>1</v>
      </c>
      <c r="X23" s="143">
        <v>17</v>
      </c>
      <c r="Y23" s="266" t="s">
        <v>325</v>
      </c>
      <c r="Z23" s="117" t="s">
        <v>481</v>
      </c>
      <c r="AA23" s="117" t="s">
        <v>78</v>
      </c>
      <c r="AB23" s="117" t="s">
        <v>585</v>
      </c>
      <c r="AC23" s="117" t="s">
        <v>806</v>
      </c>
      <c r="AD23" s="269">
        <v>1</v>
      </c>
      <c r="AE23" s="270">
        <v>1.1000000000000001</v>
      </c>
      <c r="AF23" s="270">
        <v>1.1000000000000001</v>
      </c>
      <c r="AG23" s="126">
        <f t="shared" si="4"/>
        <v>184</v>
      </c>
      <c r="AH23" s="118">
        <f t="shared" si="5"/>
        <v>1</v>
      </c>
    </row>
    <row r="24" spans="1:34" x14ac:dyDescent="0.25">
      <c r="A24" s="139">
        <v>18</v>
      </c>
      <c r="B24" s="298" t="s">
        <v>330</v>
      </c>
      <c r="C24" s="294" t="s">
        <v>239</v>
      </c>
      <c r="D24" s="294" t="s">
        <v>104</v>
      </c>
      <c r="E24" s="294" t="s">
        <v>584</v>
      </c>
      <c r="F24" s="294" t="s">
        <v>809</v>
      </c>
      <c r="G24" s="288">
        <v>1</v>
      </c>
      <c r="H24" s="289">
        <v>11</v>
      </c>
      <c r="I24" s="290">
        <v>200.30000000000004</v>
      </c>
      <c r="J24" s="290">
        <v>200.30000000000004</v>
      </c>
      <c r="K24" s="137">
        <f t="shared" si="0"/>
        <v>283</v>
      </c>
      <c r="L24" s="129">
        <f t="shared" si="1"/>
        <v>1</v>
      </c>
      <c r="M24" s="103">
        <v>18</v>
      </c>
      <c r="N24" s="260" t="s">
        <v>325</v>
      </c>
      <c r="O24" s="104" t="s">
        <v>481</v>
      </c>
      <c r="P24" s="104" t="s">
        <v>78</v>
      </c>
      <c r="Q24" s="104" t="s">
        <v>585</v>
      </c>
      <c r="R24" s="104" t="s">
        <v>806</v>
      </c>
      <c r="S24" s="256">
        <v>18</v>
      </c>
      <c r="T24" s="257">
        <v>195.50000000000003</v>
      </c>
      <c r="U24" s="257">
        <v>195.50000000000003</v>
      </c>
      <c r="V24" s="115">
        <f t="shared" si="2"/>
        <v>183</v>
      </c>
      <c r="W24" s="105">
        <f t="shared" si="3"/>
        <v>1</v>
      </c>
      <c r="X24" s="143">
        <v>18</v>
      </c>
      <c r="Y24" s="117" t="s">
        <v>407</v>
      </c>
      <c r="Z24" s="117" t="s">
        <v>163</v>
      </c>
      <c r="AA24" s="117" t="s">
        <v>83</v>
      </c>
      <c r="AB24" s="117" t="s">
        <v>584</v>
      </c>
      <c r="AC24" s="117" t="s">
        <v>809</v>
      </c>
      <c r="AD24" s="269">
        <v>1</v>
      </c>
      <c r="AE24" s="270">
        <v>1.1000000000000001</v>
      </c>
      <c r="AF24" s="270">
        <v>1.1000000000000001</v>
      </c>
      <c r="AG24" s="126">
        <f t="shared" si="4"/>
        <v>184</v>
      </c>
      <c r="AH24" s="118">
        <f t="shared" si="5"/>
        <v>2</v>
      </c>
    </row>
    <row r="25" spans="1:34" x14ac:dyDescent="0.25">
      <c r="A25" s="139">
        <v>19</v>
      </c>
      <c r="B25" s="298" t="s">
        <v>325</v>
      </c>
      <c r="C25" s="294" t="s">
        <v>481</v>
      </c>
      <c r="D25" s="294" t="s">
        <v>78</v>
      </c>
      <c r="E25" s="294" t="s">
        <v>585</v>
      </c>
      <c r="F25" s="294" t="s">
        <v>806</v>
      </c>
      <c r="G25" s="288">
        <v>1</v>
      </c>
      <c r="H25" s="289">
        <v>18</v>
      </c>
      <c r="I25" s="290">
        <v>196.60000000000002</v>
      </c>
      <c r="J25" s="290">
        <v>196.60000000000002</v>
      </c>
      <c r="K25" s="137">
        <f t="shared" si="0"/>
        <v>282</v>
      </c>
      <c r="L25" s="129">
        <f t="shared" si="1"/>
        <v>1</v>
      </c>
      <c r="M25" s="103">
        <v>19</v>
      </c>
      <c r="N25" s="104" t="s">
        <v>821</v>
      </c>
      <c r="O25" s="104" t="s">
        <v>823</v>
      </c>
      <c r="P25" s="104" t="s">
        <v>824</v>
      </c>
      <c r="Q25" s="104" t="s">
        <v>580</v>
      </c>
      <c r="R25" s="104" t="s">
        <v>822</v>
      </c>
      <c r="S25" s="256">
        <v>17</v>
      </c>
      <c r="T25" s="257">
        <v>180.20000000000002</v>
      </c>
      <c r="U25" s="257">
        <v>180.20000000000002</v>
      </c>
      <c r="V25" s="115">
        <f t="shared" si="2"/>
        <v>182</v>
      </c>
      <c r="W25" s="105">
        <f t="shared" si="3"/>
        <v>1</v>
      </c>
      <c r="X25" s="143">
        <v>19</v>
      </c>
      <c r="Y25" s="117" t="s">
        <v>885</v>
      </c>
      <c r="Z25" s="117" t="s">
        <v>886</v>
      </c>
      <c r="AA25" s="117" t="s">
        <v>887</v>
      </c>
      <c r="AB25" s="117" t="s">
        <v>581</v>
      </c>
      <c r="AC25" s="117" t="s">
        <v>846</v>
      </c>
      <c r="AD25" s="269">
        <v>1</v>
      </c>
      <c r="AE25" s="270">
        <v>1.1000000000000001</v>
      </c>
      <c r="AF25" s="270">
        <v>1.1000000000000001</v>
      </c>
      <c r="AG25" s="126">
        <f t="shared" si="4"/>
        <v>184</v>
      </c>
      <c r="AH25" s="118">
        <f t="shared" si="5"/>
        <v>3</v>
      </c>
    </row>
    <row r="26" spans="1:34" x14ac:dyDescent="0.25">
      <c r="A26" s="139">
        <v>20</v>
      </c>
      <c r="B26" s="294" t="s">
        <v>821</v>
      </c>
      <c r="C26" s="294" t="s">
        <v>823</v>
      </c>
      <c r="D26" s="294" t="s">
        <v>824</v>
      </c>
      <c r="E26" s="294" t="s">
        <v>580</v>
      </c>
      <c r="F26" s="294" t="s">
        <v>822</v>
      </c>
      <c r="G26" s="288"/>
      <c r="H26" s="289">
        <v>17</v>
      </c>
      <c r="I26" s="290">
        <v>180.20000000000002</v>
      </c>
      <c r="J26" s="290">
        <v>180.20000000000002</v>
      </c>
      <c r="K26" s="137">
        <f t="shared" si="0"/>
        <v>281</v>
      </c>
      <c r="L26" s="129">
        <f t="shared" si="1"/>
        <v>1</v>
      </c>
      <c r="M26" s="103">
        <v>20</v>
      </c>
      <c r="N26" s="260" t="s">
        <v>330</v>
      </c>
      <c r="O26" s="104" t="s">
        <v>239</v>
      </c>
      <c r="P26" s="104" t="s">
        <v>104</v>
      </c>
      <c r="Q26" s="104" t="s">
        <v>584</v>
      </c>
      <c r="R26" s="104" t="s">
        <v>809</v>
      </c>
      <c r="S26" s="256">
        <v>11</v>
      </c>
      <c r="T26" s="257">
        <v>177.4</v>
      </c>
      <c r="U26" s="257">
        <v>177.4</v>
      </c>
      <c r="V26" s="115">
        <f t="shared" si="2"/>
        <v>181</v>
      </c>
      <c r="W26" s="105">
        <f t="shared" si="3"/>
        <v>1</v>
      </c>
      <c r="X26" s="143">
        <v>20</v>
      </c>
      <c r="Y26" s="117" t="s">
        <v>382</v>
      </c>
      <c r="Z26" s="117" t="s">
        <v>94</v>
      </c>
      <c r="AA26" s="117" t="s">
        <v>143</v>
      </c>
      <c r="AB26" s="117" t="s">
        <v>585</v>
      </c>
      <c r="AC26" s="117" t="s">
        <v>806</v>
      </c>
      <c r="AD26" s="269">
        <v>1</v>
      </c>
      <c r="AE26" s="270">
        <v>0.9</v>
      </c>
      <c r="AF26" s="270">
        <v>0.9</v>
      </c>
      <c r="AG26" s="126">
        <f t="shared" si="4"/>
        <v>181</v>
      </c>
      <c r="AH26" s="118">
        <f t="shared" si="5"/>
        <v>1</v>
      </c>
    </row>
    <row r="27" spans="1:34" x14ac:dyDescent="0.25">
      <c r="A27" s="139">
        <v>21</v>
      </c>
      <c r="B27" s="294" t="s">
        <v>759</v>
      </c>
      <c r="C27" s="294" t="s">
        <v>763</v>
      </c>
      <c r="D27" s="294" t="s">
        <v>257</v>
      </c>
      <c r="E27" s="294" t="s">
        <v>581</v>
      </c>
      <c r="F27" s="294" t="s">
        <v>814</v>
      </c>
      <c r="G27" s="288">
        <v>3</v>
      </c>
      <c r="H27" s="289">
        <v>8</v>
      </c>
      <c r="I27" s="290">
        <v>173.09999999999997</v>
      </c>
      <c r="J27" s="290">
        <v>173.09999999999997</v>
      </c>
      <c r="K27" s="137">
        <f t="shared" si="0"/>
        <v>280</v>
      </c>
      <c r="L27" s="129">
        <f t="shared" si="1"/>
        <v>1</v>
      </c>
      <c r="M27" s="103">
        <v>21</v>
      </c>
      <c r="N27" s="104" t="s">
        <v>759</v>
      </c>
      <c r="O27" s="104" t="s">
        <v>763</v>
      </c>
      <c r="P27" s="104" t="s">
        <v>257</v>
      </c>
      <c r="Q27" s="104" t="s">
        <v>581</v>
      </c>
      <c r="R27" s="104" t="s">
        <v>814</v>
      </c>
      <c r="S27" s="256">
        <v>8</v>
      </c>
      <c r="T27" s="257">
        <v>168.79999999999998</v>
      </c>
      <c r="U27" s="257">
        <v>168.79999999999998</v>
      </c>
      <c r="V27" s="115">
        <f t="shared" si="2"/>
        <v>180</v>
      </c>
      <c r="W27" s="105">
        <f t="shared" si="3"/>
        <v>1</v>
      </c>
      <c r="X27" s="143">
        <v>21</v>
      </c>
      <c r="Y27" s="117" t="s">
        <v>394</v>
      </c>
      <c r="Z27" s="117" t="s">
        <v>279</v>
      </c>
      <c r="AA27" s="117" t="s">
        <v>117</v>
      </c>
      <c r="AB27" s="117" t="s">
        <v>586</v>
      </c>
      <c r="AC27" s="117" t="s">
        <v>813</v>
      </c>
      <c r="AD27" s="269">
        <v>1</v>
      </c>
      <c r="AE27" s="270">
        <v>0.9</v>
      </c>
      <c r="AF27" s="270">
        <v>0.9</v>
      </c>
      <c r="AG27" s="126">
        <f t="shared" si="4"/>
        <v>181</v>
      </c>
      <c r="AH27" s="118">
        <f t="shared" si="5"/>
        <v>2</v>
      </c>
    </row>
    <row r="28" spans="1:34" x14ac:dyDescent="0.25">
      <c r="A28" s="139">
        <v>22</v>
      </c>
      <c r="B28" s="298" t="s">
        <v>316</v>
      </c>
      <c r="C28" s="294" t="s">
        <v>141</v>
      </c>
      <c r="D28" s="294" t="s">
        <v>81</v>
      </c>
      <c r="E28" s="294" t="s">
        <v>585</v>
      </c>
      <c r="F28" s="294" t="s">
        <v>806</v>
      </c>
      <c r="G28" s="288"/>
      <c r="H28" s="289">
        <v>15</v>
      </c>
      <c r="I28" s="290">
        <v>168.29999999999998</v>
      </c>
      <c r="J28" s="290">
        <v>168.29999999999998</v>
      </c>
      <c r="K28" s="137">
        <f t="shared" si="0"/>
        <v>279</v>
      </c>
      <c r="L28" s="129">
        <f t="shared" si="1"/>
        <v>1</v>
      </c>
      <c r="M28" s="103">
        <v>22</v>
      </c>
      <c r="N28" s="260" t="s">
        <v>316</v>
      </c>
      <c r="O28" s="104" t="s">
        <v>141</v>
      </c>
      <c r="P28" s="104" t="s">
        <v>81</v>
      </c>
      <c r="Q28" s="104" t="s">
        <v>585</v>
      </c>
      <c r="R28" s="104" t="s">
        <v>806</v>
      </c>
      <c r="S28" s="256">
        <v>15</v>
      </c>
      <c r="T28" s="257">
        <v>168.29999999999998</v>
      </c>
      <c r="U28" s="257">
        <v>168.29999999999998</v>
      </c>
      <c r="V28" s="115">
        <f t="shared" si="2"/>
        <v>179</v>
      </c>
      <c r="W28" s="105">
        <f t="shared" si="3"/>
        <v>1</v>
      </c>
      <c r="X28" s="143">
        <v>22</v>
      </c>
      <c r="Y28" s="117" t="s">
        <v>694</v>
      </c>
      <c r="Z28" s="117" t="s">
        <v>701</v>
      </c>
      <c r="AA28" s="117" t="s">
        <v>186</v>
      </c>
      <c r="AB28" s="117" t="s">
        <v>573</v>
      </c>
      <c r="AC28" s="117" t="s">
        <v>813</v>
      </c>
      <c r="AD28" s="269">
        <v>1</v>
      </c>
      <c r="AE28" s="270">
        <v>0.8</v>
      </c>
      <c r="AF28" s="270">
        <v>0.8</v>
      </c>
      <c r="AG28" s="126">
        <f t="shared" si="4"/>
        <v>179</v>
      </c>
      <c r="AH28" s="118">
        <f t="shared" si="5"/>
        <v>1</v>
      </c>
    </row>
    <row r="29" spans="1:34" x14ac:dyDescent="0.25">
      <c r="A29" s="139">
        <v>23</v>
      </c>
      <c r="B29" s="294" t="s">
        <v>902</v>
      </c>
      <c r="C29" s="294" t="s">
        <v>556</v>
      </c>
      <c r="D29" s="294" t="s">
        <v>242</v>
      </c>
      <c r="E29" s="294" t="s">
        <v>933</v>
      </c>
      <c r="F29" s="294" t="s">
        <v>860</v>
      </c>
      <c r="G29" s="288"/>
      <c r="H29" s="289">
        <v>13</v>
      </c>
      <c r="I29" s="290">
        <v>167.20000000000002</v>
      </c>
      <c r="J29" s="290">
        <v>167.20000000000002</v>
      </c>
      <c r="K29" s="137">
        <f t="shared" si="0"/>
        <v>278</v>
      </c>
      <c r="L29" s="129">
        <f t="shared" si="1"/>
        <v>1</v>
      </c>
      <c r="M29" s="103">
        <v>23</v>
      </c>
      <c r="N29" s="104" t="s">
        <v>902</v>
      </c>
      <c r="O29" s="104" t="s">
        <v>556</v>
      </c>
      <c r="P29" s="104" t="s">
        <v>242</v>
      </c>
      <c r="Q29" s="104" t="s">
        <v>933</v>
      </c>
      <c r="R29" s="104" t="s">
        <v>860</v>
      </c>
      <c r="S29" s="256">
        <v>13</v>
      </c>
      <c r="T29" s="257">
        <v>167.2</v>
      </c>
      <c r="U29" s="257">
        <v>167.2</v>
      </c>
      <c r="V29" s="115">
        <f t="shared" si="2"/>
        <v>178</v>
      </c>
      <c r="W29" s="105">
        <f t="shared" si="3"/>
        <v>1</v>
      </c>
      <c r="X29" s="143">
        <v>23</v>
      </c>
      <c r="Y29" s="266" t="s">
        <v>300</v>
      </c>
      <c r="Z29" s="266"/>
      <c r="AA29" s="266"/>
      <c r="AB29" s="266"/>
      <c r="AC29" s="266"/>
      <c r="AD29" s="271">
        <v>34</v>
      </c>
      <c r="AE29" s="272">
        <v>100.4</v>
      </c>
      <c r="AF29" s="272">
        <v>100.4</v>
      </c>
      <c r="AG29" s="126">
        <f t="shared" si="4"/>
        <v>178</v>
      </c>
      <c r="AH29" s="118">
        <f t="shared" si="5"/>
        <v>0</v>
      </c>
    </row>
    <row r="30" spans="1:34" x14ac:dyDescent="0.25">
      <c r="A30" s="139">
        <v>24</v>
      </c>
      <c r="B30" s="294" t="s">
        <v>877</v>
      </c>
      <c r="C30" s="294" t="s">
        <v>878</v>
      </c>
      <c r="D30" s="294" t="s">
        <v>879</v>
      </c>
      <c r="E30" s="294" t="s">
        <v>581</v>
      </c>
      <c r="F30" s="294" t="s">
        <v>846</v>
      </c>
      <c r="G30" s="288"/>
      <c r="H30" s="289">
        <v>10</v>
      </c>
      <c r="I30" s="290">
        <v>165.7</v>
      </c>
      <c r="J30" s="290">
        <v>165.7</v>
      </c>
      <c r="K30" s="137">
        <f t="shared" si="0"/>
        <v>277</v>
      </c>
      <c r="L30" s="129">
        <f t="shared" si="1"/>
        <v>1</v>
      </c>
      <c r="M30" s="103">
        <v>24</v>
      </c>
      <c r="N30" s="104" t="s">
        <v>877</v>
      </c>
      <c r="O30" s="104" t="s">
        <v>878</v>
      </c>
      <c r="P30" s="104" t="s">
        <v>879</v>
      </c>
      <c r="Q30" s="104" t="s">
        <v>581</v>
      </c>
      <c r="R30" s="104" t="s">
        <v>846</v>
      </c>
      <c r="S30" s="256">
        <v>10</v>
      </c>
      <c r="T30" s="257">
        <v>165.7</v>
      </c>
      <c r="U30" s="257">
        <v>165.7</v>
      </c>
      <c r="V30" s="115">
        <f t="shared" si="2"/>
        <v>177</v>
      </c>
      <c r="W30" s="105">
        <f t="shared" si="3"/>
        <v>1</v>
      </c>
      <c r="X30" s="143">
        <v>24</v>
      </c>
      <c r="Y30"/>
      <c r="Z30"/>
      <c r="AA30"/>
      <c r="AB30"/>
      <c r="AC30"/>
      <c r="AD30"/>
      <c r="AE30"/>
      <c r="AF30"/>
      <c r="AG30" s="126">
        <f t="shared" si="4"/>
        <v>20</v>
      </c>
      <c r="AH30" s="118">
        <f t="shared" si="5"/>
        <v>1</v>
      </c>
    </row>
    <row r="31" spans="1:34" x14ac:dyDescent="0.25">
      <c r="A31" s="139">
        <v>25</v>
      </c>
      <c r="B31" s="294" t="s">
        <v>313</v>
      </c>
      <c r="C31" s="294" t="s">
        <v>140</v>
      </c>
      <c r="D31" s="294" t="s">
        <v>86</v>
      </c>
      <c r="E31" s="294" t="s">
        <v>585</v>
      </c>
      <c r="F31" s="294" t="s">
        <v>806</v>
      </c>
      <c r="G31" s="288"/>
      <c r="H31" s="289">
        <v>19</v>
      </c>
      <c r="I31" s="290">
        <v>164.4</v>
      </c>
      <c r="J31" s="290">
        <v>164.4</v>
      </c>
      <c r="K31" s="137">
        <f t="shared" si="0"/>
        <v>276</v>
      </c>
      <c r="L31" s="129">
        <f t="shared" si="1"/>
        <v>1</v>
      </c>
      <c r="M31" s="103">
        <v>25</v>
      </c>
      <c r="N31" s="104" t="s">
        <v>313</v>
      </c>
      <c r="O31" s="104" t="s">
        <v>140</v>
      </c>
      <c r="P31" s="104" t="s">
        <v>86</v>
      </c>
      <c r="Q31" s="104" t="s">
        <v>585</v>
      </c>
      <c r="R31" s="104" t="s">
        <v>806</v>
      </c>
      <c r="S31" s="256">
        <v>19</v>
      </c>
      <c r="T31" s="257">
        <v>164.39999999999998</v>
      </c>
      <c r="U31" s="257">
        <v>164.39999999999998</v>
      </c>
      <c r="V31" s="115">
        <f t="shared" si="2"/>
        <v>176</v>
      </c>
      <c r="W31" s="105">
        <f t="shared" si="3"/>
        <v>1</v>
      </c>
      <c r="X31" s="143">
        <v>25</v>
      </c>
      <c r="Y31"/>
      <c r="Z31"/>
      <c r="AA31"/>
      <c r="AB31"/>
      <c r="AC31"/>
      <c r="AD31"/>
      <c r="AE31"/>
      <c r="AF31"/>
      <c r="AG31" s="126">
        <f t="shared" si="4"/>
        <v>20</v>
      </c>
      <c r="AH31" s="118">
        <f t="shared" si="5"/>
        <v>2</v>
      </c>
    </row>
    <row r="32" spans="1:34" x14ac:dyDescent="0.25">
      <c r="A32" s="139">
        <v>26</v>
      </c>
      <c r="B32" s="294" t="s">
        <v>853</v>
      </c>
      <c r="C32" s="294" t="s">
        <v>854</v>
      </c>
      <c r="D32" s="294" t="s">
        <v>219</v>
      </c>
      <c r="E32" s="294" t="s">
        <v>581</v>
      </c>
      <c r="F32" s="294" t="s">
        <v>846</v>
      </c>
      <c r="G32" s="288"/>
      <c r="H32" s="289">
        <v>13</v>
      </c>
      <c r="I32" s="290">
        <v>162.29999999999998</v>
      </c>
      <c r="J32" s="290">
        <v>162.29999999999998</v>
      </c>
      <c r="K32" s="137">
        <f t="shared" si="0"/>
        <v>275</v>
      </c>
      <c r="L32" s="129">
        <f t="shared" si="1"/>
        <v>1</v>
      </c>
      <c r="M32" s="103">
        <v>26</v>
      </c>
      <c r="N32" s="104" t="s">
        <v>853</v>
      </c>
      <c r="O32" s="104" t="s">
        <v>854</v>
      </c>
      <c r="P32" s="104" t="s">
        <v>219</v>
      </c>
      <c r="Q32" s="104" t="s">
        <v>581</v>
      </c>
      <c r="R32" s="104" t="s">
        <v>846</v>
      </c>
      <c r="S32" s="256">
        <v>13</v>
      </c>
      <c r="T32" s="257">
        <v>162.30000000000001</v>
      </c>
      <c r="U32" s="257">
        <v>162.30000000000001</v>
      </c>
      <c r="V32" s="115">
        <f t="shared" si="2"/>
        <v>175</v>
      </c>
      <c r="W32" s="105">
        <f t="shared" si="3"/>
        <v>1</v>
      </c>
      <c r="X32" s="143">
        <v>26</v>
      </c>
      <c r="Y32"/>
      <c r="Z32"/>
      <c r="AA32"/>
      <c r="AB32"/>
      <c r="AC32"/>
      <c r="AD32"/>
      <c r="AE32"/>
      <c r="AF32"/>
      <c r="AG32" s="126">
        <f t="shared" si="4"/>
        <v>20</v>
      </c>
      <c r="AH32" s="118">
        <f t="shared" si="5"/>
        <v>3</v>
      </c>
    </row>
    <row r="33" spans="1:34" x14ac:dyDescent="0.25">
      <c r="A33" s="139">
        <v>27</v>
      </c>
      <c r="B33" s="294" t="s">
        <v>434</v>
      </c>
      <c r="C33" s="294" t="s">
        <v>817</v>
      </c>
      <c r="D33" s="294" t="s">
        <v>196</v>
      </c>
      <c r="E33" s="294" t="s">
        <v>581</v>
      </c>
      <c r="F33" s="294" t="s">
        <v>814</v>
      </c>
      <c r="G33" s="288"/>
      <c r="H33" s="289">
        <v>14</v>
      </c>
      <c r="I33" s="290">
        <v>156.70000000000002</v>
      </c>
      <c r="J33" s="290">
        <v>156.70000000000002</v>
      </c>
      <c r="K33" s="137">
        <f t="shared" si="0"/>
        <v>274</v>
      </c>
      <c r="L33" s="129">
        <f t="shared" si="1"/>
        <v>1</v>
      </c>
      <c r="M33" s="103">
        <v>27</v>
      </c>
      <c r="N33" s="104" t="s">
        <v>434</v>
      </c>
      <c r="O33" s="104" t="s">
        <v>817</v>
      </c>
      <c r="P33" s="104" t="s">
        <v>196</v>
      </c>
      <c r="Q33" s="104" t="s">
        <v>581</v>
      </c>
      <c r="R33" s="104" t="s">
        <v>814</v>
      </c>
      <c r="S33" s="256">
        <v>14</v>
      </c>
      <c r="T33" s="257">
        <v>156.70000000000002</v>
      </c>
      <c r="U33" s="257">
        <v>156.70000000000002</v>
      </c>
      <c r="V33" s="115">
        <f t="shared" si="2"/>
        <v>174</v>
      </c>
      <c r="W33" s="105">
        <f t="shared" si="3"/>
        <v>1</v>
      </c>
      <c r="X33" s="143">
        <v>27</v>
      </c>
      <c r="Y33"/>
      <c r="Z33"/>
      <c r="AA33"/>
      <c r="AB33"/>
      <c r="AC33"/>
      <c r="AD33"/>
      <c r="AE33"/>
      <c r="AF33"/>
      <c r="AG33" s="126">
        <f t="shared" si="4"/>
        <v>20</v>
      </c>
      <c r="AH33" s="118">
        <f t="shared" si="5"/>
        <v>4</v>
      </c>
    </row>
    <row r="34" spans="1:34" x14ac:dyDescent="0.25">
      <c r="A34" s="139">
        <v>28</v>
      </c>
      <c r="B34" s="294" t="s">
        <v>851</v>
      </c>
      <c r="C34" s="294" t="s">
        <v>852</v>
      </c>
      <c r="D34" s="294" t="s">
        <v>276</v>
      </c>
      <c r="E34" s="294" t="s">
        <v>581</v>
      </c>
      <c r="F34" s="294" t="s">
        <v>846</v>
      </c>
      <c r="G34" s="288">
        <v>1</v>
      </c>
      <c r="H34" s="289">
        <v>11</v>
      </c>
      <c r="I34" s="290">
        <v>153.50000000000003</v>
      </c>
      <c r="J34" s="290">
        <v>153.50000000000003</v>
      </c>
      <c r="K34" s="137">
        <f t="shared" si="0"/>
        <v>273</v>
      </c>
      <c r="L34" s="129">
        <f t="shared" si="1"/>
        <v>1</v>
      </c>
      <c r="M34" s="103">
        <v>28</v>
      </c>
      <c r="N34" s="104" t="s">
        <v>851</v>
      </c>
      <c r="O34" s="104" t="s">
        <v>852</v>
      </c>
      <c r="P34" s="104" t="s">
        <v>276</v>
      </c>
      <c r="Q34" s="104" t="s">
        <v>581</v>
      </c>
      <c r="R34" s="104" t="s">
        <v>846</v>
      </c>
      <c r="S34" s="256">
        <v>11</v>
      </c>
      <c r="T34" s="257">
        <v>152.30000000000001</v>
      </c>
      <c r="U34" s="257">
        <v>152.30000000000001</v>
      </c>
      <c r="V34" s="115">
        <f t="shared" si="2"/>
        <v>173</v>
      </c>
      <c r="W34" s="105">
        <f t="shared" si="3"/>
        <v>1</v>
      </c>
      <c r="X34" s="143">
        <v>28</v>
      </c>
      <c r="Y34"/>
      <c r="Z34"/>
      <c r="AA34"/>
      <c r="AB34"/>
      <c r="AC34"/>
      <c r="AD34"/>
      <c r="AE34"/>
      <c r="AF34"/>
      <c r="AG34" s="126">
        <f t="shared" si="4"/>
        <v>20</v>
      </c>
      <c r="AH34" s="118">
        <f t="shared" si="5"/>
        <v>5</v>
      </c>
    </row>
    <row r="35" spans="1:34" x14ac:dyDescent="0.25">
      <c r="A35" s="139">
        <v>29</v>
      </c>
      <c r="B35" s="294" t="s">
        <v>736</v>
      </c>
      <c r="C35" s="294" t="s">
        <v>746</v>
      </c>
      <c r="D35" s="294" t="s">
        <v>102</v>
      </c>
      <c r="E35" s="294" t="s">
        <v>586</v>
      </c>
      <c r="F35" s="294" t="s">
        <v>813</v>
      </c>
      <c r="G35" s="288">
        <v>1</v>
      </c>
      <c r="H35" s="289">
        <v>15</v>
      </c>
      <c r="I35" s="290">
        <v>149.50000000000003</v>
      </c>
      <c r="J35" s="290">
        <v>149.50000000000003</v>
      </c>
      <c r="K35" s="137">
        <f t="shared" si="0"/>
        <v>272</v>
      </c>
      <c r="L35" s="129">
        <f t="shared" si="1"/>
        <v>1</v>
      </c>
      <c r="M35" s="103">
        <v>29</v>
      </c>
      <c r="N35" s="104" t="s">
        <v>426</v>
      </c>
      <c r="O35" s="104" t="s">
        <v>165</v>
      </c>
      <c r="P35" s="104" t="s">
        <v>70</v>
      </c>
      <c r="Q35" s="104" t="s">
        <v>581</v>
      </c>
      <c r="R35" s="104" t="s">
        <v>814</v>
      </c>
      <c r="S35" s="256">
        <v>12</v>
      </c>
      <c r="T35" s="257">
        <v>148.4</v>
      </c>
      <c r="U35" s="257">
        <v>148.4</v>
      </c>
      <c r="V35" s="115">
        <f t="shared" si="2"/>
        <v>172</v>
      </c>
      <c r="W35" s="105">
        <f t="shared" si="3"/>
        <v>1</v>
      </c>
      <c r="X35" s="143">
        <v>29</v>
      </c>
      <c r="Y35"/>
      <c r="Z35"/>
      <c r="AA35"/>
      <c r="AB35"/>
      <c r="AC35"/>
      <c r="AD35"/>
      <c r="AE35"/>
      <c r="AF35"/>
      <c r="AG35" s="126">
        <f t="shared" si="4"/>
        <v>20</v>
      </c>
      <c r="AH35" s="118">
        <f t="shared" si="5"/>
        <v>6</v>
      </c>
    </row>
    <row r="36" spans="1:34" x14ac:dyDescent="0.25">
      <c r="A36" s="139">
        <v>30</v>
      </c>
      <c r="B36" s="294" t="s">
        <v>426</v>
      </c>
      <c r="C36" s="294" t="s">
        <v>165</v>
      </c>
      <c r="D36" s="294" t="s">
        <v>70</v>
      </c>
      <c r="E36" s="294" t="s">
        <v>581</v>
      </c>
      <c r="F36" s="294" t="s">
        <v>814</v>
      </c>
      <c r="G36" s="288"/>
      <c r="H36" s="289">
        <v>12</v>
      </c>
      <c r="I36" s="290">
        <v>148.4</v>
      </c>
      <c r="J36" s="290">
        <v>148.4</v>
      </c>
      <c r="K36" s="137">
        <f t="shared" si="0"/>
        <v>271</v>
      </c>
      <c r="L36" s="129">
        <f t="shared" si="1"/>
        <v>1</v>
      </c>
      <c r="M36" s="103">
        <v>30</v>
      </c>
      <c r="N36" s="260" t="s">
        <v>415</v>
      </c>
      <c r="O36" s="104" t="s">
        <v>205</v>
      </c>
      <c r="P36" s="104" t="s">
        <v>206</v>
      </c>
      <c r="Q36" s="104" t="s">
        <v>583</v>
      </c>
      <c r="R36" s="104" t="s">
        <v>808</v>
      </c>
      <c r="S36" s="256">
        <v>11</v>
      </c>
      <c r="T36" s="257">
        <v>140.1</v>
      </c>
      <c r="U36" s="257">
        <v>140.1</v>
      </c>
      <c r="V36" s="115">
        <f t="shared" si="2"/>
        <v>171</v>
      </c>
      <c r="W36" s="105">
        <f t="shared" si="3"/>
        <v>1</v>
      </c>
      <c r="X36" s="143">
        <v>30</v>
      </c>
      <c r="Y36"/>
      <c r="Z36"/>
      <c r="AA36"/>
      <c r="AB36"/>
      <c r="AC36"/>
      <c r="AD36"/>
      <c r="AE36"/>
      <c r="AF36"/>
      <c r="AG36" s="126">
        <f t="shared" si="4"/>
        <v>20</v>
      </c>
      <c r="AH36" s="118">
        <f t="shared" si="5"/>
        <v>7</v>
      </c>
    </row>
    <row r="37" spans="1:34" x14ac:dyDescent="0.25">
      <c r="A37" s="139">
        <v>31</v>
      </c>
      <c r="B37" s="298" t="s">
        <v>415</v>
      </c>
      <c r="C37" s="294" t="s">
        <v>205</v>
      </c>
      <c r="D37" s="294" t="s">
        <v>206</v>
      </c>
      <c r="E37" s="294" t="s">
        <v>583</v>
      </c>
      <c r="F37" s="294" t="s">
        <v>808</v>
      </c>
      <c r="G37" s="288"/>
      <c r="H37" s="289">
        <v>11</v>
      </c>
      <c r="I37" s="290">
        <v>140.09999999999997</v>
      </c>
      <c r="J37" s="290">
        <v>140.09999999999997</v>
      </c>
      <c r="K37" s="137">
        <f t="shared" si="0"/>
        <v>270</v>
      </c>
      <c r="L37" s="129">
        <f t="shared" si="1"/>
        <v>1</v>
      </c>
      <c r="M37" s="103">
        <v>31</v>
      </c>
      <c r="N37" s="104" t="s">
        <v>736</v>
      </c>
      <c r="O37" s="104" t="s">
        <v>746</v>
      </c>
      <c r="P37" s="104" t="s">
        <v>102</v>
      </c>
      <c r="Q37" s="104" t="s">
        <v>586</v>
      </c>
      <c r="R37" s="104" t="s">
        <v>813</v>
      </c>
      <c r="S37" s="256">
        <v>15</v>
      </c>
      <c r="T37" s="257">
        <v>130.70000000000002</v>
      </c>
      <c r="U37" s="257">
        <v>130.70000000000002</v>
      </c>
      <c r="V37" s="115">
        <f t="shared" si="2"/>
        <v>170</v>
      </c>
      <c r="W37" s="105">
        <f t="shared" si="3"/>
        <v>1</v>
      </c>
      <c r="X37" s="143">
        <v>31</v>
      </c>
      <c r="Y37"/>
      <c r="Z37"/>
      <c r="AA37"/>
      <c r="AB37"/>
      <c r="AC37"/>
      <c r="AD37"/>
      <c r="AE37"/>
      <c r="AF37"/>
      <c r="AG37" s="126">
        <f t="shared" si="4"/>
        <v>20</v>
      </c>
      <c r="AH37" s="118">
        <f t="shared" si="5"/>
        <v>8</v>
      </c>
    </row>
    <row r="38" spans="1:34" x14ac:dyDescent="0.25">
      <c r="A38" s="139">
        <v>32</v>
      </c>
      <c r="B38" s="294" t="s">
        <v>537</v>
      </c>
      <c r="C38" s="294" t="s">
        <v>145</v>
      </c>
      <c r="D38" s="294" t="s">
        <v>166</v>
      </c>
      <c r="E38" s="294" t="s">
        <v>584</v>
      </c>
      <c r="F38" s="294" t="s">
        <v>809</v>
      </c>
      <c r="G38" s="288"/>
      <c r="H38" s="289">
        <v>4</v>
      </c>
      <c r="I38" s="290">
        <v>129.9</v>
      </c>
      <c r="J38" s="290">
        <v>129.9</v>
      </c>
      <c r="K38" s="137">
        <f t="shared" si="0"/>
        <v>269</v>
      </c>
      <c r="L38" s="129">
        <f t="shared" si="1"/>
        <v>1</v>
      </c>
      <c r="M38" s="103">
        <v>32</v>
      </c>
      <c r="N38" s="104" t="s">
        <v>537</v>
      </c>
      <c r="O38" s="104" t="s">
        <v>145</v>
      </c>
      <c r="P38" s="104" t="s">
        <v>166</v>
      </c>
      <c r="Q38" s="104" t="s">
        <v>584</v>
      </c>
      <c r="R38" s="104" t="s">
        <v>809</v>
      </c>
      <c r="S38" s="256">
        <v>4</v>
      </c>
      <c r="T38" s="257">
        <v>129.9</v>
      </c>
      <c r="U38" s="257">
        <v>129.9</v>
      </c>
      <c r="V38" s="115">
        <f t="shared" si="2"/>
        <v>169</v>
      </c>
      <c r="W38" s="105">
        <f t="shared" si="3"/>
        <v>1</v>
      </c>
      <c r="X38" s="143">
        <v>32</v>
      </c>
      <c r="Y38"/>
      <c r="Z38"/>
      <c r="AA38"/>
      <c r="AB38"/>
      <c r="AC38"/>
      <c r="AD38"/>
      <c r="AE38"/>
      <c r="AF38"/>
      <c r="AG38" s="126">
        <f t="shared" si="4"/>
        <v>20</v>
      </c>
      <c r="AH38" s="118">
        <f t="shared" si="5"/>
        <v>9</v>
      </c>
    </row>
    <row r="39" spans="1:34" x14ac:dyDescent="0.25">
      <c r="A39" s="139">
        <v>33</v>
      </c>
      <c r="B39" s="294" t="s">
        <v>862</v>
      </c>
      <c r="C39" s="294" t="s">
        <v>863</v>
      </c>
      <c r="D39" s="294" t="s">
        <v>864</v>
      </c>
      <c r="E39" s="294" t="s">
        <v>933</v>
      </c>
      <c r="F39" s="294" t="s">
        <v>860</v>
      </c>
      <c r="G39" s="288"/>
      <c r="H39" s="289">
        <v>14</v>
      </c>
      <c r="I39" s="290">
        <v>123.2</v>
      </c>
      <c r="J39" s="290">
        <v>123.2</v>
      </c>
      <c r="K39" s="137">
        <f t="shared" si="0"/>
        <v>268</v>
      </c>
      <c r="L39" s="129">
        <f t="shared" si="1"/>
        <v>1</v>
      </c>
      <c r="M39" s="103">
        <v>33</v>
      </c>
      <c r="N39" s="104" t="s">
        <v>862</v>
      </c>
      <c r="O39" s="104" t="s">
        <v>863</v>
      </c>
      <c r="P39" s="104" t="s">
        <v>864</v>
      </c>
      <c r="Q39" s="104" t="s">
        <v>933</v>
      </c>
      <c r="R39" s="104" t="s">
        <v>860</v>
      </c>
      <c r="S39" s="256">
        <v>14</v>
      </c>
      <c r="T39" s="257">
        <v>123.2</v>
      </c>
      <c r="U39" s="257">
        <v>123.2</v>
      </c>
      <c r="V39" s="115">
        <f t="shared" si="2"/>
        <v>168</v>
      </c>
      <c r="W39" s="105">
        <f t="shared" si="3"/>
        <v>1</v>
      </c>
      <c r="X39" s="143">
        <v>33</v>
      </c>
      <c r="Y39"/>
      <c r="Z39"/>
      <c r="AA39"/>
      <c r="AB39"/>
      <c r="AC39"/>
      <c r="AD39"/>
      <c r="AE39"/>
      <c r="AF39"/>
      <c r="AG39" s="126">
        <f t="shared" si="4"/>
        <v>20</v>
      </c>
      <c r="AH39" s="118">
        <f t="shared" si="5"/>
        <v>10</v>
      </c>
    </row>
    <row r="40" spans="1:34" x14ac:dyDescent="0.25">
      <c r="A40" s="139">
        <v>34</v>
      </c>
      <c r="B40" s="294" t="s">
        <v>869</v>
      </c>
      <c r="C40" s="294" t="s">
        <v>870</v>
      </c>
      <c r="D40" s="294" t="s">
        <v>112</v>
      </c>
      <c r="E40" s="294" t="s">
        <v>585</v>
      </c>
      <c r="F40" s="294" t="s">
        <v>866</v>
      </c>
      <c r="G40" s="288"/>
      <c r="H40" s="289">
        <v>14</v>
      </c>
      <c r="I40" s="290">
        <v>118.60000000000001</v>
      </c>
      <c r="J40" s="290">
        <v>118.60000000000001</v>
      </c>
      <c r="K40" s="137">
        <f t="shared" si="0"/>
        <v>267</v>
      </c>
      <c r="L40" s="129">
        <f t="shared" si="1"/>
        <v>1</v>
      </c>
      <c r="M40" s="103">
        <v>34</v>
      </c>
      <c r="N40" s="104" t="s">
        <v>869</v>
      </c>
      <c r="O40" s="104" t="s">
        <v>870</v>
      </c>
      <c r="P40" s="104" t="s">
        <v>112</v>
      </c>
      <c r="Q40" s="104" t="s">
        <v>585</v>
      </c>
      <c r="R40" s="104" t="s">
        <v>866</v>
      </c>
      <c r="S40" s="256">
        <v>14</v>
      </c>
      <c r="T40" s="257">
        <v>118.6</v>
      </c>
      <c r="U40" s="257">
        <v>118.6</v>
      </c>
      <c r="V40" s="115">
        <f t="shared" si="2"/>
        <v>167</v>
      </c>
      <c r="W40" s="105">
        <f t="shared" si="3"/>
        <v>1</v>
      </c>
      <c r="X40" s="143">
        <v>34</v>
      </c>
      <c r="Y40"/>
      <c r="Z40"/>
      <c r="AA40"/>
      <c r="AB40"/>
      <c r="AC40"/>
      <c r="AD40"/>
      <c r="AE40"/>
      <c r="AF40"/>
      <c r="AG40" s="126">
        <f t="shared" si="4"/>
        <v>20</v>
      </c>
      <c r="AH40" s="118">
        <f t="shared" si="5"/>
        <v>11</v>
      </c>
    </row>
    <row r="41" spans="1:34" x14ac:dyDescent="0.25">
      <c r="A41" s="139">
        <v>35</v>
      </c>
      <c r="B41" s="294" t="s">
        <v>436</v>
      </c>
      <c r="C41" s="294" t="s">
        <v>267</v>
      </c>
      <c r="D41" s="294" t="s">
        <v>104</v>
      </c>
      <c r="E41" s="294" t="s">
        <v>581</v>
      </c>
      <c r="F41" s="294" t="s">
        <v>814</v>
      </c>
      <c r="G41" s="288"/>
      <c r="H41" s="289">
        <v>12</v>
      </c>
      <c r="I41" s="290">
        <v>115.80000000000003</v>
      </c>
      <c r="J41" s="290">
        <v>115.80000000000003</v>
      </c>
      <c r="K41" s="137">
        <f t="shared" si="0"/>
        <v>266</v>
      </c>
      <c r="L41" s="129">
        <f t="shared" si="1"/>
        <v>1</v>
      </c>
      <c r="M41" s="103">
        <v>35</v>
      </c>
      <c r="N41" s="104" t="s">
        <v>436</v>
      </c>
      <c r="O41" s="104" t="s">
        <v>267</v>
      </c>
      <c r="P41" s="104" t="s">
        <v>104</v>
      </c>
      <c r="Q41" s="104" t="s">
        <v>581</v>
      </c>
      <c r="R41" s="104" t="s">
        <v>814</v>
      </c>
      <c r="S41" s="256">
        <v>12</v>
      </c>
      <c r="T41" s="257">
        <v>115.80000000000001</v>
      </c>
      <c r="U41" s="257">
        <v>115.80000000000001</v>
      </c>
      <c r="V41" s="115">
        <f t="shared" si="2"/>
        <v>166</v>
      </c>
      <c r="W41" s="105">
        <f t="shared" si="3"/>
        <v>1</v>
      </c>
      <c r="X41" s="143">
        <v>35</v>
      </c>
      <c r="Y41"/>
      <c r="Z41"/>
      <c r="AA41"/>
      <c r="AB41"/>
      <c r="AC41"/>
      <c r="AD41"/>
      <c r="AE41"/>
      <c r="AF41"/>
      <c r="AG41" s="126">
        <f t="shared" si="4"/>
        <v>20</v>
      </c>
      <c r="AH41" s="118">
        <f t="shared" si="5"/>
        <v>12</v>
      </c>
    </row>
    <row r="42" spans="1:34" x14ac:dyDescent="0.25">
      <c r="A42" s="139">
        <v>36</v>
      </c>
      <c r="B42" s="294" t="s">
        <v>321</v>
      </c>
      <c r="C42" s="294" t="s">
        <v>165</v>
      </c>
      <c r="D42" s="294" t="s">
        <v>166</v>
      </c>
      <c r="E42" s="294" t="s">
        <v>585</v>
      </c>
      <c r="F42" s="294" t="s">
        <v>806</v>
      </c>
      <c r="G42" s="288"/>
      <c r="H42" s="289">
        <v>12</v>
      </c>
      <c r="I42" s="290">
        <v>114.69999999999997</v>
      </c>
      <c r="J42" s="290">
        <v>114.69999999999997</v>
      </c>
      <c r="K42" s="137">
        <f t="shared" si="0"/>
        <v>265</v>
      </c>
      <c r="L42" s="129">
        <f t="shared" si="1"/>
        <v>1</v>
      </c>
      <c r="M42" s="103">
        <v>36</v>
      </c>
      <c r="N42" s="104" t="s">
        <v>321</v>
      </c>
      <c r="O42" s="104" t="s">
        <v>165</v>
      </c>
      <c r="P42" s="104" t="s">
        <v>166</v>
      </c>
      <c r="Q42" s="104" t="s">
        <v>585</v>
      </c>
      <c r="R42" s="104" t="s">
        <v>806</v>
      </c>
      <c r="S42" s="256">
        <v>12</v>
      </c>
      <c r="T42" s="257">
        <v>114.69999999999999</v>
      </c>
      <c r="U42" s="257">
        <v>114.69999999999999</v>
      </c>
      <c r="V42" s="115">
        <f t="shared" si="2"/>
        <v>165</v>
      </c>
      <c r="W42" s="105">
        <f t="shared" si="3"/>
        <v>1</v>
      </c>
      <c r="X42" s="143">
        <v>36</v>
      </c>
      <c r="Y42"/>
      <c r="Z42"/>
      <c r="AA42"/>
      <c r="AB42"/>
      <c r="AC42"/>
      <c r="AD42"/>
      <c r="AE42"/>
      <c r="AF42"/>
      <c r="AG42" s="126">
        <f t="shared" si="4"/>
        <v>20</v>
      </c>
      <c r="AH42" s="118">
        <f t="shared" si="5"/>
        <v>13</v>
      </c>
    </row>
    <row r="43" spans="1:34" x14ac:dyDescent="0.25">
      <c r="A43" s="139">
        <v>37</v>
      </c>
      <c r="B43" s="294" t="s">
        <v>335</v>
      </c>
      <c r="C43" s="294" t="s">
        <v>291</v>
      </c>
      <c r="D43" s="294" t="s">
        <v>254</v>
      </c>
      <c r="E43" s="294" t="s">
        <v>584</v>
      </c>
      <c r="F43" s="294" t="s">
        <v>809</v>
      </c>
      <c r="G43" s="288"/>
      <c r="H43" s="289">
        <v>12</v>
      </c>
      <c r="I43" s="290">
        <v>114.49999999999997</v>
      </c>
      <c r="J43" s="290">
        <v>114.49999999999997</v>
      </c>
      <c r="K43" s="137">
        <f t="shared" si="0"/>
        <v>264</v>
      </c>
      <c r="L43" s="129">
        <f t="shared" si="1"/>
        <v>1</v>
      </c>
      <c r="M43" s="103">
        <v>37</v>
      </c>
      <c r="N43" s="104" t="s">
        <v>335</v>
      </c>
      <c r="O43" s="104" t="s">
        <v>291</v>
      </c>
      <c r="P43" s="104" t="s">
        <v>254</v>
      </c>
      <c r="Q43" s="104" t="s">
        <v>584</v>
      </c>
      <c r="R43" s="104" t="s">
        <v>809</v>
      </c>
      <c r="S43" s="256">
        <v>12</v>
      </c>
      <c r="T43" s="257">
        <v>114.49999999999997</v>
      </c>
      <c r="U43" s="257">
        <v>114.49999999999997</v>
      </c>
      <c r="V43" s="115">
        <f t="shared" si="2"/>
        <v>164</v>
      </c>
      <c r="W43" s="105">
        <f t="shared" si="3"/>
        <v>1</v>
      </c>
      <c r="X43" s="143">
        <v>37</v>
      </c>
      <c r="Y43"/>
      <c r="Z43"/>
      <c r="AA43"/>
      <c r="AB43"/>
      <c r="AC43"/>
      <c r="AD43"/>
      <c r="AE43"/>
      <c r="AF43"/>
      <c r="AG43" s="126">
        <f t="shared" si="4"/>
        <v>20</v>
      </c>
      <c r="AH43" s="118">
        <f t="shared" si="5"/>
        <v>14</v>
      </c>
    </row>
    <row r="44" spans="1:34" x14ac:dyDescent="0.25">
      <c r="A44" s="139">
        <v>38</v>
      </c>
      <c r="B44" s="294" t="s">
        <v>838</v>
      </c>
      <c r="C44" s="294" t="s">
        <v>839</v>
      </c>
      <c r="D44" s="294" t="s">
        <v>115</v>
      </c>
      <c r="E44" s="294" t="s">
        <v>586</v>
      </c>
      <c r="F44" s="294" t="s">
        <v>835</v>
      </c>
      <c r="G44" s="288"/>
      <c r="H44" s="289">
        <v>14</v>
      </c>
      <c r="I44" s="290">
        <v>112.99999999999999</v>
      </c>
      <c r="J44" s="290">
        <v>112.99999999999999</v>
      </c>
      <c r="K44" s="137">
        <f t="shared" si="0"/>
        <v>263</v>
      </c>
      <c r="L44" s="129">
        <f t="shared" si="1"/>
        <v>1</v>
      </c>
      <c r="M44" s="103">
        <v>38</v>
      </c>
      <c r="N44" s="104" t="s">
        <v>838</v>
      </c>
      <c r="O44" s="104" t="s">
        <v>839</v>
      </c>
      <c r="P44" s="104" t="s">
        <v>115</v>
      </c>
      <c r="Q44" s="104" t="s">
        <v>586</v>
      </c>
      <c r="R44" s="104" t="s">
        <v>835</v>
      </c>
      <c r="S44" s="256">
        <v>14</v>
      </c>
      <c r="T44" s="257">
        <v>113.00000000000001</v>
      </c>
      <c r="U44" s="257">
        <v>113.00000000000001</v>
      </c>
      <c r="V44" s="115">
        <f t="shared" si="2"/>
        <v>163</v>
      </c>
      <c r="W44" s="105">
        <f t="shared" si="3"/>
        <v>1</v>
      </c>
      <c r="X44" s="143">
        <v>38</v>
      </c>
      <c r="Y44"/>
      <c r="Z44"/>
      <c r="AA44"/>
      <c r="AB44"/>
      <c r="AC44"/>
      <c r="AD44"/>
      <c r="AE44"/>
      <c r="AF44"/>
      <c r="AG44" s="126">
        <f t="shared" si="4"/>
        <v>20</v>
      </c>
      <c r="AH44" s="118">
        <f t="shared" si="5"/>
        <v>15</v>
      </c>
    </row>
    <row r="45" spans="1:34" x14ac:dyDescent="0.25">
      <c r="A45" s="139">
        <v>39</v>
      </c>
      <c r="B45" s="294" t="s">
        <v>888</v>
      </c>
      <c r="C45" s="294" t="s">
        <v>889</v>
      </c>
      <c r="D45" s="294" t="s">
        <v>890</v>
      </c>
      <c r="E45" s="294" t="s">
        <v>581</v>
      </c>
      <c r="F45" s="294" t="s">
        <v>846</v>
      </c>
      <c r="G45" s="288">
        <v>3</v>
      </c>
      <c r="H45" s="289">
        <v>9</v>
      </c>
      <c r="I45" s="290">
        <v>110.09999999999998</v>
      </c>
      <c r="J45" s="290">
        <v>110.09999999999998</v>
      </c>
      <c r="K45" s="137">
        <f t="shared" si="0"/>
        <v>262</v>
      </c>
      <c r="L45" s="129">
        <f t="shared" si="1"/>
        <v>1</v>
      </c>
      <c r="M45" s="103">
        <v>39</v>
      </c>
      <c r="N45" s="104" t="s">
        <v>888</v>
      </c>
      <c r="O45" s="104" t="s">
        <v>889</v>
      </c>
      <c r="P45" s="104" t="s">
        <v>890</v>
      </c>
      <c r="Q45" s="104" t="s">
        <v>581</v>
      </c>
      <c r="R45" s="104" t="s">
        <v>846</v>
      </c>
      <c r="S45" s="256">
        <v>9</v>
      </c>
      <c r="T45" s="257">
        <v>102.49999999999999</v>
      </c>
      <c r="U45" s="257">
        <v>102.49999999999999</v>
      </c>
      <c r="V45" s="115">
        <f t="shared" si="2"/>
        <v>162</v>
      </c>
      <c r="W45" s="105">
        <f t="shared" si="3"/>
        <v>1</v>
      </c>
      <c r="X45" s="143">
        <v>39</v>
      </c>
      <c r="Y45"/>
      <c r="Z45"/>
      <c r="AA45"/>
      <c r="AB45"/>
      <c r="AC45"/>
      <c r="AD45"/>
      <c r="AE45"/>
      <c r="AF45"/>
      <c r="AG45" s="126">
        <f t="shared" si="4"/>
        <v>20</v>
      </c>
      <c r="AH45" s="118">
        <f t="shared" si="5"/>
        <v>16</v>
      </c>
    </row>
    <row r="46" spans="1:34" x14ac:dyDescent="0.25">
      <c r="A46" s="139">
        <v>40</v>
      </c>
      <c r="B46" s="294" t="s">
        <v>843</v>
      </c>
      <c r="C46" s="294" t="s">
        <v>844</v>
      </c>
      <c r="D46" s="294" t="s">
        <v>440</v>
      </c>
      <c r="E46" s="294" t="s">
        <v>586</v>
      </c>
      <c r="F46" s="294" t="s">
        <v>835</v>
      </c>
      <c r="G46" s="288">
        <v>2</v>
      </c>
      <c r="H46" s="289">
        <v>15</v>
      </c>
      <c r="I46" s="290">
        <v>97.899999999999977</v>
      </c>
      <c r="J46" s="290">
        <v>97.899999999999977</v>
      </c>
      <c r="K46" s="137">
        <f t="shared" si="0"/>
        <v>261</v>
      </c>
      <c r="L46" s="129">
        <f t="shared" si="1"/>
        <v>1</v>
      </c>
      <c r="M46" s="103">
        <v>40</v>
      </c>
      <c r="N46" s="104" t="s">
        <v>424</v>
      </c>
      <c r="O46" s="104" t="s">
        <v>272</v>
      </c>
      <c r="P46" s="104" t="s">
        <v>193</v>
      </c>
      <c r="Q46" s="104" t="s">
        <v>581</v>
      </c>
      <c r="R46" s="104" t="s">
        <v>814</v>
      </c>
      <c r="S46" s="256">
        <v>9</v>
      </c>
      <c r="T46" s="257">
        <v>96.699999999999989</v>
      </c>
      <c r="U46" s="257">
        <v>96.699999999999989</v>
      </c>
      <c r="V46" s="115">
        <f t="shared" si="2"/>
        <v>161</v>
      </c>
      <c r="W46" s="105">
        <f t="shared" si="3"/>
        <v>1</v>
      </c>
      <c r="X46" s="143">
        <v>40</v>
      </c>
      <c r="Y46"/>
      <c r="Z46"/>
      <c r="AA46"/>
      <c r="AB46"/>
      <c r="AC46"/>
      <c r="AD46"/>
      <c r="AE46"/>
      <c r="AF46"/>
      <c r="AG46" s="126">
        <f t="shared" si="4"/>
        <v>20</v>
      </c>
      <c r="AH46" s="118">
        <f t="shared" si="5"/>
        <v>17</v>
      </c>
    </row>
    <row r="47" spans="1:34" s="44" customFormat="1" x14ac:dyDescent="0.25">
      <c r="A47" s="139">
        <v>41</v>
      </c>
      <c r="B47" s="294" t="s">
        <v>424</v>
      </c>
      <c r="C47" s="294" t="s">
        <v>272</v>
      </c>
      <c r="D47" s="294" t="s">
        <v>193</v>
      </c>
      <c r="E47" s="294" t="s">
        <v>581</v>
      </c>
      <c r="F47" s="294" t="s">
        <v>814</v>
      </c>
      <c r="G47" s="288"/>
      <c r="H47" s="289">
        <v>9</v>
      </c>
      <c r="I47" s="290">
        <v>96.7</v>
      </c>
      <c r="J47" s="290">
        <v>96.7</v>
      </c>
      <c r="K47" s="137">
        <f t="shared" si="0"/>
        <v>260</v>
      </c>
      <c r="L47" s="129">
        <f t="shared" si="1"/>
        <v>1</v>
      </c>
      <c r="M47" s="103">
        <v>41</v>
      </c>
      <c r="N47" s="104" t="s">
        <v>382</v>
      </c>
      <c r="O47" s="104" t="s">
        <v>94</v>
      </c>
      <c r="P47" s="104" t="s">
        <v>143</v>
      </c>
      <c r="Q47" s="104" t="s">
        <v>585</v>
      </c>
      <c r="R47" s="104" t="s">
        <v>806</v>
      </c>
      <c r="S47" s="256">
        <v>10</v>
      </c>
      <c r="T47" s="257">
        <v>94.300000000000011</v>
      </c>
      <c r="U47" s="257">
        <v>94.300000000000011</v>
      </c>
      <c r="V47" s="115">
        <f t="shared" si="2"/>
        <v>160</v>
      </c>
      <c r="W47" s="105">
        <f t="shared" si="3"/>
        <v>1</v>
      </c>
      <c r="X47" s="143">
        <v>41</v>
      </c>
      <c r="Y47"/>
      <c r="Z47"/>
      <c r="AA47"/>
      <c r="AB47"/>
      <c r="AC47"/>
      <c r="AD47"/>
      <c r="AE47"/>
      <c r="AF47"/>
      <c r="AG47" s="126">
        <f t="shared" si="4"/>
        <v>20</v>
      </c>
      <c r="AH47" s="118">
        <f t="shared" si="5"/>
        <v>18</v>
      </c>
    </row>
    <row r="48" spans="1:34" x14ac:dyDescent="0.25">
      <c r="A48" s="139">
        <v>42</v>
      </c>
      <c r="B48" s="294" t="s">
        <v>382</v>
      </c>
      <c r="C48" s="294" t="s">
        <v>94</v>
      </c>
      <c r="D48" s="294" t="s">
        <v>143</v>
      </c>
      <c r="E48" s="294" t="s">
        <v>585</v>
      </c>
      <c r="F48" s="294" t="s">
        <v>806</v>
      </c>
      <c r="G48" s="288">
        <v>1</v>
      </c>
      <c r="H48" s="289">
        <v>10</v>
      </c>
      <c r="I48" s="290">
        <v>95.2</v>
      </c>
      <c r="J48" s="290">
        <v>95.2</v>
      </c>
      <c r="K48" s="137">
        <f t="shared" si="0"/>
        <v>259</v>
      </c>
      <c r="L48" s="129">
        <f t="shared" si="1"/>
        <v>1</v>
      </c>
      <c r="M48" s="103">
        <v>42</v>
      </c>
      <c r="N48" s="104" t="s">
        <v>843</v>
      </c>
      <c r="O48" s="104" t="s">
        <v>844</v>
      </c>
      <c r="P48" s="104" t="s">
        <v>440</v>
      </c>
      <c r="Q48" s="104" t="s">
        <v>586</v>
      </c>
      <c r="R48" s="104" t="s">
        <v>835</v>
      </c>
      <c r="S48" s="256">
        <v>15</v>
      </c>
      <c r="T48" s="257">
        <v>93.3</v>
      </c>
      <c r="U48" s="257">
        <v>93.3</v>
      </c>
      <c r="V48" s="115">
        <f t="shared" si="2"/>
        <v>159</v>
      </c>
      <c r="W48" s="105">
        <f t="shared" si="3"/>
        <v>1</v>
      </c>
      <c r="X48" s="143">
        <v>42</v>
      </c>
      <c r="Y48"/>
      <c r="Z48"/>
      <c r="AA48"/>
      <c r="AB48"/>
      <c r="AC48"/>
      <c r="AD48"/>
      <c r="AE48"/>
      <c r="AF48"/>
      <c r="AG48" s="126">
        <f t="shared" si="4"/>
        <v>20</v>
      </c>
      <c r="AH48" s="118">
        <f t="shared" si="5"/>
        <v>19</v>
      </c>
    </row>
    <row r="49" spans="1:34" x14ac:dyDescent="0.25">
      <c r="A49" s="139">
        <v>43</v>
      </c>
      <c r="B49" s="294" t="s">
        <v>871</v>
      </c>
      <c r="C49" s="294" t="s">
        <v>290</v>
      </c>
      <c r="D49" s="294" t="s">
        <v>872</v>
      </c>
      <c r="E49" s="294" t="s">
        <v>585</v>
      </c>
      <c r="F49" s="294" t="s">
        <v>866</v>
      </c>
      <c r="G49" s="288"/>
      <c r="H49" s="289">
        <v>10</v>
      </c>
      <c r="I49" s="290">
        <v>91.399999999999991</v>
      </c>
      <c r="J49" s="290">
        <v>91.399999999999991</v>
      </c>
      <c r="K49" s="137">
        <f t="shared" si="0"/>
        <v>258</v>
      </c>
      <c r="L49" s="129">
        <f t="shared" si="1"/>
        <v>1</v>
      </c>
      <c r="M49" s="103">
        <v>43</v>
      </c>
      <c r="N49" s="104" t="s">
        <v>871</v>
      </c>
      <c r="O49" s="104" t="s">
        <v>290</v>
      </c>
      <c r="P49" s="104" t="s">
        <v>872</v>
      </c>
      <c r="Q49" s="104" t="s">
        <v>585</v>
      </c>
      <c r="R49" s="104" t="s">
        <v>866</v>
      </c>
      <c r="S49" s="256">
        <v>10</v>
      </c>
      <c r="T49" s="257">
        <v>91.4</v>
      </c>
      <c r="U49" s="257">
        <v>91.4</v>
      </c>
      <c r="V49" s="115">
        <f t="shared" si="2"/>
        <v>158</v>
      </c>
      <c r="W49" s="105">
        <f t="shared" si="3"/>
        <v>1</v>
      </c>
      <c r="X49" s="143">
        <v>43</v>
      </c>
      <c r="Y49"/>
      <c r="Z49"/>
      <c r="AA49"/>
      <c r="AB49"/>
      <c r="AC49"/>
      <c r="AD49"/>
      <c r="AE49"/>
      <c r="AF49"/>
      <c r="AG49" s="126">
        <f t="shared" si="4"/>
        <v>20</v>
      </c>
      <c r="AH49" s="118">
        <f t="shared" si="5"/>
        <v>20</v>
      </c>
    </row>
    <row r="50" spans="1:34" x14ac:dyDescent="0.25">
      <c r="A50" s="139">
        <v>44</v>
      </c>
      <c r="B50" s="294" t="s">
        <v>698</v>
      </c>
      <c r="C50" s="294" t="s">
        <v>709</v>
      </c>
      <c r="D50" s="294" t="s">
        <v>708</v>
      </c>
      <c r="E50" s="294" t="s">
        <v>581</v>
      </c>
      <c r="F50" s="294" t="s">
        <v>814</v>
      </c>
      <c r="G50" s="288"/>
      <c r="H50" s="289">
        <v>5</v>
      </c>
      <c r="I50" s="290">
        <v>91.3</v>
      </c>
      <c r="J50" s="290">
        <v>91.3</v>
      </c>
      <c r="K50" s="137">
        <f t="shared" si="0"/>
        <v>257</v>
      </c>
      <c r="L50" s="129">
        <f t="shared" si="1"/>
        <v>1</v>
      </c>
      <c r="M50" s="103">
        <v>44</v>
      </c>
      <c r="N50" s="104" t="s">
        <v>698</v>
      </c>
      <c r="O50" s="104" t="s">
        <v>709</v>
      </c>
      <c r="P50" s="104" t="s">
        <v>708</v>
      </c>
      <c r="Q50" s="104" t="s">
        <v>581</v>
      </c>
      <c r="R50" s="104" t="s">
        <v>814</v>
      </c>
      <c r="S50" s="256">
        <v>5</v>
      </c>
      <c r="T50" s="257">
        <v>91.3</v>
      </c>
      <c r="U50" s="257">
        <v>91.3</v>
      </c>
      <c r="V50" s="115">
        <f t="shared" si="2"/>
        <v>157</v>
      </c>
      <c r="W50" s="105">
        <f t="shared" si="3"/>
        <v>1</v>
      </c>
      <c r="X50" s="143">
        <v>44</v>
      </c>
      <c r="Y50"/>
      <c r="Z50"/>
      <c r="AA50"/>
      <c r="AB50"/>
      <c r="AC50"/>
      <c r="AD50"/>
      <c r="AE50"/>
      <c r="AF50"/>
      <c r="AG50" s="126">
        <f t="shared" si="4"/>
        <v>20</v>
      </c>
      <c r="AH50" s="118">
        <f t="shared" si="5"/>
        <v>21</v>
      </c>
    </row>
    <row r="51" spans="1:34" x14ac:dyDescent="0.25">
      <c r="A51" s="139">
        <v>45</v>
      </c>
      <c r="B51" s="294" t="s">
        <v>907</v>
      </c>
      <c r="C51" s="294" t="s">
        <v>908</v>
      </c>
      <c r="D51" s="294" t="s">
        <v>909</v>
      </c>
      <c r="E51" s="294" t="s">
        <v>933</v>
      </c>
      <c r="F51" s="294" t="s">
        <v>860</v>
      </c>
      <c r="G51" s="288"/>
      <c r="H51" s="289">
        <v>9</v>
      </c>
      <c r="I51" s="290">
        <v>90.1</v>
      </c>
      <c r="J51" s="290">
        <v>90.1</v>
      </c>
      <c r="K51" s="137">
        <f t="shared" si="0"/>
        <v>256</v>
      </c>
      <c r="L51" s="129">
        <f t="shared" si="1"/>
        <v>1</v>
      </c>
      <c r="M51" s="103">
        <v>45</v>
      </c>
      <c r="N51" s="104" t="s">
        <v>907</v>
      </c>
      <c r="O51" s="104" t="s">
        <v>908</v>
      </c>
      <c r="P51" s="104" t="s">
        <v>909</v>
      </c>
      <c r="Q51" s="104" t="s">
        <v>933</v>
      </c>
      <c r="R51" s="104" t="s">
        <v>860</v>
      </c>
      <c r="S51" s="256">
        <v>9</v>
      </c>
      <c r="T51" s="257">
        <v>90.1</v>
      </c>
      <c r="U51" s="257">
        <v>90.1</v>
      </c>
      <c r="V51" s="115">
        <f t="shared" si="2"/>
        <v>156</v>
      </c>
      <c r="W51" s="105">
        <f t="shared" si="3"/>
        <v>1</v>
      </c>
      <c r="X51" s="143">
        <v>45</v>
      </c>
      <c r="Y51"/>
      <c r="Z51"/>
      <c r="AA51"/>
      <c r="AB51"/>
      <c r="AC51"/>
      <c r="AD51"/>
      <c r="AE51"/>
      <c r="AF51"/>
      <c r="AG51" s="126">
        <f t="shared" si="4"/>
        <v>20</v>
      </c>
      <c r="AH51" s="118">
        <f t="shared" si="5"/>
        <v>22</v>
      </c>
    </row>
    <row r="52" spans="1:34" x14ac:dyDescent="0.25">
      <c r="A52" s="139">
        <v>46</v>
      </c>
      <c r="B52" s="298" t="s">
        <v>359</v>
      </c>
      <c r="C52" s="294" t="s">
        <v>90</v>
      </c>
      <c r="D52" s="294" t="s">
        <v>228</v>
      </c>
      <c r="E52" s="294" t="s">
        <v>585</v>
      </c>
      <c r="F52" s="294" t="s">
        <v>806</v>
      </c>
      <c r="G52" s="288"/>
      <c r="H52" s="289">
        <v>8</v>
      </c>
      <c r="I52" s="290">
        <v>76.3</v>
      </c>
      <c r="J52" s="290">
        <v>76.3</v>
      </c>
      <c r="K52" s="137">
        <f t="shared" si="0"/>
        <v>255</v>
      </c>
      <c r="L52" s="129">
        <f t="shared" si="1"/>
        <v>1</v>
      </c>
      <c r="M52" s="103">
        <v>46</v>
      </c>
      <c r="N52" s="260" t="s">
        <v>359</v>
      </c>
      <c r="O52" s="104" t="s">
        <v>90</v>
      </c>
      <c r="P52" s="104" t="s">
        <v>228</v>
      </c>
      <c r="Q52" s="104" t="s">
        <v>585</v>
      </c>
      <c r="R52" s="104" t="s">
        <v>806</v>
      </c>
      <c r="S52" s="256">
        <v>8</v>
      </c>
      <c r="T52" s="257">
        <v>76.300000000000011</v>
      </c>
      <c r="U52" s="257">
        <v>76.300000000000011</v>
      </c>
      <c r="V52" s="115">
        <f t="shared" si="2"/>
        <v>155</v>
      </c>
      <c r="W52" s="105">
        <f t="shared" si="3"/>
        <v>1</v>
      </c>
      <c r="X52" s="143">
        <v>46</v>
      </c>
      <c r="Y52"/>
      <c r="Z52"/>
      <c r="AA52"/>
      <c r="AB52"/>
      <c r="AC52"/>
      <c r="AD52"/>
      <c r="AE52"/>
      <c r="AF52"/>
      <c r="AG52" s="126">
        <f t="shared" si="4"/>
        <v>20</v>
      </c>
      <c r="AH52" s="118">
        <f t="shared" si="5"/>
        <v>23</v>
      </c>
    </row>
    <row r="53" spans="1:34" x14ac:dyDescent="0.25">
      <c r="A53" s="139">
        <v>47</v>
      </c>
      <c r="B53" s="294" t="s">
        <v>912</v>
      </c>
      <c r="C53" s="294" t="s">
        <v>913</v>
      </c>
      <c r="D53" s="294" t="s">
        <v>914</v>
      </c>
      <c r="E53" s="294" t="s">
        <v>585</v>
      </c>
      <c r="F53" s="294" t="s">
        <v>866</v>
      </c>
      <c r="G53" s="288">
        <v>4</v>
      </c>
      <c r="H53" s="289">
        <v>10</v>
      </c>
      <c r="I53" s="290">
        <v>72.199999999999989</v>
      </c>
      <c r="J53" s="290">
        <v>72.199999999999989</v>
      </c>
      <c r="K53" s="137">
        <f t="shared" si="0"/>
        <v>254</v>
      </c>
      <c r="L53" s="129">
        <f t="shared" si="1"/>
        <v>1</v>
      </c>
      <c r="M53" s="103">
        <v>47</v>
      </c>
      <c r="N53" s="104" t="s">
        <v>868</v>
      </c>
      <c r="O53" s="104" t="s">
        <v>124</v>
      </c>
      <c r="P53" s="104" t="s">
        <v>77</v>
      </c>
      <c r="Q53" s="104" t="s">
        <v>585</v>
      </c>
      <c r="R53" s="104" t="s">
        <v>866</v>
      </c>
      <c r="S53" s="256">
        <v>7</v>
      </c>
      <c r="T53" s="257">
        <v>71</v>
      </c>
      <c r="U53" s="257">
        <v>71</v>
      </c>
      <c r="V53" s="115">
        <f t="shared" si="2"/>
        <v>154</v>
      </c>
      <c r="W53" s="105">
        <f t="shared" si="3"/>
        <v>1</v>
      </c>
      <c r="X53" s="143">
        <v>47</v>
      </c>
      <c r="Y53"/>
      <c r="Z53"/>
      <c r="AA53"/>
      <c r="AB53"/>
      <c r="AC53"/>
      <c r="AD53"/>
      <c r="AE53"/>
      <c r="AF53"/>
      <c r="AG53" s="126">
        <f t="shared" si="4"/>
        <v>20</v>
      </c>
      <c r="AH53" s="118">
        <f t="shared" si="5"/>
        <v>24</v>
      </c>
    </row>
    <row r="54" spans="1:34" x14ac:dyDescent="0.25">
      <c r="A54" s="139">
        <v>48</v>
      </c>
      <c r="B54" s="294" t="s">
        <v>868</v>
      </c>
      <c r="C54" s="294" t="s">
        <v>124</v>
      </c>
      <c r="D54" s="294" t="s">
        <v>77</v>
      </c>
      <c r="E54" s="294" t="s">
        <v>585</v>
      </c>
      <c r="F54" s="294" t="s">
        <v>866</v>
      </c>
      <c r="G54" s="288"/>
      <c r="H54" s="289">
        <v>7</v>
      </c>
      <c r="I54" s="290">
        <v>71</v>
      </c>
      <c r="J54" s="290">
        <v>71</v>
      </c>
      <c r="K54" s="137">
        <f t="shared" si="0"/>
        <v>253</v>
      </c>
      <c r="L54" s="129">
        <f t="shared" si="1"/>
        <v>1</v>
      </c>
      <c r="M54" s="103">
        <v>48</v>
      </c>
      <c r="N54" s="104" t="s">
        <v>896</v>
      </c>
      <c r="O54" s="104" t="s">
        <v>897</v>
      </c>
      <c r="P54" s="104" t="s">
        <v>898</v>
      </c>
      <c r="Q54" s="104" t="s">
        <v>586</v>
      </c>
      <c r="R54" s="104" t="s">
        <v>835</v>
      </c>
      <c r="S54" s="256">
        <v>8</v>
      </c>
      <c r="T54" s="257">
        <v>66.8</v>
      </c>
      <c r="U54" s="257">
        <v>66.8</v>
      </c>
      <c r="V54" s="115">
        <f t="shared" si="2"/>
        <v>153</v>
      </c>
      <c r="W54" s="105">
        <f t="shared" si="3"/>
        <v>1</v>
      </c>
      <c r="X54" s="143">
        <v>48</v>
      </c>
      <c r="Y54"/>
      <c r="Z54"/>
      <c r="AA54"/>
      <c r="AB54"/>
      <c r="AC54"/>
      <c r="AD54"/>
      <c r="AE54"/>
      <c r="AF54"/>
      <c r="AG54" s="126">
        <f t="shared" si="4"/>
        <v>20</v>
      </c>
      <c r="AH54" s="118">
        <f t="shared" si="5"/>
        <v>25</v>
      </c>
    </row>
    <row r="55" spans="1:34" x14ac:dyDescent="0.25">
      <c r="A55" s="139">
        <v>49</v>
      </c>
      <c r="B55" s="294" t="s">
        <v>896</v>
      </c>
      <c r="C55" s="294" t="s">
        <v>897</v>
      </c>
      <c r="D55" s="294" t="s">
        <v>898</v>
      </c>
      <c r="E55" s="294" t="s">
        <v>586</v>
      </c>
      <c r="F55" s="294" t="s">
        <v>835</v>
      </c>
      <c r="G55" s="288"/>
      <c r="H55" s="289">
        <v>8</v>
      </c>
      <c r="I55" s="290">
        <v>66.8</v>
      </c>
      <c r="J55" s="290">
        <v>66.8</v>
      </c>
      <c r="K55" s="137">
        <f t="shared" si="0"/>
        <v>252</v>
      </c>
      <c r="L55" s="129">
        <f t="shared" si="1"/>
        <v>1</v>
      </c>
      <c r="M55" s="103">
        <v>49</v>
      </c>
      <c r="N55" s="104" t="s">
        <v>912</v>
      </c>
      <c r="O55" s="104" t="s">
        <v>913</v>
      </c>
      <c r="P55" s="104" t="s">
        <v>914</v>
      </c>
      <c r="Q55" s="104" t="s">
        <v>585</v>
      </c>
      <c r="R55" s="104" t="s">
        <v>866</v>
      </c>
      <c r="S55" s="256">
        <v>10</v>
      </c>
      <c r="T55" s="257">
        <v>65.7</v>
      </c>
      <c r="U55" s="257">
        <v>65.7</v>
      </c>
      <c r="V55" s="115">
        <f t="shared" si="2"/>
        <v>152</v>
      </c>
      <c r="W55" s="105">
        <f t="shared" si="3"/>
        <v>1</v>
      </c>
      <c r="X55" s="143">
        <v>49</v>
      </c>
      <c r="Y55"/>
      <c r="Z55"/>
      <c r="AA55"/>
      <c r="AB55"/>
      <c r="AC55"/>
      <c r="AD55"/>
      <c r="AE55"/>
      <c r="AF55"/>
      <c r="AG55" s="126">
        <f t="shared" si="4"/>
        <v>20</v>
      </c>
      <c r="AH55" s="118">
        <f t="shared" si="5"/>
        <v>26</v>
      </c>
    </row>
    <row r="56" spans="1:34" x14ac:dyDescent="0.25">
      <c r="A56" s="139">
        <v>50</v>
      </c>
      <c r="B56" s="298" t="s">
        <v>385</v>
      </c>
      <c r="C56" s="294" t="s">
        <v>280</v>
      </c>
      <c r="D56" s="294" t="s">
        <v>70</v>
      </c>
      <c r="E56" s="294" t="s">
        <v>586</v>
      </c>
      <c r="F56" s="294" t="s">
        <v>813</v>
      </c>
      <c r="G56" s="288">
        <v>1</v>
      </c>
      <c r="H56" s="289">
        <v>11</v>
      </c>
      <c r="I56" s="290">
        <v>62.3</v>
      </c>
      <c r="J56" s="290">
        <v>62.3</v>
      </c>
      <c r="K56" s="137">
        <f t="shared" si="0"/>
        <v>251</v>
      </c>
      <c r="L56" s="129">
        <f t="shared" si="1"/>
        <v>1</v>
      </c>
      <c r="M56" s="103">
        <v>50</v>
      </c>
      <c r="N56" s="260" t="s">
        <v>385</v>
      </c>
      <c r="O56" s="104" t="s">
        <v>280</v>
      </c>
      <c r="P56" s="104" t="s">
        <v>70</v>
      </c>
      <c r="Q56" s="104" t="s">
        <v>586</v>
      </c>
      <c r="R56" s="104" t="s">
        <v>813</v>
      </c>
      <c r="S56" s="256">
        <v>11</v>
      </c>
      <c r="T56" s="257">
        <v>61</v>
      </c>
      <c r="U56" s="257">
        <v>61</v>
      </c>
      <c r="V56" s="115">
        <f t="shared" si="2"/>
        <v>151</v>
      </c>
      <c r="W56" s="105">
        <f t="shared" si="3"/>
        <v>1</v>
      </c>
      <c r="X56" s="143">
        <v>50</v>
      </c>
      <c r="Y56"/>
      <c r="Z56"/>
      <c r="AA56"/>
      <c r="AB56"/>
      <c r="AC56"/>
      <c r="AD56"/>
      <c r="AE56"/>
      <c r="AF56"/>
      <c r="AG56" s="126">
        <f t="shared" si="4"/>
        <v>20</v>
      </c>
      <c r="AH56" s="118">
        <f t="shared" si="5"/>
        <v>27</v>
      </c>
    </row>
    <row r="57" spans="1:34" x14ac:dyDescent="0.25">
      <c r="A57" s="139">
        <v>51</v>
      </c>
      <c r="B57" s="294" t="s">
        <v>643</v>
      </c>
      <c r="C57" s="294" t="s">
        <v>278</v>
      </c>
      <c r="D57" s="294" t="s">
        <v>644</v>
      </c>
      <c r="E57" s="294" t="s">
        <v>586</v>
      </c>
      <c r="F57" s="294" t="s">
        <v>813</v>
      </c>
      <c r="G57" s="288"/>
      <c r="H57" s="289">
        <v>9</v>
      </c>
      <c r="I57" s="290">
        <v>60.70000000000001</v>
      </c>
      <c r="J57" s="290">
        <v>60.70000000000001</v>
      </c>
      <c r="K57" s="137">
        <f t="shared" si="0"/>
        <v>250</v>
      </c>
      <c r="L57" s="129">
        <f t="shared" si="1"/>
        <v>1</v>
      </c>
      <c r="M57" s="103">
        <v>51</v>
      </c>
      <c r="N57" s="104" t="s">
        <v>643</v>
      </c>
      <c r="O57" s="104" t="s">
        <v>278</v>
      </c>
      <c r="P57" s="104" t="s">
        <v>644</v>
      </c>
      <c r="Q57" s="104" t="s">
        <v>586</v>
      </c>
      <c r="R57" s="104" t="s">
        <v>813</v>
      </c>
      <c r="S57" s="256">
        <v>9</v>
      </c>
      <c r="T57" s="257">
        <v>60.7</v>
      </c>
      <c r="U57" s="257">
        <v>60.7</v>
      </c>
      <c r="V57" s="115">
        <f t="shared" si="2"/>
        <v>150</v>
      </c>
      <c r="W57" s="105">
        <f t="shared" si="3"/>
        <v>1</v>
      </c>
      <c r="X57" s="143">
        <v>51</v>
      </c>
      <c r="Y57"/>
      <c r="Z57"/>
      <c r="AA57"/>
      <c r="AB57"/>
      <c r="AC57"/>
      <c r="AD57"/>
      <c r="AE57"/>
      <c r="AF57"/>
      <c r="AG57" s="126">
        <f t="shared" si="4"/>
        <v>20</v>
      </c>
      <c r="AH57" s="118">
        <f t="shared" si="5"/>
        <v>28</v>
      </c>
    </row>
    <row r="58" spans="1:34" x14ac:dyDescent="0.25">
      <c r="A58" s="139">
        <v>52</v>
      </c>
      <c r="B58" s="294" t="s">
        <v>910</v>
      </c>
      <c r="C58" s="294" t="s">
        <v>911</v>
      </c>
      <c r="D58" s="294" t="s">
        <v>922</v>
      </c>
      <c r="E58" s="294" t="s">
        <v>933</v>
      </c>
      <c r="F58" s="294" t="s">
        <v>860</v>
      </c>
      <c r="G58" s="288"/>
      <c r="H58" s="289">
        <v>3</v>
      </c>
      <c r="I58" s="290">
        <v>60.699999999999996</v>
      </c>
      <c r="J58" s="290">
        <v>60.699999999999996</v>
      </c>
      <c r="K58" s="137">
        <f t="shared" si="0"/>
        <v>250</v>
      </c>
      <c r="L58" s="129">
        <f t="shared" si="1"/>
        <v>2</v>
      </c>
      <c r="M58" s="103">
        <v>52</v>
      </c>
      <c r="N58" s="104" t="s">
        <v>910</v>
      </c>
      <c r="O58" s="104" t="s">
        <v>911</v>
      </c>
      <c r="P58" s="104" t="s">
        <v>922</v>
      </c>
      <c r="Q58" s="104" t="s">
        <v>933</v>
      </c>
      <c r="R58" s="104" t="s">
        <v>860</v>
      </c>
      <c r="S58" s="256">
        <v>3</v>
      </c>
      <c r="T58" s="257">
        <v>60.699999999999996</v>
      </c>
      <c r="U58" s="257">
        <v>60.699999999999996</v>
      </c>
      <c r="V58" s="115">
        <f t="shared" si="2"/>
        <v>150</v>
      </c>
      <c r="W58" s="105">
        <f t="shared" si="3"/>
        <v>2</v>
      </c>
      <c r="X58" s="143">
        <v>52</v>
      </c>
      <c r="Y58"/>
      <c r="Z58"/>
      <c r="AA58"/>
      <c r="AB58"/>
      <c r="AC58"/>
      <c r="AD58"/>
      <c r="AE58"/>
      <c r="AF58"/>
      <c r="AG58" s="126">
        <f t="shared" si="4"/>
        <v>20</v>
      </c>
      <c r="AH58" s="118">
        <f t="shared" si="5"/>
        <v>29</v>
      </c>
    </row>
    <row r="59" spans="1:34" x14ac:dyDescent="0.25">
      <c r="A59" s="139">
        <v>53</v>
      </c>
      <c r="B59" s="294" t="s">
        <v>663</v>
      </c>
      <c r="C59" s="294" t="s">
        <v>703</v>
      </c>
      <c r="D59" s="294" t="s">
        <v>664</v>
      </c>
      <c r="E59" s="294" t="s">
        <v>586</v>
      </c>
      <c r="F59" s="294" t="s">
        <v>813</v>
      </c>
      <c r="G59" s="288">
        <v>2</v>
      </c>
      <c r="H59" s="289">
        <v>11</v>
      </c>
      <c r="I59" s="290">
        <v>55.8</v>
      </c>
      <c r="J59" s="290">
        <v>55.8</v>
      </c>
      <c r="K59" s="137">
        <f t="shared" si="0"/>
        <v>248</v>
      </c>
      <c r="L59" s="129">
        <f t="shared" si="1"/>
        <v>1</v>
      </c>
      <c r="M59" s="103">
        <v>53</v>
      </c>
      <c r="N59" s="104" t="s">
        <v>663</v>
      </c>
      <c r="O59" s="104" t="s">
        <v>703</v>
      </c>
      <c r="P59" s="104" t="s">
        <v>664</v>
      </c>
      <c r="Q59" s="104" t="s">
        <v>586</v>
      </c>
      <c r="R59" s="104" t="s">
        <v>813</v>
      </c>
      <c r="S59" s="256">
        <v>11</v>
      </c>
      <c r="T59" s="257">
        <v>51.199999999999996</v>
      </c>
      <c r="U59" s="257">
        <v>51.199999999999996</v>
      </c>
      <c r="V59" s="115">
        <f t="shared" si="2"/>
        <v>148</v>
      </c>
      <c r="W59" s="105">
        <f t="shared" si="3"/>
        <v>1</v>
      </c>
      <c r="X59" s="143">
        <v>53</v>
      </c>
      <c r="Y59"/>
      <c r="Z59"/>
      <c r="AA59"/>
      <c r="AB59"/>
      <c r="AC59"/>
      <c r="AD59"/>
      <c r="AE59"/>
      <c r="AF59"/>
      <c r="AG59" s="126">
        <f t="shared" si="4"/>
        <v>20</v>
      </c>
      <c r="AH59" s="118">
        <f t="shared" si="5"/>
        <v>30</v>
      </c>
    </row>
    <row r="60" spans="1:34" x14ac:dyDescent="0.25">
      <c r="A60" s="139">
        <v>54</v>
      </c>
      <c r="B60" s="294" t="s">
        <v>834</v>
      </c>
      <c r="C60" s="294" t="s">
        <v>836</v>
      </c>
      <c r="D60" s="294" t="s">
        <v>837</v>
      </c>
      <c r="E60" s="294" t="s">
        <v>586</v>
      </c>
      <c r="F60" s="294" t="s">
        <v>835</v>
      </c>
      <c r="G60" s="288">
        <v>3</v>
      </c>
      <c r="H60" s="289">
        <v>8</v>
      </c>
      <c r="I60" s="290">
        <v>52.300000000000004</v>
      </c>
      <c r="J60" s="290">
        <v>52.300000000000004</v>
      </c>
      <c r="K60" s="137">
        <f t="shared" si="0"/>
        <v>247</v>
      </c>
      <c r="L60" s="129">
        <f t="shared" si="1"/>
        <v>1</v>
      </c>
      <c r="M60" s="103">
        <v>54</v>
      </c>
      <c r="N60" s="104" t="s">
        <v>903</v>
      </c>
      <c r="O60" s="104" t="s">
        <v>136</v>
      </c>
      <c r="P60" s="104" t="s">
        <v>265</v>
      </c>
      <c r="Q60" s="104" t="s">
        <v>933</v>
      </c>
      <c r="R60" s="104" t="s">
        <v>860</v>
      </c>
      <c r="S60" s="256">
        <v>4</v>
      </c>
      <c r="T60" s="257">
        <v>49.7</v>
      </c>
      <c r="U60" s="257">
        <v>49.7</v>
      </c>
      <c r="V60" s="115">
        <f t="shared" si="2"/>
        <v>147</v>
      </c>
      <c r="W60" s="105">
        <f t="shared" si="3"/>
        <v>1</v>
      </c>
      <c r="X60" s="143">
        <v>54</v>
      </c>
      <c r="Y60"/>
      <c r="Z60"/>
      <c r="AA60"/>
      <c r="AB60"/>
      <c r="AC60"/>
      <c r="AD60"/>
      <c r="AE60"/>
      <c r="AF60"/>
      <c r="AG60" s="126">
        <f t="shared" si="4"/>
        <v>20</v>
      </c>
      <c r="AH60" s="118">
        <f t="shared" si="5"/>
        <v>31</v>
      </c>
    </row>
    <row r="61" spans="1:34" x14ac:dyDescent="0.25">
      <c r="A61" s="139">
        <v>55</v>
      </c>
      <c r="B61" s="294" t="s">
        <v>942</v>
      </c>
      <c r="C61" s="294" t="s">
        <v>136</v>
      </c>
      <c r="D61" s="294" t="s">
        <v>265</v>
      </c>
      <c r="E61" s="294" t="s">
        <v>933</v>
      </c>
      <c r="F61" s="294" t="s">
        <v>860</v>
      </c>
      <c r="G61" s="288"/>
      <c r="H61" s="289">
        <v>4</v>
      </c>
      <c r="I61" s="290">
        <v>49.7</v>
      </c>
      <c r="J61" s="290">
        <v>49.7</v>
      </c>
      <c r="K61" s="137">
        <f t="shared" si="0"/>
        <v>246</v>
      </c>
      <c r="L61" s="129">
        <f t="shared" si="1"/>
        <v>1</v>
      </c>
      <c r="M61" s="103">
        <v>55</v>
      </c>
      <c r="N61" s="260" t="s">
        <v>319</v>
      </c>
      <c r="O61" s="104" t="s">
        <v>138</v>
      </c>
      <c r="P61" s="104" t="s">
        <v>139</v>
      </c>
      <c r="Q61" s="104" t="s">
        <v>584</v>
      </c>
      <c r="R61" s="104" t="s">
        <v>809</v>
      </c>
      <c r="S61" s="256">
        <v>4</v>
      </c>
      <c r="T61" s="257">
        <v>47.900000000000006</v>
      </c>
      <c r="U61" s="257">
        <v>47.900000000000006</v>
      </c>
      <c r="V61" s="115">
        <f t="shared" si="2"/>
        <v>146</v>
      </c>
      <c r="W61" s="105">
        <f t="shared" si="3"/>
        <v>1</v>
      </c>
      <c r="X61" s="143">
        <v>55</v>
      </c>
      <c r="Y61"/>
      <c r="Z61"/>
      <c r="AA61"/>
      <c r="AB61"/>
      <c r="AC61"/>
      <c r="AD61"/>
      <c r="AE61"/>
      <c r="AF61"/>
      <c r="AG61" s="126">
        <f t="shared" si="4"/>
        <v>20</v>
      </c>
      <c r="AH61" s="118">
        <f t="shared" si="5"/>
        <v>32</v>
      </c>
    </row>
    <row r="62" spans="1:34" x14ac:dyDescent="0.25">
      <c r="A62" s="139">
        <v>56</v>
      </c>
      <c r="B62" s="298" t="s">
        <v>319</v>
      </c>
      <c r="C62" s="294" t="s">
        <v>138</v>
      </c>
      <c r="D62" s="294" t="s">
        <v>139</v>
      </c>
      <c r="E62" s="294" t="s">
        <v>584</v>
      </c>
      <c r="F62" s="294" t="s">
        <v>809</v>
      </c>
      <c r="G62" s="288"/>
      <c r="H62" s="289">
        <v>4</v>
      </c>
      <c r="I62" s="290">
        <v>47.9</v>
      </c>
      <c r="J62" s="290">
        <v>47.9</v>
      </c>
      <c r="K62" s="137">
        <f t="shared" si="0"/>
        <v>245</v>
      </c>
      <c r="L62" s="129">
        <f t="shared" si="1"/>
        <v>1</v>
      </c>
      <c r="M62" s="103">
        <v>56</v>
      </c>
      <c r="N62" s="104" t="s">
        <v>834</v>
      </c>
      <c r="O62" s="104" t="s">
        <v>836</v>
      </c>
      <c r="P62" s="104" t="s">
        <v>837</v>
      </c>
      <c r="Q62" s="104" t="s">
        <v>586</v>
      </c>
      <c r="R62" s="104" t="s">
        <v>835</v>
      </c>
      <c r="S62" s="256">
        <v>8</v>
      </c>
      <c r="T62" s="257">
        <v>46.5</v>
      </c>
      <c r="U62" s="257">
        <v>46.5</v>
      </c>
      <c r="V62" s="115">
        <f t="shared" si="2"/>
        <v>145</v>
      </c>
      <c r="W62" s="105">
        <f t="shared" si="3"/>
        <v>1</v>
      </c>
      <c r="X62" s="143">
        <v>56</v>
      </c>
      <c r="Y62"/>
      <c r="Z62"/>
      <c r="AA62"/>
      <c r="AB62"/>
      <c r="AC62"/>
      <c r="AD62"/>
      <c r="AE62"/>
      <c r="AF62"/>
      <c r="AG62" s="126">
        <f t="shared" si="4"/>
        <v>20</v>
      </c>
      <c r="AH62" s="118">
        <f t="shared" si="5"/>
        <v>33</v>
      </c>
    </row>
    <row r="63" spans="1:34" x14ac:dyDescent="0.25">
      <c r="A63" s="139">
        <v>57</v>
      </c>
      <c r="B63" s="294" t="s">
        <v>885</v>
      </c>
      <c r="C63" s="294" t="s">
        <v>886</v>
      </c>
      <c r="D63" s="294" t="s">
        <v>887</v>
      </c>
      <c r="E63" s="294" t="s">
        <v>581</v>
      </c>
      <c r="F63" s="294" t="s">
        <v>846</v>
      </c>
      <c r="G63" s="288">
        <v>1</v>
      </c>
      <c r="H63" s="289">
        <v>3</v>
      </c>
      <c r="I63" s="290">
        <v>46.4</v>
      </c>
      <c r="J63" s="290">
        <v>46.4</v>
      </c>
      <c r="K63" s="137">
        <f t="shared" si="0"/>
        <v>244</v>
      </c>
      <c r="L63" s="129">
        <f t="shared" si="1"/>
        <v>1</v>
      </c>
      <c r="M63" s="103">
        <v>57</v>
      </c>
      <c r="N63" s="260" t="s">
        <v>314</v>
      </c>
      <c r="O63" s="104" t="s">
        <v>192</v>
      </c>
      <c r="P63" s="104" t="s">
        <v>193</v>
      </c>
      <c r="Q63" s="104" t="s">
        <v>584</v>
      </c>
      <c r="R63" s="104" t="s">
        <v>809</v>
      </c>
      <c r="S63" s="256">
        <v>4</v>
      </c>
      <c r="T63" s="257">
        <v>45.5</v>
      </c>
      <c r="U63" s="257">
        <v>45.5</v>
      </c>
      <c r="V63" s="115">
        <f t="shared" si="2"/>
        <v>144</v>
      </c>
      <c r="W63" s="105">
        <f t="shared" si="3"/>
        <v>1</v>
      </c>
      <c r="X63" s="143">
        <v>57</v>
      </c>
      <c r="Y63"/>
      <c r="Z63"/>
      <c r="AA63"/>
      <c r="AB63"/>
      <c r="AC63"/>
      <c r="AD63"/>
      <c r="AE63"/>
      <c r="AF63"/>
      <c r="AG63" s="126">
        <f t="shared" si="4"/>
        <v>20</v>
      </c>
      <c r="AH63" s="118">
        <f t="shared" si="5"/>
        <v>34</v>
      </c>
    </row>
    <row r="64" spans="1:34" x14ac:dyDescent="0.25">
      <c r="A64" s="139">
        <v>58</v>
      </c>
      <c r="B64" s="294" t="s">
        <v>694</v>
      </c>
      <c r="C64" s="294" t="s">
        <v>701</v>
      </c>
      <c r="D64" s="294" t="s">
        <v>186</v>
      </c>
      <c r="E64" s="294" t="s">
        <v>573</v>
      </c>
      <c r="F64" s="294" t="s">
        <v>813</v>
      </c>
      <c r="G64" s="288">
        <v>1</v>
      </c>
      <c r="H64" s="289">
        <v>8</v>
      </c>
      <c r="I64" s="290">
        <v>46.199999999999989</v>
      </c>
      <c r="J64" s="290">
        <v>46.199999999999989</v>
      </c>
      <c r="K64" s="137">
        <f t="shared" si="0"/>
        <v>243</v>
      </c>
      <c r="L64" s="129">
        <f t="shared" si="1"/>
        <v>1</v>
      </c>
      <c r="M64" s="103">
        <v>58</v>
      </c>
      <c r="N64" s="104" t="s">
        <v>694</v>
      </c>
      <c r="O64" s="104" t="s">
        <v>701</v>
      </c>
      <c r="P64" s="104" t="s">
        <v>186</v>
      </c>
      <c r="Q64" s="104" t="s">
        <v>573</v>
      </c>
      <c r="R64" s="104" t="s">
        <v>813</v>
      </c>
      <c r="S64" s="256">
        <v>8</v>
      </c>
      <c r="T64" s="257">
        <v>45.399999999999991</v>
      </c>
      <c r="U64" s="257">
        <v>45.399999999999991</v>
      </c>
      <c r="V64" s="115">
        <f t="shared" si="2"/>
        <v>143</v>
      </c>
      <c r="W64" s="105">
        <f t="shared" si="3"/>
        <v>1</v>
      </c>
      <c r="X64" s="143">
        <v>58</v>
      </c>
      <c r="Y64"/>
      <c r="Z64"/>
      <c r="AA64"/>
      <c r="AB64"/>
      <c r="AC64"/>
      <c r="AD64"/>
      <c r="AE64"/>
      <c r="AF64"/>
      <c r="AG64" s="126">
        <f t="shared" si="4"/>
        <v>20</v>
      </c>
      <c r="AH64" s="118">
        <f t="shared" si="5"/>
        <v>35</v>
      </c>
    </row>
    <row r="65" spans="1:34" x14ac:dyDescent="0.25">
      <c r="A65" s="139">
        <v>59</v>
      </c>
      <c r="B65" s="298" t="s">
        <v>314</v>
      </c>
      <c r="C65" s="294" t="s">
        <v>192</v>
      </c>
      <c r="D65" s="294" t="s">
        <v>193</v>
      </c>
      <c r="E65" s="294" t="s">
        <v>584</v>
      </c>
      <c r="F65" s="294" t="s">
        <v>809</v>
      </c>
      <c r="G65" s="288"/>
      <c r="H65" s="289">
        <v>4</v>
      </c>
      <c r="I65" s="290">
        <v>45.5</v>
      </c>
      <c r="J65" s="290">
        <v>45.5</v>
      </c>
      <c r="K65" s="137">
        <f t="shared" si="0"/>
        <v>242</v>
      </c>
      <c r="L65" s="129">
        <f t="shared" si="1"/>
        <v>1</v>
      </c>
      <c r="M65" s="103">
        <v>59</v>
      </c>
      <c r="N65" s="104" t="s">
        <v>885</v>
      </c>
      <c r="O65" s="104" t="s">
        <v>886</v>
      </c>
      <c r="P65" s="104" t="s">
        <v>887</v>
      </c>
      <c r="Q65" s="104" t="s">
        <v>581</v>
      </c>
      <c r="R65" s="104" t="s">
        <v>846</v>
      </c>
      <c r="S65" s="256">
        <v>3</v>
      </c>
      <c r="T65" s="257">
        <v>45.3</v>
      </c>
      <c r="U65" s="257">
        <v>45.3</v>
      </c>
      <c r="V65" s="115">
        <f t="shared" si="2"/>
        <v>142</v>
      </c>
      <c r="W65" s="105">
        <f t="shared" si="3"/>
        <v>1</v>
      </c>
      <c r="X65" s="143">
        <v>59</v>
      </c>
      <c r="Y65"/>
      <c r="Z65"/>
      <c r="AA65"/>
      <c r="AB65"/>
      <c r="AC65"/>
      <c r="AD65"/>
      <c r="AE65"/>
      <c r="AF65"/>
      <c r="AG65" s="126">
        <f t="shared" si="4"/>
        <v>20</v>
      </c>
      <c r="AH65" s="118">
        <f t="shared" si="5"/>
        <v>36</v>
      </c>
    </row>
    <row r="66" spans="1:34" x14ac:dyDescent="0.25">
      <c r="A66" s="139">
        <v>60</v>
      </c>
      <c r="B66" s="294" t="s">
        <v>891</v>
      </c>
      <c r="C66" s="294" t="s">
        <v>284</v>
      </c>
      <c r="D66" s="294" t="s">
        <v>892</v>
      </c>
      <c r="E66" s="294" t="s">
        <v>586</v>
      </c>
      <c r="F66" s="294" t="s">
        <v>835</v>
      </c>
      <c r="G66" s="288"/>
      <c r="H66" s="289">
        <v>5</v>
      </c>
      <c r="I66" s="290">
        <v>40.199999999999996</v>
      </c>
      <c r="J66" s="290">
        <v>40.199999999999996</v>
      </c>
      <c r="K66" s="137">
        <f t="shared" si="0"/>
        <v>241</v>
      </c>
      <c r="L66" s="129">
        <f t="shared" si="1"/>
        <v>1</v>
      </c>
      <c r="M66" s="103">
        <v>60</v>
      </c>
      <c r="N66" s="104" t="s">
        <v>891</v>
      </c>
      <c r="O66" s="104" t="s">
        <v>284</v>
      </c>
      <c r="P66" s="104" t="s">
        <v>892</v>
      </c>
      <c r="Q66" s="104" t="s">
        <v>586</v>
      </c>
      <c r="R66" s="104" t="s">
        <v>835</v>
      </c>
      <c r="S66" s="256">
        <v>5</v>
      </c>
      <c r="T66" s="257">
        <v>40.200000000000003</v>
      </c>
      <c r="U66" s="257">
        <v>40.200000000000003</v>
      </c>
      <c r="V66" s="115">
        <f t="shared" si="2"/>
        <v>141</v>
      </c>
      <c r="W66" s="105">
        <f t="shared" si="3"/>
        <v>1</v>
      </c>
      <c r="X66" s="143">
        <v>60</v>
      </c>
      <c r="Y66"/>
      <c r="Z66"/>
      <c r="AA66"/>
      <c r="AB66"/>
      <c r="AC66"/>
      <c r="AD66"/>
      <c r="AE66"/>
      <c r="AF66"/>
      <c r="AG66" s="126">
        <f t="shared" si="4"/>
        <v>20</v>
      </c>
      <c r="AH66" s="118">
        <f t="shared" si="5"/>
        <v>37</v>
      </c>
    </row>
    <row r="67" spans="1:34" x14ac:dyDescent="0.25">
      <c r="A67" s="139">
        <v>61</v>
      </c>
      <c r="B67" s="298" t="s">
        <v>354</v>
      </c>
      <c r="C67" s="294" t="s">
        <v>284</v>
      </c>
      <c r="D67" s="294" t="s">
        <v>119</v>
      </c>
      <c r="E67" s="294" t="s">
        <v>586</v>
      </c>
      <c r="F67" s="294" t="s">
        <v>813</v>
      </c>
      <c r="G67" s="288"/>
      <c r="H67" s="289">
        <v>6</v>
      </c>
      <c r="I67" s="290">
        <v>37.199999999999996</v>
      </c>
      <c r="J67" s="290">
        <v>37.199999999999996</v>
      </c>
      <c r="K67" s="137">
        <f t="shared" si="0"/>
        <v>240</v>
      </c>
      <c r="L67" s="129">
        <f t="shared" si="1"/>
        <v>1</v>
      </c>
      <c r="M67" s="103">
        <v>61</v>
      </c>
      <c r="N67" s="260" t="s">
        <v>354</v>
      </c>
      <c r="O67" s="104" t="s">
        <v>284</v>
      </c>
      <c r="P67" s="104" t="s">
        <v>119</v>
      </c>
      <c r="Q67" s="104" t="s">
        <v>586</v>
      </c>
      <c r="R67" s="104" t="s">
        <v>813</v>
      </c>
      <c r="S67" s="256">
        <v>6</v>
      </c>
      <c r="T67" s="257">
        <v>37.199999999999996</v>
      </c>
      <c r="U67" s="257">
        <v>37.199999999999996</v>
      </c>
      <c r="V67" s="115">
        <f t="shared" si="2"/>
        <v>140</v>
      </c>
      <c r="W67" s="105">
        <f t="shared" si="3"/>
        <v>1</v>
      </c>
      <c r="X67" s="143">
        <v>61</v>
      </c>
      <c r="Y67"/>
      <c r="Z67"/>
      <c r="AA67"/>
      <c r="AB67"/>
      <c r="AC67"/>
      <c r="AD67"/>
      <c r="AE67"/>
      <c r="AF67"/>
      <c r="AG67" s="126">
        <f t="shared" si="4"/>
        <v>20</v>
      </c>
      <c r="AH67" s="118">
        <f t="shared" si="5"/>
        <v>38</v>
      </c>
    </row>
    <row r="68" spans="1:34" x14ac:dyDescent="0.25">
      <c r="A68" s="139">
        <v>62</v>
      </c>
      <c r="B68" s="294" t="s">
        <v>893</v>
      </c>
      <c r="C68" s="294" t="s">
        <v>894</v>
      </c>
      <c r="D68" s="294" t="s">
        <v>895</v>
      </c>
      <c r="E68" s="294" t="s">
        <v>586</v>
      </c>
      <c r="F68" s="294" t="s">
        <v>835</v>
      </c>
      <c r="G68" s="288"/>
      <c r="H68" s="289">
        <v>6</v>
      </c>
      <c r="I68" s="290">
        <v>35.9</v>
      </c>
      <c r="J68" s="290">
        <v>35.9</v>
      </c>
      <c r="K68" s="137">
        <f t="shared" si="0"/>
        <v>239</v>
      </c>
      <c r="L68" s="129">
        <f t="shared" si="1"/>
        <v>1</v>
      </c>
      <c r="M68" s="103">
        <v>62</v>
      </c>
      <c r="N68" s="104" t="s">
        <v>893</v>
      </c>
      <c r="O68" s="104" t="s">
        <v>894</v>
      </c>
      <c r="P68" s="104" t="s">
        <v>895</v>
      </c>
      <c r="Q68" s="104" t="s">
        <v>586</v>
      </c>
      <c r="R68" s="104" t="s">
        <v>835</v>
      </c>
      <c r="S68" s="256">
        <v>6</v>
      </c>
      <c r="T68" s="257">
        <v>35.9</v>
      </c>
      <c r="U68" s="257">
        <v>35.9</v>
      </c>
      <c r="V68" s="115">
        <f t="shared" si="2"/>
        <v>139</v>
      </c>
      <c r="W68" s="105">
        <f t="shared" si="3"/>
        <v>1</v>
      </c>
      <c r="X68" s="143">
        <v>62</v>
      </c>
      <c r="Y68"/>
      <c r="Z68"/>
      <c r="AA68"/>
      <c r="AB68"/>
      <c r="AC68"/>
      <c r="AD68"/>
      <c r="AE68"/>
      <c r="AF68"/>
      <c r="AG68" s="126">
        <f t="shared" si="4"/>
        <v>20</v>
      </c>
      <c r="AH68" s="118">
        <f t="shared" si="5"/>
        <v>39</v>
      </c>
    </row>
    <row r="69" spans="1:34" x14ac:dyDescent="0.25">
      <c r="A69" s="139">
        <v>63</v>
      </c>
      <c r="B69" s="294" t="s">
        <v>859</v>
      </c>
      <c r="C69" s="294" t="s">
        <v>861</v>
      </c>
      <c r="D69" s="294" t="s">
        <v>167</v>
      </c>
      <c r="E69" s="294" t="s">
        <v>933</v>
      </c>
      <c r="F69" s="294" t="s">
        <v>860</v>
      </c>
      <c r="G69" s="288"/>
      <c r="H69" s="289">
        <v>8</v>
      </c>
      <c r="I69" s="290">
        <v>35.600000000000009</v>
      </c>
      <c r="J69" s="290">
        <v>35.600000000000009</v>
      </c>
      <c r="K69" s="137">
        <f t="shared" ref="K69:K132" si="6">IF(J69=J68,K68,IF(J69=0,ROUNDDOWN(180,0),K68-L68))</f>
        <v>238</v>
      </c>
      <c r="L69" s="129">
        <f t="shared" ref="L69:L132" si="7">IF(J69&lt;J68,1,IF(J69=J68,L68+1,0))</f>
        <v>1</v>
      </c>
      <c r="M69" s="103">
        <v>63</v>
      </c>
      <c r="N69" s="104" t="s">
        <v>859</v>
      </c>
      <c r="O69" s="104" t="s">
        <v>861</v>
      </c>
      <c r="P69" s="104" t="s">
        <v>167</v>
      </c>
      <c r="Q69" s="104" t="s">
        <v>933</v>
      </c>
      <c r="R69" s="104" t="s">
        <v>860</v>
      </c>
      <c r="S69" s="256">
        <v>8</v>
      </c>
      <c r="T69" s="257">
        <v>35.6</v>
      </c>
      <c r="U69" s="257">
        <v>35.6</v>
      </c>
      <c r="V69" s="115">
        <f t="shared" si="2"/>
        <v>138</v>
      </c>
      <c r="W69" s="105">
        <f t="shared" si="3"/>
        <v>1</v>
      </c>
      <c r="X69" s="143">
        <v>63</v>
      </c>
      <c r="Y69"/>
      <c r="Z69"/>
      <c r="AA69"/>
      <c r="AB69"/>
      <c r="AC69"/>
      <c r="AD69"/>
      <c r="AE69"/>
      <c r="AF69"/>
      <c r="AG69" s="126">
        <f t="shared" si="4"/>
        <v>20</v>
      </c>
      <c r="AH69" s="118">
        <f t="shared" si="5"/>
        <v>40</v>
      </c>
    </row>
    <row r="70" spans="1:34" x14ac:dyDescent="0.25">
      <c r="A70" s="139">
        <v>64</v>
      </c>
      <c r="B70" s="294" t="s">
        <v>875</v>
      </c>
      <c r="C70" s="294" t="s">
        <v>165</v>
      </c>
      <c r="D70" s="294" t="s">
        <v>876</v>
      </c>
      <c r="E70" s="294" t="s">
        <v>585</v>
      </c>
      <c r="F70" s="294" t="s">
        <v>866</v>
      </c>
      <c r="G70" s="288">
        <v>2</v>
      </c>
      <c r="H70" s="289">
        <v>5</v>
      </c>
      <c r="I70" s="290">
        <v>33.799999999999997</v>
      </c>
      <c r="J70" s="290">
        <v>33.799999999999997</v>
      </c>
      <c r="K70" s="137">
        <f t="shared" si="6"/>
        <v>237</v>
      </c>
      <c r="L70" s="129">
        <f t="shared" si="7"/>
        <v>1</v>
      </c>
      <c r="M70" s="103">
        <v>64</v>
      </c>
      <c r="N70" s="104" t="s">
        <v>404</v>
      </c>
      <c r="O70" s="104" t="s">
        <v>141</v>
      </c>
      <c r="P70" s="104" t="s">
        <v>217</v>
      </c>
      <c r="Q70" s="104" t="s">
        <v>585</v>
      </c>
      <c r="R70" s="104" t="s">
        <v>806</v>
      </c>
      <c r="S70" s="256">
        <v>10</v>
      </c>
      <c r="T70" s="257">
        <v>32.699999999999996</v>
      </c>
      <c r="U70" s="257">
        <v>32.699999999999996</v>
      </c>
      <c r="V70" s="115">
        <f t="shared" si="2"/>
        <v>137</v>
      </c>
      <c r="W70" s="105">
        <f t="shared" si="3"/>
        <v>1</v>
      </c>
      <c r="X70" s="143">
        <v>64</v>
      </c>
      <c r="Y70"/>
      <c r="Z70"/>
      <c r="AA70"/>
      <c r="AB70"/>
      <c r="AC70"/>
      <c r="AD70"/>
      <c r="AE70"/>
      <c r="AF70"/>
      <c r="AG70" s="126">
        <f t="shared" si="4"/>
        <v>20</v>
      </c>
      <c r="AH70" s="118">
        <f t="shared" si="5"/>
        <v>41</v>
      </c>
    </row>
    <row r="71" spans="1:34" x14ac:dyDescent="0.25">
      <c r="A71" s="139">
        <v>65</v>
      </c>
      <c r="B71" s="294" t="s">
        <v>404</v>
      </c>
      <c r="C71" s="294" t="s">
        <v>141</v>
      </c>
      <c r="D71" s="294" t="s">
        <v>217</v>
      </c>
      <c r="E71" s="294" t="s">
        <v>585</v>
      </c>
      <c r="F71" s="294" t="s">
        <v>806</v>
      </c>
      <c r="G71" s="288"/>
      <c r="H71" s="289">
        <v>10</v>
      </c>
      <c r="I71" s="290">
        <v>32.699999999999996</v>
      </c>
      <c r="J71" s="290">
        <v>32.699999999999996</v>
      </c>
      <c r="K71" s="137">
        <f t="shared" si="6"/>
        <v>236</v>
      </c>
      <c r="L71" s="129">
        <f t="shared" si="7"/>
        <v>1</v>
      </c>
      <c r="M71" s="103">
        <v>65</v>
      </c>
      <c r="N71" s="104" t="s">
        <v>875</v>
      </c>
      <c r="O71" s="104" t="s">
        <v>165</v>
      </c>
      <c r="P71" s="104" t="s">
        <v>876</v>
      </c>
      <c r="Q71" s="104" t="s">
        <v>585</v>
      </c>
      <c r="R71" s="104" t="s">
        <v>866</v>
      </c>
      <c r="S71" s="256">
        <v>5</v>
      </c>
      <c r="T71" s="257">
        <v>31.7</v>
      </c>
      <c r="U71" s="257">
        <v>31.7</v>
      </c>
      <c r="V71" s="115">
        <f t="shared" si="2"/>
        <v>136</v>
      </c>
      <c r="W71" s="105">
        <f t="shared" si="3"/>
        <v>1</v>
      </c>
      <c r="X71" s="143">
        <v>65</v>
      </c>
      <c r="Y71"/>
      <c r="Z71"/>
      <c r="AA71"/>
      <c r="AB71"/>
      <c r="AC71"/>
      <c r="AD71"/>
      <c r="AE71"/>
      <c r="AF71"/>
      <c r="AG71" s="126">
        <f t="shared" si="4"/>
        <v>20</v>
      </c>
      <c r="AH71" s="118">
        <f t="shared" si="5"/>
        <v>42</v>
      </c>
    </row>
    <row r="72" spans="1:34" x14ac:dyDescent="0.25">
      <c r="A72" s="139">
        <v>66</v>
      </c>
      <c r="B72" s="294" t="s">
        <v>873</v>
      </c>
      <c r="C72" s="294" t="s">
        <v>226</v>
      </c>
      <c r="D72" s="294" t="s">
        <v>874</v>
      </c>
      <c r="E72" s="294" t="s">
        <v>585</v>
      </c>
      <c r="F72" s="294" t="s">
        <v>866</v>
      </c>
      <c r="G72" s="288"/>
      <c r="H72" s="289">
        <v>3</v>
      </c>
      <c r="I72" s="290">
        <v>26.5</v>
      </c>
      <c r="J72" s="290">
        <v>26.5</v>
      </c>
      <c r="K72" s="137">
        <f t="shared" si="6"/>
        <v>235</v>
      </c>
      <c r="L72" s="129">
        <f t="shared" si="7"/>
        <v>1</v>
      </c>
      <c r="M72" s="103">
        <v>66</v>
      </c>
      <c r="N72" s="104" t="s">
        <v>873</v>
      </c>
      <c r="O72" s="104" t="s">
        <v>226</v>
      </c>
      <c r="P72" s="104" t="s">
        <v>874</v>
      </c>
      <c r="Q72" s="104" t="s">
        <v>585</v>
      </c>
      <c r="R72" s="104" t="s">
        <v>866</v>
      </c>
      <c r="S72" s="256">
        <v>3</v>
      </c>
      <c r="T72" s="257">
        <v>26.5</v>
      </c>
      <c r="U72" s="257">
        <v>26.5</v>
      </c>
      <c r="V72" s="115">
        <f t="shared" si="2"/>
        <v>135</v>
      </c>
      <c r="W72" s="105">
        <f t="shared" si="3"/>
        <v>1</v>
      </c>
      <c r="X72" s="143">
        <v>66</v>
      </c>
      <c r="Y72"/>
      <c r="Z72"/>
      <c r="AA72"/>
      <c r="AB72"/>
      <c r="AC72"/>
      <c r="AD72"/>
      <c r="AE72"/>
      <c r="AF72"/>
      <c r="AG72" s="126">
        <f t="shared" si="4"/>
        <v>20</v>
      </c>
      <c r="AH72" s="118">
        <f t="shared" si="5"/>
        <v>43</v>
      </c>
    </row>
    <row r="73" spans="1:34" x14ac:dyDescent="0.25">
      <c r="A73" s="139">
        <v>67</v>
      </c>
      <c r="B73" s="294" t="s">
        <v>394</v>
      </c>
      <c r="C73" s="294" t="s">
        <v>279</v>
      </c>
      <c r="D73" s="294" t="s">
        <v>117</v>
      </c>
      <c r="E73" s="294" t="s">
        <v>586</v>
      </c>
      <c r="F73" s="294" t="s">
        <v>813</v>
      </c>
      <c r="G73" s="288">
        <v>1</v>
      </c>
      <c r="H73" s="289">
        <v>4</v>
      </c>
      <c r="I73" s="290">
        <v>23.099999999999998</v>
      </c>
      <c r="J73" s="290">
        <v>23.099999999999998</v>
      </c>
      <c r="K73" s="137">
        <f t="shared" si="6"/>
        <v>234</v>
      </c>
      <c r="L73" s="129">
        <f t="shared" si="7"/>
        <v>1</v>
      </c>
      <c r="M73" s="103">
        <v>67</v>
      </c>
      <c r="N73" s="104" t="s">
        <v>394</v>
      </c>
      <c r="O73" s="104" t="s">
        <v>279</v>
      </c>
      <c r="P73" s="104" t="s">
        <v>117</v>
      </c>
      <c r="Q73" s="104" t="s">
        <v>586</v>
      </c>
      <c r="R73" s="104" t="s">
        <v>813</v>
      </c>
      <c r="S73" s="256">
        <v>4</v>
      </c>
      <c r="T73" s="257">
        <v>22.2</v>
      </c>
      <c r="U73" s="257">
        <v>22.2</v>
      </c>
      <c r="V73" s="115">
        <f t="shared" ref="V73:V136" si="8">IF(U73=U72,V72,IF(U73=0,ROUNDDOWN(20,0),V72-W72))</f>
        <v>134</v>
      </c>
      <c r="W73" s="105">
        <f t="shared" ref="W73:W136" si="9">IF(U73&lt;U72,1,IF(U73=U72,W72+1,0))</f>
        <v>1</v>
      </c>
      <c r="X73" s="143">
        <v>67</v>
      </c>
      <c r="Y73"/>
      <c r="Z73"/>
      <c r="AA73"/>
      <c r="AB73"/>
      <c r="AC73"/>
      <c r="AD73"/>
      <c r="AE73"/>
      <c r="AF73"/>
      <c r="AG73" s="126">
        <f t="shared" ref="AG73:AG136" si="10">IF(AF73=AF72,AG72,IF(AF73=0,ROUNDDOWN(20,0),AG72-AH72))</f>
        <v>20</v>
      </c>
      <c r="AH73" s="118">
        <f t="shared" ref="AH73:AH136" si="11">IF(AF73&lt;AF72,1,IF(AF73=AF72,AH72+1,0))</f>
        <v>44</v>
      </c>
    </row>
    <row r="74" spans="1:34" x14ac:dyDescent="0.25">
      <c r="A74" s="139">
        <v>68</v>
      </c>
      <c r="B74" s="294" t="s">
        <v>840</v>
      </c>
      <c r="C74" s="294" t="s">
        <v>841</v>
      </c>
      <c r="D74" s="294" t="s">
        <v>842</v>
      </c>
      <c r="E74" s="294" t="s">
        <v>586</v>
      </c>
      <c r="F74" s="294" t="s">
        <v>835</v>
      </c>
      <c r="G74" s="288">
        <v>1</v>
      </c>
      <c r="H74" s="289">
        <v>5</v>
      </c>
      <c r="I74" s="290">
        <v>22.2</v>
      </c>
      <c r="J74" s="290">
        <v>22.2</v>
      </c>
      <c r="K74" s="137">
        <f t="shared" si="6"/>
        <v>233</v>
      </c>
      <c r="L74" s="129">
        <f t="shared" si="7"/>
        <v>1</v>
      </c>
      <c r="M74" s="103">
        <v>68</v>
      </c>
      <c r="N74" s="104" t="s">
        <v>840</v>
      </c>
      <c r="O74" s="104" t="s">
        <v>841</v>
      </c>
      <c r="P74" s="104" t="s">
        <v>842</v>
      </c>
      <c r="Q74" s="104" t="s">
        <v>586</v>
      </c>
      <c r="R74" s="104" t="s">
        <v>835</v>
      </c>
      <c r="S74" s="256">
        <v>5</v>
      </c>
      <c r="T74" s="257">
        <v>20.5</v>
      </c>
      <c r="U74" s="257">
        <v>20.5</v>
      </c>
      <c r="V74" s="115">
        <f t="shared" si="8"/>
        <v>133</v>
      </c>
      <c r="W74" s="105">
        <f t="shared" si="9"/>
        <v>1</v>
      </c>
      <c r="X74" s="143">
        <v>68</v>
      </c>
      <c r="Y74"/>
      <c r="Z74"/>
      <c r="AA74"/>
      <c r="AB74"/>
      <c r="AC74"/>
      <c r="AD74"/>
      <c r="AE74"/>
      <c r="AF74"/>
      <c r="AG74" s="126">
        <f t="shared" si="10"/>
        <v>20</v>
      </c>
      <c r="AH74" s="118">
        <f t="shared" si="11"/>
        <v>45</v>
      </c>
    </row>
    <row r="75" spans="1:34" x14ac:dyDescent="0.25">
      <c r="A75" s="139">
        <v>69</v>
      </c>
      <c r="B75" s="294" t="s">
        <v>317</v>
      </c>
      <c r="C75" s="294" t="s">
        <v>71</v>
      </c>
      <c r="D75" s="294" t="s">
        <v>187</v>
      </c>
      <c r="E75" s="294" t="s">
        <v>584</v>
      </c>
      <c r="F75" s="294" t="s">
        <v>809</v>
      </c>
      <c r="G75" s="288"/>
      <c r="H75" s="289">
        <v>2</v>
      </c>
      <c r="I75" s="290">
        <v>10.7</v>
      </c>
      <c r="J75" s="290">
        <v>10.7</v>
      </c>
      <c r="K75" s="137">
        <f t="shared" si="6"/>
        <v>232</v>
      </c>
      <c r="L75" s="129">
        <f t="shared" si="7"/>
        <v>1</v>
      </c>
      <c r="M75" s="103">
        <v>69</v>
      </c>
      <c r="N75" s="104" t="s">
        <v>317</v>
      </c>
      <c r="O75" s="104" t="s">
        <v>71</v>
      </c>
      <c r="P75" s="104" t="s">
        <v>187</v>
      </c>
      <c r="Q75" s="104" t="s">
        <v>584</v>
      </c>
      <c r="R75" s="104" t="s">
        <v>809</v>
      </c>
      <c r="S75" s="256">
        <v>2</v>
      </c>
      <c r="T75" s="257">
        <v>10.7</v>
      </c>
      <c r="U75" s="257">
        <v>10.7</v>
      </c>
      <c r="V75" s="115">
        <f t="shared" si="8"/>
        <v>132</v>
      </c>
      <c r="W75" s="105">
        <f t="shared" si="9"/>
        <v>1</v>
      </c>
      <c r="X75" s="143">
        <v>69</v>
      </c>
      <c r="Y75"/>
      <c r="Z75"/>
      <c r="AA75"/>
      <c r="AB75"/>
      <c r="AC75"/>
      <c r="AD75"/>
      <c r="AE75"/>
      <c r="AF75"/>
      <c r="AG75" s="126">
        <f t="shared" si="10"/>
        <v>20</v>
      </c>
      <c r="AH75" s="118">
        <f t="shared" si="11"/>
        <v>46</v>
      </c>
    </row>
    <row r="76" spans="1:34" x14ac:dyDescent="0.25">
      <c r="A76" s="139">
        <v>70</v>
      </c>
      <c r="B76" s="294" t="s">
        <v>865</v>
      </c>
      <c r="C76" s="294" t="s">
        <v>194</v>
      </c>
      <c r="D76" s="294" t="s">
        <v>867</v>
      </c>
      <c r="E76" s="294" t="s">
        <v>585</v>
      </c>
      <c r="F76" s="294" t="s">
        <v>866</v>
      </c>
      <c r="G76" s="288"/>
      <c r="H76" s="289">
        <v>1</v>
      </c>
      <c r="I76" s="290">
        <v>2.4</v>
      </c>
      <c r="J76" s="290">
        <v>2.4</v>
      </c>
      <c r="K76" s="137">
        <f t="shared" si="6"/>
        <v>231</v>
      </c>
      <c r="L76" s="129">
        <f t="shared" si="7"/>
        <v>1</v>
      </c>
      <c r="M76" s="103">
        <v>70</v>
      </c>
      <c r="N76" s="104" t="s">
        <v>865</v>
      </c>
      <c r="O76" s="104" t="s">
        <v>194</v>
      </c>
      <c r="P76" s="104" t="s">
        <v>867</v>
      </c>
      <c r="Q76" s="104" t="s">
        <v>585</v>
      </c>
      <c r="R76" s="104" t="s">
        <v>866</v>
      </c>
      <c r="S76" s="256">
        <v>1</v>
      </c>
      <c r="T76" s="257">
        <v>2.4</v>
      </c>
      <c r="U76" s="257">
        <v>2.4</v>
      </c>
      <c r="V76" s="115">
        <f t="shared" si="8"/>
        <v>131</v>
      </c>
      <c r="W76" s="105">
        <f t="shared" si="9"/>
        <v>1</v>
      </c>
      <c r="X76" s="143">
        <v>70</v>
      </c>
      <c r="Y76"/>
      <c r="Z76"/>
      <c r="AA76"/>
      <c r="AB76"/>
      <c r="AC76"/>
      <c r="AD76"/>
      <c r="AE76"/>
      <c r="AF76"/>
      <c r="AG76" s="126">
        <f t="shared" si="10"/>
        <v>20</v>
      </c>
      <c r="AH76" s="118">
        <f t="shared" si="11"/>
        <v>47</v>
      </c>
    </row>
    <row r="77" spans="1:34" x14ac:dyDescent="0.25">
      <c r="A77" s="139">
        <v>71</v>
      </c>
      <c r="B77" s="298" t="s">
        <v>300</v>
      </c>
      <c r="C77" s="298"/>
      <c r="D77" s="298"/>
      <c r="E77" s="298"/>
      <c r="F77" s="298"/>
      <c r="G77" s="291">
        <v>34</v>
      </c>
      <c r="H77" s="292">
        <v>782</v>
      </c>
      <c r="I77" s="293">
        <v>9149.4000000000178</v>
      </c>
      <c r="J77" s="293">
        <v>9149.4000000000178</v>
      </c>
      <c r="K77" s="137">
        <f t="shared" si="6"/>
        <v>230</v>
      </c>
      <c r="L77" s="129">
        <f t="shared" si="7"/>
        <v>0</v>
      </c>
      <c r="M77" s="103">
        <v>71</v>
      </c>
      <c r="N77" s="260" t="s">
        <v>300</v>
      </c>
      <c r="O77" s="260"/>
      <c r="P77" s="260"/>
      <c r="Q77" s="260"/>
      <c r="R77" s="260"/>
      <c r="S77" s="261">
        <v>781</v>
      </c>
      <c r="T77" s="262">
        <v>9046.3000000000193</v>
      </c>
      <c r="U77" s="262">
        <v>9046.3000000000193</v>
      </c>
      <c r="V77" s="115">
        <f t="shared" si="8"/>
        <v>130</v>
      </c>
      <c r="W77" s="105">
        <f t="shared" si="9"/>
        <v>0</v>
      </c>
      <c r="X77" s="143">
        <v>71</v>
      </c>
      <c r="Y77"/>
      <c r="Z77"/>
      <c r="AA77"/>
      <c r="AB77"/>
      <c r="AC77"/>
      <c r="AD77"/>
      <c r="AE77"/>
      <c r="AF77"/>
      <c r="AG77" s="126">
        <f t="shared" si="10"/>
        <v>20</v>
      </c>
      <c r="AH77" s="118">
        <f t="shared" si="11"/>
        <v>48</v>
      </c>
    </row>
    <row r="78" spans="1:34" x14ac:dyDescent="0.25">
      <c r="A78" s="139">
        <v>72</v>
      </c>
      <c r="B78"/>
      <c r="C78"/>
      <c r="D78"/>
      <c r="E78"/>
      <c r="F78"/>
      <c r="G78"/>
      <c r="H78"/>
      <c r="I78"/>
      <c r="J78"/>
      <c r="K78" s="137">
        <f t="shared" si="6"/>
        <v>180</v>
      </c>
      <c r="L78" s="129">
        <f t="shared" si="7"/>
        <v>1</v>
      </c>
      <c r="M78" s="103">
        <v>72</v>
      </c>
      <c r="N78"/>
      <c r="O78"/>
      <c r="P78"/>
      <c r="Q78"/>
      <c r="R78"/>
      <c r="S78"/>
      <c r="T78"/>
      <c r="U78"/>
      <c r="V78" s="115">
        <f t="shared" si="8"/>
        <v>20</v>
      </c>
      <c r="W78" s="105">
        <f t="shared" si="9"/>
        <v>1</v>
      </c>
      <c r="X78" s="143">
        <v>72</v>
      </c>
      <c r="Y78"/>
      <c r="Z78"/>
      <c r="AA78"/>
      <c r="AB78"/>
      <c r="AC78"/>
      <c r="AD78"/>
      <c r="AE78"/>
      <c r="AF78"/>
      <c r="AG78" s="126">
        <f t="shared" si="10"/>
        <v>20</v>
      </c>
      <c r="AH78" s="118">
        <f t="shared" si="11"/>
        <v>49</v>
      </c>
    </row>
    <row r="79" spans="1:34" x14ac:dyDescent="0.25">
      <c r="A79" s="139">
        <v>73</v>
      </c>
      <c r="B79"/>
      <c r="C79"/>
      <c r="D79"/>
      <c r="E79"/>
      <c r="F79"/>
      <c r="G79"/>
      <c r="H79"/>
      <c r="I79"/>
      <c r="J79"/>
      <c r="K79" s="137">
        <f t="shared" si="6"/>
        <v>180</v>
      </c>
      <c r="L79" s="129">
        <f t="shared" si="7"/>
        <v>2</v>
      </c>
      <c r="M79" s="103">
        <v>73</v>
      </c>
      <c r="N79"/>
      <c r="O79"/>
      <c r="P79"/>
      <c r="Q79"/>
      <c r="R79"/>
      <c r="S79"/>
      <c r="T79"/>
      <c r="U79"/>
      <c r="V79" s="115">
        <f t="shared" si="8"/>
        <v>20</v>
      </c>
      <c r="W79" s="105">
        <f t="shared" si="9"/>
        <v>2</v>
      </c>
      <c r="X79" s="143">
        <v>73</v>
      </c>
      <c r="Y79"/>
      <c r="Z79"/>
      <c r="AA79"/>
      <c r="AB79"/>
      <c r="AC79"/>
      <c r="AD79"/>
      <c r="AE79"/>
      <c r="AF79"/>
      <c r="AG79" s="126">
        <f t="shared" si="10"/>
        <v>20</v>
      </c>
      <c r="AH79" s="118">
        <f t="shared" si="11"/>
        <v>50</v>
      </c>
    </row>
    <row r="80" spans="1:34" x14ac:dyDescent="0.25">
      <c r="A80" s="139">
        <v>74</v>
      </c>
      <c r="B80"/>
      <c r="C80"/>
      <c r="D80"/>
      <c r="E80"/>
      <c r="F80"/>
      <c r="G80"/>
      <c r="H80"/>
      <c r="I80"/>
      <c r="J80"/>
      <c r="K80" s="137">
        <f t="shared" si="6"/>
        <v>180</v>
      </c>
      <c r="L80" s="129">
        <f t="shared" si="7"/>
        <v>3</v>
      </c>
      <c r="M80" s="103">
        <v>74</v>
      </c>
      <c r="N80"/>
      <c r="O80"/>
      <c r="P80"/>
      <c r="Q80"/>
      <c r="R80"/>
      <c r="S80"/>
      <c r="T80"/>
      <c r="U80"/>
      <c r="V80" s="115">
        <f t="shared" si="8"/>
        <v>20</v>
      </c>
      <c r="W80" s="105">
        <f t="shared" si="9"/>
        <v>3</v>
      </c>
      <c r="X80" s="143">
        <v>74</v>
      </c>
      <c r="Y80"/>
      <c r="Z80"/>
      <c r="AA80"/>
      <c r="AB80"/>
      <c r="AC80"/>
      <c r="AD80"/>
      <c r="AE80"/>
      <c r="AF80"/>
      <c r="AG80" s="126">
        <f t="shared" si="10"/>
        <v>20</v>
      </c>
      <c r="AH80" s="118">
        <f t="shared" si="11"/>
        <v>51</v>
      </c>
    </row>
    <row r="81" spans="1:34" x14ac:dyDescent="0.25">
      <c r="A81" s="139">
        <v>75</v>
      </c>
      <c r="B81"/>
      <c r="C81"/>
      <c r="D81"/>
      <c r="E81"/>
      <c r="F81"/>
      <c r="G81"/>
      <c r="H81"/>
      <c r="I81"/>
      <c r="J81"/>
      <c r="K81" s="137">
        <f t="shared" si="6"/>
        <v>180</v>
      </c>
      <c r="L81" s="129">
        <f t="shared" si="7"/>
        <v>4</v>
      </c>
      <c r="M81" s="103">
        <v>75</v>
      </c>
      <c r="N81"/>
      <c r="O81"/>
      <c r="P81"/>
      <c r="Q81"/>
      <c r="R81"/>
      <c r="S81"/>
      <c r="T81"/>
      <c r="U81"/>
      <c r="V81" s="115">
        <f t="shared" si="8"/>
        <v>20</v>
      </c>
      <c r="W81" s="105">
        <f t="shared" si="9"/>
        <v>4</v>
      </c>
      <c r="X81" s="143">
        <v>75</v>
      </c>
      <c r="Y81"/>
      <c r="Z81"/>
      <c r="AA81"/>
      <c r="AB81"/>
      <c r="AC81"/>
      <c r="AD81"/>
      <c r="AE81"/>
      <c r="AF81"/>
      <c r="AG81" s="126">
        <f t="shared" si="10"/>
        <v>20</v>
      </c>
      <c r="AH81" s="118">
        <f t="shared" si="11"/>
        <v>52</v>
      </c>
    </row>
    <row r="82" spans="1:34" x14ac:dyDescent="0.25">
      <c r="A82" s="139">
        <v>76</v>
      </c>
      <c r="B82"/>
      <c r="C82"/>
      <c r="D82"/>
      <c r="E82"/>
      <c r="F82"/>
      <c r="G82"/>
      <c r="H82"/>
      <c r="I82"/>
      <c r="J82"/>
      <c r="K82" s="137">
        <f t="shared" si="6"/>
        <v>180</v>
      </c>
      <c r="L82" s="129">
        <f t="shared" si="7"/>
        <v>5</v>
      </c>
      <c r="M82" s="103">
        <v>76</v>
      </c>
      <c r="N82"/>
      <c r="O82"/>
      <c r="P82"/>
      <c r="Q82"/>
      <c r="R82"/>
      <c r="S82"/>
      <c r="T82"/>
      <c r="U82"/>
      <c r="V82" s="115">
        <f t="shared" si="8"/>
        <v>20</v>
      </c>
      <c r="W82" s="105">
        <f t="shared" si="9"/>
        <v>5</v>
      </c>
      <c r="X82" s="143">
        <v>76</v>
      </c>
      <c r="Y82"/>
      <c r="Z82"/>
      <c r="AA82"/>
      <c r="AB82"/>
      <c r="AC82"/>
      <c r="AD82"/>
      <c r="AE82"/>
      <c r="AF82"/>
      <c r="AG82" s="126">
        <f t="shared" si="10"/>
        <v>20</v>
      </c>
      <c r="AH82" s="118">
        <f t="shared" si="11"/>
        <v>53</v>
      </c>
    </row>
    <row r="83" spans="1:34" x14ac:dyDescent="0.25">
      <c r="A83" s="139">
        <v>77</v>
      </c>
      <c r="B83"/>
      <c r="C83"/>
      <c r="D83"/>
      <c r="E83"/>
      <c r="F83"/>
      <c r="G83"/>
      <c r="H83"/>
      <c r="I83"/>
      <c r="J83"/>
      <c r="K83" s="137">
        <f t="shared" si="6"/>
        <v>180</v>
      </c>
      <c r="L83" s="129">
        <f t="shared" si="7"/>
        <v>6</v>
      </c>
      <c r="M83" s="103">
        <v>77</v>
      </c>
      <c r="N83"/>
      <c r="O83"/>
      <c r="P83"/>
      <c r="Q83"/>
      <c r="R83"/>
      <c r="S83"/>
      <c r="T83"/>
      <c r="U83"/>
      <c r="V83" s="115">
        <f t="shared" si="8"/>
        <v>20</v>
      </c>
      <c r="W83" s="105">
        <f t="shared" si="9"/>
        <v>6</v>
      </c>
      <c r="X83" s="143">
        <v>77</v>
      </c>
      <c r="Y83"/>
      <c r="Z83"/>
      <c r="AA83"/>
      <c r="AB83"/>
      <c r="AC83"/>
      <c r="AD83"/>
      <c r="AE83"/>
      <c r="AF83"/>
      <c r="AG83" s="126">
        <f t="shared" si="10"/>
        <v>20</v>
      </c>
      <c r="AH83" s="118">
        <f t="shared" si="11"/>
        <v>54</v>
      </c>
    </row>
    <row r="84" spans="1:34" x14ac:dyDescent="0.25">
      <c r="A84" s="139">
        <v>78</v>
      </c>
      <c r="B84"/>
      <c r="C84"/>
      <c r="D84"/>
      <c r="E84"/>
      <c r="F84"/>
      <c r="G84"/>
      <c r="H84"/>
      <c r="I84"/>
      <c r="J84"/>
      <c r="K84" s="137">
        <f t="shared" si="6"/>
        <v>180</v>
      </c>
      <c r="L84" s="129">
        <f t="shared" si="7"/>
        <v>7</v>
      </c>
      <c r="M84" s="103">
        <v>78</v>
      </c>
      <c r="N84"/>
      <c r="O84"/>
      <c r="P84"/>
      <c r="Q84"/>
      <c r="R84"/>
      <c r="S84"/>
      <c r="T84"/>
      <c r="U84"/>
      <c r="V84" s="115">
        <f t="shared" si="8"/>
        <v>20</v>
      </c>
      <c r="W84" s="105">
        <f t="shared" si="9"/>
        <v>7</v>
      </c>
      <c r="X84" s="143">
        <v>78</v>
      </c>
      <c r="Y84"/>
      <c r="Z84"/>
      <c r="AA84"/>
      <c r="AB84"/>
      <c r="AC84"/>
      <c r="AD84"/>
      <c r="AE84"/>
      <c r="AF84"/>
      <c r="AG84" s="126">
        <f t="shared" si="10"/>
        <v>20</v>
      </c>
      <c r="AH84" s="118">
        <f t="shared" si="11"/>
        <v>55</v>
      </c>
    </row>
    <row r="85" spans="1:34" x14ac:dyDescent="0.25">
      <c r="A85" s="139">
        <v>79</v>
      </c>
      <c r="B85"/>
      <c r="C85"/>
      <c r="D85"/>
      <c r="E85"/>
      <c r="F85"/>
      <c r="G85"/>
      <c r="H85"/>
      <c r="I85"/>
      <c r="J85"/>
      <c r="K85" s="137">
        <f t="shared" si="6"/>
        <v>180</v>
      </c>
      <c r="L85" s="129">
        <f t="shared" si="7"/>
        <v>8</v>
      </c>
      <c r="M85" s="103">
        <v>79</v>
      </c>
      <c r="N85"/>
      <c r="O85"/>
      <c r="P85"/>
      <c r="Q85"/>
      <c r="R85"/>
      <c r="S85"/>
      <c r="T85"/>
      <c r="U85"/>
      <c r="V85" s="115">
        <f t="shared" si="8"/>
        <v>20</v>
      </c>
      <c r="W85" s="105">
        <f t="shared" si="9"/>
        <v>8</v>
      </c>
      <c r="X85" s="143">
        <v>79</v>
      </c>
      <c r="Y85"/>
      <c r="Z85"/>
      <c r="AA85"/>
      <c r="AB85"/>
      <c r="AC85"/>
      <c r="AD85"/>
      <c r="AE85"/>
      <c r="AF85"/>
      <c r="AG85" s="126">
        <f t="shared" si="10"/>
        <v>20</v>
      </c>
      <c r="AH85" s="118">
        <f t="shared" si="11"/>
        <v>56</v>
      </c>
    </row>
    <row r="86" spans="1:34" x14ac:dyDescent="0.25">
      <c r="A86" s="139">
        <v>80</v>
      </c>
      <c r="B86"/>
      <c r="C86"/>
      <c r="D86"/>
      <c r="E86"/>
      <c r="F86"/>
      <c r="G86"/>
      <c r="H86"/>
      <c r="I86"/>
      <c r="J86"/>
      <c r="K86" s="137">
        <f t="shared" si="6"/>
        <v>180</v>
      </c>
      <c r="L86" s="129">
        <f t="shared" si="7"/>
        <v>9</v>
      </c>
      <c r="M86" s="103">
        <v>80</v>
      </c>
      <c r="N86"/>
      <c r="O86"/>
      <c r="P86"/>
      <c r="Q86"/>
      <c r="R86"/>
      <c r="S86"/>
      <c r="T86"/>
      <c r="U86"/>
      <c r="V86" s="115">
        <f t="shared" si="8"/>
        <v>20</v>
      </c>
      <c r="W86" s="105">
        <f t="shared" si="9"/>
        <v>9</v>
      </c>
      <c r="X86" s="143">
        <v>80</v>
      </c>
      <c r="Y86"/>
      <c r="Z86"/>
      <c r="AA86"/>
      <c r="AB86"/>
      <c r="AC86"/>
      <c r="AD86"/>
      <c r="AE86"/>
      <c r="AF86"/>
      <c r="AG86" s="126">
        <f t="shared" si="10"/>
        <v>20</v>
      </c>
      <c r="AH86" s="118">
        <f t="shared" si="11"/>
        <v>57</v>
      </c>
    </row>
    <row r="87" spans="1:34" x14ac:dyDescent="0.25">
      <c r="A87" s="139">
        <v>81</v>
      </c>
      <c r="B87"/>
      <c r="C87"/>
      <c r="D87"/>
      <c r="E87"/>
      <c r="F87"/>
      <c r="G87"/>
      <c r="H87"/>
      <c r="I87"/>
      <c r="J87"/>
      <c r="K87" s="137">
        <f t="shared" si="6"/>
        <v>180</v>
      </c>
      <c r="L87" s="129">
        <f t="shared" si="7"/>
        <v>10</v>
      </c>
      <c r="M87" s="103">
        <v>81</v>
      </c>
      <c r="N87"/>
      <c r="O87"/>
      <c r="P87"/>
      <c r="Q87"/>
      <c r="R87"/>
      <c r="S87"/>
      <c r="T87"/>
      <c r="U87"/>
      <c r="V87" s="115">
        <f t="shared" si="8"/>
        <v>20</v>
      </c>
      <c r="W87" s="105">
        <f t="shared" si="9"/>
        <v>10</v>
      </c>
      <c r="X87" s="143">
        <v>81</v>
      </c>
      <c r="Y87"/>
      <c r="Z87"/>
      <c r="AA87"/>
      <c r="AB87"/>
      <c r="AC87"/>
      <c r="AD87"/>
      <c r="AE87"/>
      <c r="AF87"/>
      <c r="AG87" s="126">
        <f t="shared" si="10"/>
        <v>20</v>
      </c>
      <c r="AH87" s="118">
        <f t="shared" si="11"/>
        <v>58</v>
      </c>
    </row>
    <row r="88" spans="1:34" x14ac:dyDescent="0.25">
      <c r="A88" s="139">
        <v>82</v>
      </c>
      <c r="B88"/>
      <c r="C88"/>
      <c r="D88"/>
      <c r="E88"/>
      <c r="F88"/>
      <c r="G88"/>
      <c r="H88"/>
      <c r="I88"/>
      <c r="J88"/>
      <c r="K88" s="137">
        <f t="shared" si="6"/>
        <v>180</v>
      </c>
      <c r="L88" s="129">
        <f t="shared" si="7"/>
        <v>11</v>
      </c>
      <c r="M88" s="103">
        <v>82</v>
      </c>
      <c r="N88"/>
      <c r="O88"/>
      <c r="P88"/>
      <c r="Q88"/>
      <c r="R88"/>
      <c r="S88"/>
      <c r="T88"/>
      <c r="U88"/>
      <c r="V88" s="115">
        <f t="shared" si="8"/>
        <v>20</v>
      </c>
      <c r="W88" s="105">
        <f t="shared" si="9"/>
        <v>11</v>
      </c>
      <c r="X88" s="143">
        <v>82</v>
      </c>
      <c r="Y88"/>
      <c r="Z88"/>
      <c r="AA88"/>
      <c r="AB88"/>
      <c r="AC88"/>
      <c r="AD88"/>
      <c r="AE88"/>
      <c r="AF88"/>
      <c r="AG88" s="126">
        <f t="shared" si="10"/>
        <v>20</v>
      </c>
      <c r="AH88" s="118">
        <f t="shared" si="11"/>
        <v>59</v>
      </c>
    </row>
    <row r="89" spans="1:34" x14ac:dyDescent="0.25">
      <c r="A89" s="139">
        <v>83</v>
      </c>
      <c r="B89"/>
      <c r="C89"/>
      <c r="D89"/>
      <c r="E89"/>
      <c r="F89"/>
      <c r="G89"/>
      <c r="H89"/>
      <c r="I89"/>
      <c r="J89"/>
      <c r="K89" s="137">
        <f t="shared" si="6"/>
        <v>180</v>
      </c>
      <c r="L89" s="129">
        <f t="shared" si="7"/>
        <v>12</v>
      </c>
      <c r="M89" s="103">
        <v>83</v>
      </c>
      <c r="N89"/>
      <c r="O89"/>
      <c r="P89"/>
      <c r="Q89"/>
      <c r="R89"/>
      <c r="S89"/>
      <c r="T89"/>
      <c r="U89"/>
      <c r="V89" s="115">
        <f t="shared" si="8"/>
        <v>20</v>
      </c>
      <c r="W89" s="105">
        <f t="shared" si="9"/>
        <v>12</v>
      </c>
      <c r="X89" s="143">
        <v>83</v>
      </c>
      <c r="Y89"/>
      <c r="Z89"/>
      <c r="AA89"/>
      <c r="AB89"/>
      <c r="AC89"/>
      <c r="AD89"/>
      <c r="AE89"/>
      <c r="AF89"/>
      <c r="AG89" s="126">
        <f t="shared" si="10"/>
        <v>20</v>
      </c>
      <c r="AH89" s="118">
        <f t="shared" si="11"/>
        <v>60</v>
      </c>
    </row>
    <row r="90" spans="1:34" x14ac:dyDescent="0.25">
      <c r="A90" s="139">
        <v>84</v>
      </c>
      <c r="B90"/>
      <c r="C90"/>
      <c r="D90"/>
      <c r="E90"/>
      <c r="F90"/>
      <c r="G90"/>
      <c r="H90"/>
      <c r="I90"/>
      <c r="J90"/>
      <c r="K90" s="137">
        <f t="shared" si="6"/>
        <v>180</v>
      </c>
      <c r="L90" s="129">
        <f t="shared" si="7"/>
        <v>13</v>
      </c>
      <c r="M90" s="103">
        <v>84</v>
      </c>
      <c r="N90"/>
      <c r="O90"/>
      <c r="P90"/>
      <c r="Q90"/>
      <c r="R90"/>
      <c r="S90"/>
      <c r="T90"/>
      <c r="U90"/>
      <c r="V90" s="115">
        <f t="shared" si="8"/>
        <v>20</v>
      </c>
      <c r="W90" s="105">
        <f t="shared" si="9"/>
        <v>13</v>
      </c>
      <c r="X90" s="143">
        <v>84</v>
      </c>
      <c r="Y90"/>
      <c r="Z90"/>
      <c r="AA90"/>
      <c r="AB90"/>
      <c r="AC90"/>
      <c r="AD90"/>
      <c r="AE90"/>
      <c r="AF90"/>
      <c r="AG90" s="126">
        <f t="shared" si="10"/>
        <v>20</v>
      </c>
      <c r="AH90" s="118">
        <f t="shared" si="11"/>
        <v>61</v>
      </c>
    </row>
    <row r="91" spans="1:34" x14ac:dyDescent="0.25">
      <c r="A91" s="139">
        <v>85</v>
      </c>
      <c r="B91"/>
      <c r="C91"/>
      <c r="D91"/>
      <c r="E91"/>
      <c r="F91"/>
      <c r="G91"/>
      <c r="H91"/>
      <c r="I91"/>
      <c r="J91"/>
      <c r="K91" s="137">
        <f t="shared" si="6"/>
        <v>180</v>
      </c>
      <c r="L91" s="129">
        <f t="shared" si="7"/>
        <v>14</v>
      </c>
      <c r="M91" s="103">
        <v>85</v>
      </c>
      <c r="N91"/>
      <c r="O91"/>
      <c r="P91"/>
      <c r="Q91"/>
      <c r="R91"/>
      <c r="S91"/>
      <c r="T91"/>
      <c r="U91"/>
      <c r="V91" s="115">
        <f t="shared" si="8"/>
        <v>20</v>
      </c>
      <c r="W91" s="105">
        <f t="shared" si="9"/>
        <v>14</v>
      </c>
      <c r="X91" s="143">
        <v>85</v>
      </c>
      <c r="Y91"/>
      <c r="Z91"/>
      <c r="AA91"/>
      <c r="AB91"/>
      <c r="AC91"/>
      <c r="AD91"/>
      <c r="AE91"/>
      <c r="AF91"/>
      <c r="AG91" s="126">
        <f t="shared" si="10"/>
        <v>20</v>
      </c>
      <c r="AH91" s="118">
        <f t="shared" si="11"/>
        <v>62</v>
      </c>
    </row>
    <row r="92" spans="1:34" x14ac:dyDescent="0.25">
      <c r="A92" s="139">
        <v>86</v>
      </c>
      <c r="B92"/>
      <c r="C92"/>
      <c r="D92"/>
      <c r="E92"/>
      <c r="F92"/>
      <c r="G92"/>
      <c r="H92"/>
      <c r="I92"/>
      <c r="J92"/>
      <c r="K92" s="137">
        <f t="shared" si="6"/>
        <v>180</v>
      </c>
      <c r="L92" s="129">
        <f t="shared" si="7"/>
        <v>15</v>
      </c>
      <c r="M92" s="103">
        <v>86</v>
      </c>
      <c r="N92"/>
      <c r="O92"/>
      <c r="P92"/>
      <c r="Q92"/>
      <c r="R92"/>
      <c r="S92"/>
      <c r="T92"/>
      <c r="U92"/>
      <c r="V92" s="115">
        <f t="shared" si="8"/>
        <v>20</v>
      </c>
      <c r="W92" s="105">
        <f t="shared" si="9"/>
        <v>15</v>
      </c>
      <c r="X92" s="143">
        <v>86</v>
      </c>
      <c r="Y92"/>
      <c r="Z92"/>
      <c r="AA92"/>
      <c r="AB92"/>
      <c r="AC92"/>
      <c r="AD92"/>
      <c r="AE92"/>
      <c r="AF92"/>
      <c r="AG92" s="126">
        <f t="shared" si="10"/>
        <v>20</v>
      </c>
      <c r="AH92" s="118">
        <f t="shared" si="11"/>
        <v>63</v>
      </c>
    </row>
    <row r="93" spans="1:34" x14ac:dyDescent="0.25">
      <c r="A93" s="139">
        <v>87</v>
      </c>
      <c r="B93"/>
      <c r="C93"/>
      <c r="D93"/>
      <c r="E93"/>
      <c r="F93"/>
      <c r="G93"/>
      <c r="H93"/>
      <c r="I93"/>
      <c r="J93"/>
      <c r="K93" s="137">
        <f t="shared" si="6"/>
        <v>180</v>
      </c>
      <c r="L93" s="129">
        <f t="shared" si="7"/>
        <v>16</v>
      </c>
      <c r="M93" s="103">
        <v>87</v>
      </c>
      <c r="N93"/>
      <c r="O93"/>
      <c r="P93"/>
      <c r="Q93"/>
      <c r="R93"/>
      <c r="S93"/>
      <c r="T93"/>
      <c r="U93"/>
      <c r="V93" s="115">
        <f t="shared" si="8"/>
        <v>20</v>
      </c>
      <c r="W93" s="105">
        <f t="shared" si="9"/>
        <v>16</v>
      </c>
      <c r="X93" s="143">
        <v>87</v>
      </c>
      <c r="Y93"/>
      <c r="Z93"/>
      <c r="AA93"/>
      <c r="AB93"/>
      <c r="AC93"/>
      <c r="AD93"/>
      <c r="AE93"/>
      <c r="AF93"/>
      <c r="AG93" s="126">
        <f t="shared" si="10"/>
        <v>20</v>
      </c>
      <c r="AH93" s="118">
        <f t="shared" si="11"/>
        <v>64</v>
      </c>
    </row>
    <row r="94" spans="1:34" x14ac:dyDescent="0.25">
      <c r="A94" s="139">
        <v>88</v>
      </c>
      <c r="B94"/>
      <c r="C94"/>
      <c r="D94"/>
      <c r="E94"/>
      <c r="F94"/>
      <c r="G94"/>
      <c r="H94"/>
      <c r="I94"/>
      <c r="J94"/>
      <c r="K94" s="137">
        <f t="shared" si="6"/>
        <v>180</v>
      </c>
      <c r="L94" s="129">
        <f t="shared" si="7"/>
        <v>17</v>
      </c>
      <c r="M94" s="103">
        <v>88</v>
      </c>
      <c r="N94"/>
      <c r="O94"/>
      <c r="P94"/>
      <c r="Q94"/>
      <c r="R94"/>
      <c r="S94"/>
      <c r="T94"/>
      <c r="U94"/>
      <c r="V94" s="115">
        <f t="shared" si="8"/>
        <v>20</v>
      </c>
      <c r="W94" s="105">
        <f t="shared" si="9"/>
        <v>17</v>
      </c>
      <c r="X94" s="143">
        <v>88</v>
      </c>
      <c r="Y94"/>
      <c r="Z94"/>
      <c r="AA94"/>
      <c r="AB94"/>
      <c r="AC94"/>
      <c r="AD94"/>
      <c r="AE94"/>
      <c r="AF94"/>
      <c r="AG94" s="126">
        <f t="shared" si="10"/>
        <v>20</v>
      </c>
      <c r="AH94" s="118">
        <f t="shared" si="11"/>
        <v>65</v>
      </c>
    </row>
    <row r="95" spans="1:34" x14ac:dyDescent="0.25">
      <c r="A95" s="139">
        <v>89</v>
      </c>
      <c r="B95"/>
      <c r="C95"/>
      <c r="D95"/>
      <c r="E95"/>
      <c r="F95"/>
      <c r="G95"/>
      <c r="H95"/>
      <c r="I95"/>
      <c r="J95"/>
      <c r="K95" s="137">
        <f t="shared" si="6"/>
        <v>180</v>
      </c>
      <c r="L95" s="129">
        <f t="shared" si="7"/>
        <v>18</v>
      </c>
      <c r="M95" s="103">
        <v>89</v>
      </c>
      <c r="N95"/>
      <c r="O95"/>
      <c r="P95"/>
      <c r="Q95"/>
      <c r="R95"/>
      <c r="S95"/>
      <c r="T95"/>
      <c r="U95"/>
      <c r="V95" s="115">
        <f t="shared" si="8"/>
        <v>20</v>
      </c>
      <c r="W95" s="105">
        <f t="shared" si="9"/>
        <v>18</v>
      </c>
      <c r="X95" s="143">
        <v>89</v>
      </c>
      <c r="Y95"/>
      <c r="Z95"/>
      <c r="AA95"/>
      <c r="AB95"/>
      <c r="AC95"/>
      <c r="AD95"/>
      <c r="AE95"/>
      <c r="AF95"/>
      <c r="AG95" s="126">
        <f t="shared" si="10"/>
        <v>20</v>
      </c>
      <c r="AH95" s="118">
        <f t="shared" si="11"/>
        <v>66</v>
      </c>
    </row>
    <row r="96" spans="1:34" x14ac:dyDescent="0.25">
      <c r="A96" s="139">
        <v>90</v>
      </c>
      <c r="B96"/>
      <c r="C96"/>
      <c r="D96"/>
      <c r="E96"/>
      <c r="F96"/>
      <c r="G96"/>
      <c r="H96"/>
      <c r="I96"/>
      <c r="J96"/>
      <c r="K96" s="137">
        <f t="shared" si="6"/>
        <v>180</v>
      </c>
      <c r="L96" s="129">
        <f t="shared" si="7"/>
        <v>19</v>
      </c>
      <c r="M96" s="103">
        <v>90</v>
      </c>
      <c r="N96"/>
      <c r="O96"/>
      <c r="P96"/>
      <c r="Q96"/>
      <c r="R96"/>
      <c r="S96"/>
      <c r="T96"/>
      <c r="U96"/>
      <c r="V96" s="115">
        <f t="shared" si="8"/>
        <v>20</v>
      </c>
      <c r="W96" s="105">
        <f t="shared" si="9"/>
        <v>19</v>
      </c>
      <c r="X96" s="143">
        <v>90</v>
      </c>
      <c r="Y96"/>
      <c r="Z96"/>
      <c r="AA96"/>
      <c r="AB96"/>
      <c r="AC96"/>
      <c r="AD96"/>
      <c r="AE96"/>
      <c r="AF96"/>
      <c r="AG96" s="126">
        <f t="shared" si="10"/>
        <v>20</v>
      </c>
      <c r="AH96" s="118">
        <f t="shared" si="11"/>
        <v>67</v>
      </c>
    </row>
    <row r="97" spans="1:34" x14ac:dyDescent="0.25">
      <c r="A97" s="139">
        <v>91</v>
      </c>
      <c r="B97"/>
      <c r="C97"/>
      <c r="D97"/>
      <c r="E97"/>
      <c r="F97"/>
      <c r="G97"/>
      <c r="H97"/>
      <c r="I97"/>
      <c r="J97"/>
      <c r="K97" s="137">
        <f t="shared" si="6"/>
        <v>180</v>
      </c>
      <c r="L97" s="129">
        <f t="shared" si="7"/>
        <v>20</v>
      </c>
      <c r="M97" s="103">
        <v>91</v>
      </c>
      <c r="N97"/>
      <c r="O97"/>
      <c r="P97"/>
      <c r="Q97"/>
      <c r="R97"/>
      <c r="S97"/>
      <c r="T97"/>
      <c r="U97"/>
      <c r="V97" s="115">
        <f t="shared" si="8"/>
        <v>20</v>
      </c>
      <c r="W97" s="105">
        <f t="shared" si="9"/>
        <v>20</v>
      </c>
      <c r="X97" s="143">
        <v>91</v>
      </c>
      <c r="Y97"/>
      <c r="Z97"/>
      <c r="AA97"/>
      <c r="AB97"/>
      <c r="AC97"/>
      <c r="AD97"/>
      <c r="AE97"/>
      <c r="AF97"/>
      <c r="AG97" s="126">
        <f t="shared" si="10"/>
        <v>20</v>
      </c>
      <c r="AH97" s="118">
        <f t="shared" si="11"/>
        <v>68</v>
      </c>
    </row>
    <row r="98" spans="1:34" x14ac:dyDescent="0.25">
      <c r="A98" s="139">
        <v>92</v>
      </c>
      <c r="B98"/>
      <c r="C98"/>
      <c r="D98"/>
      <c r="E98"/>
      <c r="F98"/>
      <c r="G98"/>
      <c r="H98"/>
      <c r="I98"/>
      <c r="J98"/>
      <c r="K98" s="137">
        <f t="shared" si="6"/>
        <v>180</v>
      </c>
      <c r="L98" s="129">
        <f t="shared" si="7"/>
        <v>21</v>
      </c>
      <c r="M98" s="103">
        <v>92</v>
      </c>
      <c r="N98"/>
      <c r="O98"/>
      <c r="P98"/>
      <c r="Q98"/>
      <c r="R98"/>
      <c r="S98"/>
      <c r="T98"/>
      <c r="U98"/>
      <c r="V98" s="115">
        <f t="shared" si="8"/>
        <v>20</v>
      </c>
      <c r="W98" s="105">
        <f t="shared" si="9"/>
        <v>21</v>
      </c>
      <c r="X98" s="143">
        <v>92</v>
      </c>
      <c r="Y98"/>
      <c r="Z98"/>
      <c r="AA98"/>
      <c r="AB98"/>
      <c r="AC98"/>
      <c r="AD98"/>
      <c r="AE98"/>
      <c r="AF98"/>
      <c r="AG98" s="126">
        <f t="shared" si="10"/>
        <v>20</v>
      </c>
      <c r="AH98" s="118">
        <f t="shared" si="11"/>
        <v>69</v>
      </c>
    </row>
    <row r="99" spans="1:34" x14ac:dyDescent="0.25">
      <c r="A99" s="139">
        <v>93</v>
      </c>
      <c r="B99"/>
      <c r="C99"/>
      <c r="D99"/>
      <c r="E99"/>
      <c r="F99"/>
      <c r="G99"/>
      <c r="H99"/>
      <c r="I99"/>
      <c r="J99"/>
      <c r="K99" s="137">
        <f t="shared" si="6"/>
        <v>180</v>
      </c>
      <c r="L99" s="129">
        <f t="shared" si="7"/>
        <v>22</v>
      </c>
      <c r="M99" s="103">
        <v>93</v>
      </c>
      <c r="N99"/>
      <c r="O99"/>
      <c r="P99"/>
      <c r="Q99"/>
      <c r="R99"/>
      <c r="S99"/>
      <c r="T99"/>
      <c r="U99"/>
      <c r="V99" s="115">
        <f t="shared" si="8"/>
        <v>20</v>
      </c>
      <c r="W99" s="105">
        <f t="shared" si="9"/>
        <v>22</v>
      </c>
      <c r="X99" s="143">
        <v>93</v>
      </c>
      <c r="Y99"/>
      <c r="Z99"/>
      <c r="AA99"/>
      <c r="AB99"/>
      <c r="AC99"/>
      <c r="AD99"/>
      <c r="AE99"/>
      <c r="AF99"/>
      <c r="AG99" s="126">
        <f t="shared" si="10"/>
        <v>20</v>
      </c>
      <c r="AH99" s="118">
        <f t="shared" si="11"/>
        <v>70</v>
      </c>
    </row>
    <row r="100" spans="1:34" x14ac:dyDescent="0.25">
      <c r="A100" s="139">
        <v>94</v>
      </c>
      <c r="B100"/>
      <c r="C100"/>
      <c r="D100"/>
      <c r="E100"/>
      <c r="F100"/>
      <c r="G100"/>
      <c r="H100"/>
      <c r="I100"/>
      <c r="J100"/>
      <c r="K100" s="137">
        <f t="shared" si="6"/>
        <v>180</v>
      </c>
      <c r="L100" s="129">
        <f t="shared" si="7"/>
        <v>23</v>
      </c>
      <c r="M100" s="103">
        <v>94</v>
      </c>
      <c r="N100"/>
      <c r="O100"/>
      <c r="P100"/>
      <c r="Q100"/>
      <c r="R100"/>
      <c r="S100"/>
      <c r="T100"/>
      <c r="U100"/>
      <c r="V100" s="115">
        <f t="shared" si="8"/>
        <v>20</v>
      </c>
      <c r="W100" s="105">
        <f t="shared" si="9"/>
        <v>23</v>
      </c>
      <c r="X100" s="143">
        <v>94</v>
      </c>
      <c r="Y100"/>
      <c r="Z100"/>
      <c r="AA100"/>
      <c r="AB100"/>
      <c r="AC100"/>
      <c r="AD100"/>
      <c r="AE100"/>
      <c r="AF100"/>
      <c r="AG100" s="126">
        <f t="shared" si="10"/>
        <v>20</v>
      </c>
      <c r="AH100" s="118">
        <f t="shared" si="11"/>
        <v>71</v>
      </c>
    </row>
    <row r="101" spans="1:34" x14ac:dyDescent="0.25">
      <c r="A101" s="139">
        <v>95</v>
      </c>
      <c r="B101"/>
      <c r="C101"/>
      <c r="D101"/>
      <c r="E101"/>
      <c r="F101"/>
      <c r="G101"/>
      <c r="H101"/>
      <c r="I101"/>
      <c r="J101"/>
      <c r="K101" s="137">
        <f t="shared" si="6"/>
        <v>180</v>
      </c>
      <c r="L101" s="129">
        <f t="shared" si="7"/>
        <v>24</v>
      </c>
      <c r="M101" s="103">
        <v>95</v>
      </c>
      <c r="N101"/>
      <c r="O101"/>
      <c r="P101"/>
      <c r="Q101"/>
      <c r="R101"/>
      <c r="S101"/>
      <c r="T101"/>
      <c r="U101"/>
      <c r="V101" s="115">
        <f t="shared" si="8"/>
        <v>20</v>
      </c>
      <c r="W101" s="105">
        <f t="shared" si="9"/>
        <v>24</v>
      </c>
      <c r="X101" s="143">
        <v>95</v>
      </c>
      <c r="Y101"/>
      <c r="Z101"/>
      <c r="AA101"/>
      <c r="AB101"/>
      <c r="AC101"/>
      <c r="AD101"/>
      <c r="AE101"/>
      <c r="AF101"/>
      <c r="AG101" s="126">
        <f t="shared" si="10"/>
        <v>20</v>
      </c>
      <c r="AH101" s="118">
        <f t="shared" si="11"/>
        <v>72</v>
      </c>
    </row>
    <row r="102" spans="1:34" x14ac:dyDescent="0.25">
      <c r="A102" s="139">
        <v>96</v>
      </c>
      <c r="B102"/>
      <c r="C102"/>
      <c r="D102"/>
      <c r="E102"/>
      <c r="F102"/>
      <c r="G102"/>
      <c r="H102"/>
      <c r="I102"/>
      <c r="J102"/>
      <c r="K102" s="137">
        <f t="shared" si="6"/>
        <v>180</v>
      </c>
      <c r="L102" s="129">
        <f t="shared" si="7"/>
        <v>25</v>
      </c>
      <c r="M102" s="103">
        <v>96</v>
      </c>
      <c r="N102"/>
      <c r="O102"/>
      <c r="P102"/>
      <c r="Q102"/>
      <c r="R102"/>
      <c r="S102"/>
      <c r="T102"/>
      <c r="U102"/>
      <c r="V102" s="115">
        <f t="shared" si="8"/>
        <v>20</v>
      </c>
      <c r="W102" s="105">
        <f t="shared" si="9"/>
        <v>25</v>
      </c>
      <c r="X102" s="143">
        <v>96</v>
      </c>
      <c r="Y102"/>
      <c r="Z102"/>
      <c r="AA102"/>
      <c r="AB102"/>
      <c r="AC102"/>
      <c r="AD102"/>
      <c r="AE102"/>
      <c r="AF102"/>
      <c r="AG102" s="126">
        <f t="shared" si="10"/>
        <v>20</v>
      </c>
      <c r="AH102" s="118">
        <f t="shared" si="11"/>
        <v>73</v>
      </c>
    </row>
    <row r="103" spans="1:34" x14ac:dyDescent="0.25">
      <c r="A103" s="139">
        <v>97</v>
      </c>
      <c r="B103"/>
      <c r="C103"/>
      <c r="D103"/>
      <c r="E103"/>
      <c r="F103"/>
      <c r="G103"/>
      <c r="H103"/>
      <c r="I103"/>
      <c r="J103"/>
      <c r="K103" s="137">
        <f t="shared" si="6"/>
        <v>180</v>
      </c>
      <c r="L103" s="129">
        <f t="shared" si="7"/>
        <v>26</v>
      </c>
      <c r="M103" s="103">
        <v>97</v>
      </c>
      <c r="N103"/>
      <c r="O103"/>
      <c r="P103"/>
      <c r="Q103"/>
      <c r="R103"/>
      <c r="S103"/>
      <c r="T103"/>
      <c r="U103"/>
      <c r="V103" s="115">
        <f t="shared" si="8"/>
        <v>20</v>
      </c>
      <c r="W103" s="105">
        <f t="shared" si="9"/>
        <v>26</v>
      </c>
      <c r="X103" s="143">
        <v>97</v>
      </c>
      <c r="Y103"/>
      <c r="Z103"/>
      <c r="AA103"/>
      <c r="AB103"/>
      <c r="AC103"/>
      <c r="AD103"/>
      <c r="AE103"/>
      <c r="AF103"/>
      <c r="AG103" s="126">
        <f t="shared" si="10"/>
        <v>20</v>
      </c>
      <c r="AH103" s="118">
        <f t="shared" si="11"/>
        <v>74</v>
      </c>
    </row>
    <row r="104" spans="1:34" x14ac:dyDescent="0.25">
      <c r="A104" s="139">
        <v>98</v>
      </c>
      <c r="B104"/>
      <c r="C104"/>
      <c r="D104"/>
      <c r="E104"/>
      <c r="F104"/>
      <c r="G104"/>
      <c r="H104"/>
      <c r="I104"/>
      <c r="J104"/>
      <c r="K104" s="137">
        <f t="shared" si="6"/>
        <v>180</v>
      </c>
      <c r="L104" s="129">
        <f t="shared" si="7"/>
        <v>27</v>
      </c>
      <c r="M104" s="103">
        <v>98</v>
      </c>
      <c r="N104"/>
      <c r="O104"/>
      <c r="P104"/>
      <c r="Q104"/>
      <c r="R104"/>
      <c r="S104"/>
      <c r="T104"/>
      <c r="U104"/>
      <c r="V104" s="115">
        <f t="shared" si="8"/>
        <v>20</v>
      </c>
      <c r="W104" s="105">
        <f t="shared" si="9"/>
        <v>27</v>
      </c>
      <c r="X104" s="143">
        <v>98</v>
      </c>
      <c r="Y104"/>
      <c r="Z104"/>
      <c r="AA104"/>
      <c r="AB104"/>
      <c r="AC104"/>
      <c r="AD104"/>
      <c r="AE104"/>
      <c r="AF104"/>
      <c r="AG104" s="126">
        <f t="shared" si="10"/>
        <v>20</v>
      </c>
      <c r="AH104" s="118">
        <f t="shared" si="11"/>
        <v>75</v>
      </c>
    </row>
    <row r="105" spans="1:34" x14ac:dyDescent="0.25">
      <c r="A105" s="139">
        <v>99</v>
      </c>
      <c r="B105"/>
      <c r="C105"/>
      <c r="D105"/>
      <c r="E105"/>
      <c r="F105"/>
      <c r="G105"/>
      <c r="H105"/>
      <c r="I105"/>
      <c r="J105"/>
      <c r="K105" s="137">
        <f t="shared" si="6"/>
        <v>180</v>
      </c>
      <c r="L105" s="129">
        <f t="shared" si="7"/>
        <v>28</v>
      </c>
      <c r="M105" s="103">
        <v>99</v>
      </c>
      <c r="N105"/>
      <c r="O105"/>
      <c r="P105"/>
      <c r="Q105"/>
      <c r="R105"/>
      <c r="S105"/>
      <c r="T105"/>
      <c r="U105"/>
      <c r="V105" s="115">
        <f t="shared" si="8"/>
        <v>20</v>
      </c>
      <c r="W105" s="105">
        <f t="shared" si="9"/>
        <v>28</v>
      </c>
      <c r="X105" s="143">
        <v>99</v>
      </c>
      <c r="Y105"/>
      <c r="Z105"/>
      <c r="AA105"/>
      <c r="AB105"/>
      <c r="AC105"/>
      <c r="AD105"/>
      <c r="AE105"/>
      <c r="AF105"/>
      <c r="AG105" s="126">
        <f t="shared" si="10"/>
        <v>20</v>
      </c>
      <c r="AH105" s="118">
        <f t="shared" si="11"/>
        <v>76</v>
      </c>
    </row>
    <row r="106" spans="1:34" x14ac:dyDescent="0.25">
      <c r="A106" s="139">
        <v>100</v>
      </c>
      <c r="B106"/>
      <c r="C106"/>
      <c r="D106"/>
      <c r="E106"/>
      <c r="F106"/>
      <c r="G106"/>
      <c r="H106"/>
      <c r="I106"/>
      <c r="J106"/>
      <c r="K106" s="137">
        <f t="shared" si="6"/>
        <v>180</v>
      </c>
      <c r="L106" s="129">
        <f t="shared" si="7"/>
        <v>29</v>
      </c>
      <c r="M106" s="103">
        <v>100</v>
      </c>
      <c r="N106"/>
      <c r="O106"/>
      <c r="P106"/>
      <c r="Q106"/>
      <c r="R106"/>
      <c r="S106"/>
      <c r="T106"/>
      <c r="U106"/>
      <c r="V106" s="115">
        <f t="shared" si="8"/>
        <v>20</v>
      </c>
      <c r="W106" s="105">
        <f t="shared" si="9"/>
        <v>29</v>
      </c>
      <c r="X106" s="143">
        <v>100</v>
      </c>
      <c r="Y106"/>
      <c r="Z106"/>
      <c r="AA106"/>
      <c r="AB106"/>
      <c r="AC106"/>
      <c r="AD106"/>
      <c r="AE106"/>
      <c r="AF106"/>
      <c r="AG106" s="126">
        <f t="shared" si="10"/>
        <v>20</v>
      </c>
      <c r="AH106" s="118">
        <f t="shared" si="11"/>
        <v>77</v>
      </c>
    </row>
    <row r="107" spans="1:34" x14ac:dyDescent="0.25">
      <c r="A107" s="139">
        <v>101</v>
      </c>
      <c r="B107"/>
      <c r="C107"/>
      <c r="D107"/>
      <c r="E107"/>
      <c r="F107"/>
      <c r="G107"/>
      <c r="H107"/>
      <c r="I107"/>
      <c r="J107"/>
      <c r="K107" s="137">
        <f t="shared" si="6"/>
        <v>180</v>
      </c>
      <c r="L107" s="129">
        <f t="shared" si="7"/>
        <v>30</v>
      </c>
      <c r="M107" s="103">
        <v>101</v>
      </c>
      <c r="N107"/>
      <c r="O107"/>
      <c r="P107"/>
      <c r="Q107"/>
      <c r="R107"/>
      <c r="S107"/>
      <c r="T107"/>
      <c r="U107"/>
      <c r="V107" s="115">
        <f t="shared" si="8"/>
        <v>20</v>
      </c>
      <c r="W107" s="105">
        <f t="shared" si="9"/>
        <v>30</v>
      </c>
      <c r="X107" s="143">
        <v>101</v>
      </c>
      <c r="Y107"/>
      <c r="Z107"/>
      <c r="AA107"/>
      <c r="AB107"/>
      <c r="AC107"/>
      <c r="AD107"/>
      <c r="AE107"/>
      <c r="AF107"/>
      <c r="AG107" s="126">
        <f t="shared" si="10"/>
        <v>20</v>
      </c>
      <c r="AH107" s="118">
        <f t="shared" si="11"/>
        <v>78</v>
      </c>
    </row>
    <row r="108" spans="1:34" x14ac:dyDescent="0.25">
      <c r="A108" s="139">
        <v>102</v>
      </c>
      <c r="B108"/>
      <c r="C108"/>
      <c r="D108"/>
      <c r="E108"/>
      <c r="F108"/>
      <c r="G108"/>
      <c r="H108"/>
      <c r="I108"/>
      <c r="J108"/>
      <c r="K108" s="137">
        <f t="shared" si="6"/>
        <v>180</v>
      </c>
      <c r="L108" s="129">
        <f t="shared" si="7"/>
        <v>31</v>
      </c>
      <c r="M108" s="103">
        <v>102</v>
      </c>
      <c r="N108"/>
      <c r="O108"/>
      <c r="P108"/>
      <c r="Q108"/>
      <c r="R108"/>
      <c r="S108"/>
      <c r="T108"/>
      <c r="U108"/>
      <c r="V108" s="115">
        <f t="shared" si="8"/>
        <v>20</v>
      </c>
      <c r="W108" s="105">
        <f t="shared" si="9"/>
        <v>31</v>
      </c>
      <c r="X108" s="143">
        <v>102</v>
      </c>
      <c r="Y108"/>
      <c r="Z108"/>
      <c r="AA108"/>
      <c r="AB108"/>
      <c r="AC108"/>
      <c r="AD108"/>
      <c r="AE108"/>
      <c r="AF108"/>
      <c r="AG108" s="126">
        <f t="shared" si="10"/>
        <v>20</v>
      </c>
      <c r="AH108" s="118">
        <f t="shared" si="11"/>
        <v>79</v>
      </c>
    </row>
    <row r="109" spans="1:34" x14ac:dyDescent="0.25">
      <c r="A109" s="139">
        <v>103</v>
      </c>
      <c r="B109"/>
      <c r="C109"/>
      <c r="D109"/>
      <c r="E109"/>
      <c r="F109"/>
      <c r="G109"/>
      <c r="H109"/>
      <c r="I109"/>
      <c r="J109"/>
      <c r="K109" s="137">
        <f t="shared" si="6"/>
        <v>180</v>
      </c>
      <c r="L109" s="129">
        <f t="shared" si="7"/>
        <v>32</v>
      </c>
      <c r="M109" s="103">
        <v>103</v>
      </c>
      <c r="N109"/>
      <c r="O109"/>
      <c r="P109"/>
      <c r="Q109"/>
      <c r="R109"/>
      <c r="S109"/>
      <c r="T109"/>
      <c r="U109"/>
      <c r="V109" s="115">
        <f t="shared" si="8"/>
        <v>20</v>
      </c>
      <c r="W109" s="105">
        <f t="shared" si="9"/>
        <v>32</v>
      </c>
      <c r="X109" s="143">
        <v>103</v>
      </c>
      <c r="Y109"/>
      <c r="Z109"/>
      <c r="AA109"/>
      <c r="AB109"/>
      <c r="AC109"/>
      <c r="AD109"/>
      <c r="AE109"/>
      <c r="AF109"/>
      <c r="AG109" s="126">
        <f t="shared" si="10"/>
        <v>20</v>
      </c>
      <c r="AH109" s="118">
        <f t="shared" si="11"/>
        <v>80</v>
      </c>
    </row>
    <row r="110" spans="1:34" x14ac:dyDescent="0.25">
      <c r="A110" s="139">
        <v>104</v>
      </c>
      <c r="B110"/>
      <c r="C110"/>
      <c r="D110"/>
      <c r="E110"/>
      <c r="F110"/>
      <c r="G110"/>
      <c r="H110"/>
      <c r="I110"/>
      <c r="J110"/>
      <c r="K110" s="137">
        <f t="shared" si="6"/>
        <v>180</v>
      </c>
      <c r="L110" s="129">
        <f t="shared" si="7"/>
        <v>33</v>
      </c>
      <c r="M110" s="103">
        <v>104</v>
      </c>
      <c r="N110"/>
      <c r="O110"/>
      <c r="P110"/>
      <c r="Q110"/>
      <c r="R110"/>
      <c r="S110"/>
      <c r="T110"/>
      <c r="U110"/>
      <c r="V110" s="115">
        <f t="shared" si="8"/>
        <v>20</v>
      </c>
      <c r="W110" s="105">
        <f t="shared" si="9"/>
        <v>33</v>
      </c>
      <c r="X110" s="143">
        <v>104</v>
      </c>
      <c r="Y110"/>
      <c r="Z110"/>
      <c r="AA110"/>
      <c r="AB110"/>
      <c r="AC110"/>
      <c r="AD110"/>
      <c r="AE110"/>
      <c r="AF110"/>
      <c r="AG110" s="126">
        <f t="shared" si="10"/>
        <v>20</v>
      </c>
      <c r="AH110" s="118">
        <f t="shared" si="11"/>
        <v>81</v>
      </c>
    </row>
    <row r="111" spans="1:34" x14ac:dyDescent="0.25">
      <c r="A111" s="139">
        <v>105</v>
      </c>
      <c r="B111"/>
      <c r="C111"/>
      <c r="D111"/>
      <c r="E111"/>
      <c r="F111"/>
      <c r="G111"/>
      <c r="H111"/>
      <c r="I111"/>
      <c r="J111"/>
      <c r="K111" s="137">
        <f t="shared" si="6"/>
        <v>180</v>
      </c>
      <c r="L111" s="129">
        <f t="shared" si="7"/>
        <v>34</v>
      </c>
      <c r="M111" s="103">
        <v>105</v>
      </c>
      <c r="N111"/>
      <c r="O111"/>
      <c r="P111"/>
      <c r="Q111"/>
      <c r="R111"/>
      <c r="S111"/>
      <c r="T111"/>
      <c r="U111"/>
      <c r="V111" s="115">
        <f t="shared" si="8"/>
        <v>20</v>
      </c>
      <c r="W111" s="105">
        <f t="shared" si="9"/>
        <v>34</v>
      </c>
      <c r="X111" s="143">
        <v>105</v>
      </c>
      <c r="Y111"/>
      <c r="Z111"/>
      <c r="AA111"/>
      <c r="AB111"/>
      <c r="AC111"/>
      <c r="AD111"/>
      <c r="AE111"/>
      <c r="AF111"/>
      <c r="AG111" s="126">
        <f t="shared" si="10"/>
        <v>20</v>
      </c>
      <c r="AH111" s="118">
        <f t="shared" si="11"/>
        <v>82</v>
      </c>
    </row>
    <row r="112" spans="1:34" x14ac:dyDescent="0.25">
      <c r="A112" s="139">
        <v>106</v>
      </c>
      <c r="B112"/>
      <c r="C112"/>
      <c r="D112"/>
      <c r="E112"/>
      <c r="F112"/>
      <c r="G112"/>
      <c r="H112"/>
      <c r="I112"/>
      <c r="J112"/>
      <c r="K112" s="137">
        <f t="shared" si="6"/>
        <v>180</v>
      </c>
      <c r="L112" s="129">
        <f t="shared" si="7"/>
        <v>35</v>
      </c>
      <c r="M112" s="103">
        <v>106</v>
      </c>
      <c r="N112"/>
      <c r="O112"/>
      <c r="P112"/>
      <c r="Q112"/>
      <c r="R112"/>
      <c r="S112"/>
      <c r="T112"/>
      <c r="U112"/>
      <c r="V112" s="115">
        <f t="shared" si="8"/>
        <v>20</v>
      </c>
      <c r="W112" s="105">
        <f t="shared" si="9"/>
        <v>35</v>
      </c>
      <c r="X112" s="143">
        <v>106</v>
      </c>
      <c r="Y112"/>
      <c r="Z112"/>
      <c r="AA112"/>
      <c r="AB112"/>
      <c r="AC112"/>
      <c r="AD112"/>
      <c r="AE112"/>
      <c r="AF112"/>
      <c r="AG112" s="126">
        <f t="shared" si="10"/>
        <v>20</v>
      </c>
      <c r="AH112" s="118">
        <f t="shared" si="11"/>
        <v>83</v>
      </c>
    </row>
    <row r="113" spans="1:34" x14ac:dyDescent="0.25">
      <c r="A113" s="139">
        <v>107</v>
      </c>
      <c r="B113"/>
      <c r="C113"/>
      <c r="D113"/>
      <c r="E113"/>
      <c r="F113"/>
      <c r="G113"/>
      <c r="H113"/>
      <c r="I113"/>
      <c r="J113"/>
      <c r="K113" s="137">
        <f t="shared" si="6"/>
        <v>180</v>
      </c>
      <c r="L113" s="129">
        <f t="shared" si="7"/>
        <v>36</v>
      </c>
      <c r="M113" s="103">
        <v>107</v>
      </c>
      <c r="N113"/>
      <c r="O113"/>
      <c r="P113"/>
      <c r="Q113"/>
      <c r="R113"/>
      <c r="S113"/>
      <c r="T113"/>
      <c r="U113"/>
      <c r="V113" s="115">
        <f t="shared" si="8"/>
        <v>20</v>
      </c>
      <c r="W113" s="105">
        <f t="shared" si="9"/>
        <v>36</v>
      </c>
      <c r="X113" s="143">
        <v>107</v>
      </c>
      <c r="Y113"/>
      <c r="Z113"/>
      <c r="AA113"/>
      <c r="AB113"/>
      <c r="AC113"/>
      <c r="AD113"/>
      <c r="AE113"/>
      <c r="AF113"/>
      <c r="AG113" s="126">
        <f t="shared" si="10"/>
        <v>20</v>
      </c>
      <c r="AH113" s="118">
        <f t="shared" si="11"/>
        <v>84</v>
      </c>
    </row>
    <row r="114" spans="1:34" x14ac:dyDescent="0.25">
      <c r="A114" s="139">
        <v>108</v>
      </c>
      <c r="B114"/>
      <c r="C114"/>
      <c r="D114"/>
      <c r="E114"/>
      <c r="F114"/>
      <c r="G114"/>
      <c r="H114"/>
      <c r="I114"/>
      <c r="J114"/>
      <c r="K114" s="137">
        <f t="shared" si="6"/>
        <v>180</v>
      </c>
      <c r="L114" s="129">
        <f t="shared" si="7"/>
        <v>37</v>
      </c>
      <c r="M114" s="103">
        <v>108</v>
      </c>
      <c r="N114"/>
      <c r="O114"/>
      <c r="P114"/>
      <c r="Q114"/>
      <c r="R114"/>
      <c r="S114"/>
      <c r="T114"/>
      <c r="U114"/>
      <c r="V114" s="115">
        <f t="shared" si="8"/>
        <v>20</v>
      </c>
      <c r="W114" s="105">
        <f t="shared" si="9"/>
        <v>37</v>
      </c>
      <c r="X114" s="143">
        <v>108</v>
      </c>
      <c r="Y114"/>
      <c r="Z114"/>
      <c r="AA114"/>
      <c r="AB114"/>
      <c r="AC114"/>
      <c r="AD114"/>
      <c r="AE114"/>
      <c r="AF114"/>
      <c r="AG114" s="126">
        <f t="shared" si="10"/>
        <v>20</v>
      </c>
      <c r="AH114" s="118">
        <f t="shared" si="11"/>
        <v>85</v>
      </c>
    </row>
    <row r="115" spans="1:34" x14ac:dyDescent="0.25">
      <c r="A115" s="139">
        <v>109</v>
      </c>
      <c r="B115"/>
      <c r="C115"/>
      <c r="D115"/>
      <c r="E115"/>
      <c r="F115"/>
      <c r="G115"/>
      <c r="H115"/>
      <c r="I115"/>
      <c r="J115"/>
      <c r="K115" s="137">
        <f t="shared" si="6"/>
        <v>180</v>
      </c>
      <c r="L115" s="129">
        <f t="shared" si="7"/>
        <v>38</v>
      </c>
      <c r="M115" s="103">
        <v>109</v>
      </c>
      <c r="N115"/>
      <c r="O115"/>
      <c r="P115"/>
      <c r="Q115"/>
      <c r="R115"/>
      <c r="S115"/>
      <c r="T115"/>
      <c r="U115"/>
      <c r="V115" s="115">
        <f t="shared" si="8"/>
        <v>20</v>
      </c>
      <c r="W115" s="105">
        <f t="shared" si="9"/>
        <v>38</v>
      </c>
      <c r="X115" s="143">
        <v>109</v>
      </c>
      <c r="Y115"/>
      <c r="Z115"/>
      <c r="AA115"/>
      <c r="AB115"/>
      <c r="AC115"/>
      <c r="AD115"/>
      <c r="AE115"/>
      <c r="AF115"/>
      <c r="AG115" s="126">
        <f t="shared" si="10"/>
        <v>20</v>
      </c>
      <c r="AH115" s="118">
        <f t="shared" si="11"/>
        <v>86</v>
      </c>
    </row>
    <row r="116" spans="1:34" x14ac:dyDescent="0.25">
      <c r="A116" s="139">
        <v>110</v>
      </c>
      <c r="B116"/>
      <c r="C116"/>
      <c r="D116"/>
      <c r="E116"/>
      <c r="F116"/>
      <c r="G116"/>
      <c r="H116"/>
      <c r="I116"/>
      <c r="J116"/>
      <c r="K116" s="137">
        <f t="shared" si="6"/>
        <v>180</v>
      </c>
      <c r="L116" s="129">
        <f t="shared" si="7"/>
        <v>39</v>
      </c>
      <c r="M116" s="103">
        <v>110</v>
      </c>
      <c r="N116"/>
      <c r="O116"/>
      <c r="P116"/>
      <c r="Q116"/>
      <c r="R116"/>
      <c r="S116"/>
      <c r="T116"/>
      <c r="U116"/>
      <c r="V116" s="115">
        <f t="shared" si="8"/>
        <v>20</v>
      </c>
      <c r="W116" s="105">
        <f t="shared" si="9"/>
        <v>39</v>
      </c>
      <c r="X116" s="143">
        <v>110</v>
      </c>
      <c r="Y116"/>
      <c r="Z116"/>
      <c r="AA116"/>
      <c r="AB116"/>
      <c r="AC116"/>
      <c r="AD116"/>
      <c r="AE116"/>
      <c r="AF116"/>
      <c r="AG116" s="126">
        <f t="shared" si="10"/>
        <v>20</v>
      </c>
      <c r="AH116" s="118">
        <f t="shared" si="11"/>
        <v>87</v>
      </c>
    </row>
    <row r="117" spans="1:34" x14ac:dyDescent="0.25">
      <c r="A117" s="139">
        <v>111</v>
      </c>
      <c r="B117"/>
      <c r="C117"/>
      <c r="D117"/>
      <c r="E117"/>
      <c r="F117"/>
      <c r="G117"/>
      <c r="H117"/>
      <c r="I117"/>
      <c r="J117"/>
      <c r="K117" s="137">
        <f t="shared" si="6"/>
        <v>180</v>
      </c>
      <c r="L117" s="129">
        <f t="shared" si="7"/>
        <v>40</v>
      </c>
      <c r="M117" s="103">
        <v>111</v>
      </c>
      <c r="N117"/>
      <c r="O117"/>
      <c r="P117"/>
      <c r="Q117"/>
      <c r="R117"/>
      <c r="S117"/>
      <c r="T117"/>
      <c r="U117"/>
      <c r="V117" s="115">
        <f t="shared" si="8"/>
        <v>20</v>
      </c>
      <c r="W117" s="105">
        <f t="shared" si="9"/>
        <v>40</v>
      </c>
      <c r="X117" s="143">
        <v>111</v>
      </c>
      <c r="Y117"/>
      <c r="Z117"/>
      <c r="AA117"/>
      <c r="AB117"/>
      <c r="AC117"/>
      <c r="AD117"/>
      <c r="AE117"/>
      <c r="AF117"/>
      <c r="AG117" s="126">
        <f t="shared" si="10"/>
        <v>20</v>
      </c>
      <c r="AH117" s="118">
        <f t="shared" si="11"/>
        <v>88</v>
      </c>
    </row>
    <row r="118" spans="1:34" x14ac:dyDescent="0.25">
      <c r="A118" s="139">
        <v>112</v>
      </c>
      <c r="B118"/>
      <c r="C118"/>
      <c r="D118"/>
      <c r="E118"/>
      <c r="F118"/>
      <c r="G118"/>
      <c r="H118"/>
      <c r="I118"/>
      <c r="J118"/>
      <c r="K118" s="137">
        <f t="shared" si="6"/>
        <v>180</v>
      </c>
      <c r="L118" s="129">
        <f t="shared" si="7"/>
        <v>41</v>
      </c>
      <c r="M118" s="103">
        <v>112</v>
      </c>
      <c r="N118"/>
      <c r="O118"/>
      <c r="P118"/>
      <c r="Q118"/>
      <c r="R118"/>
      <c r="S118"/>
      <c r="T118"/>
      <c r="U118"/>
      <c r="V118" s="115">
        <f t="shared" si="8"/>
        <v>20</v>
      </c>
      <c r="W118" s="105">
        <f t="shared" si="9"/>
        <v>41</v>
      </c>
      <c r="X118" s="143">
        <v>112</v>
      </c>
      <c r="Y118" s="127"/>
      <c r="Z118" s="127"/>
      <c r="AA118" s="127"/>
      <c r="AB118" s="127"/>
      <c r="AC118" s="127"/>
      <c r="AD118" s="127"/>
      <c r="AE118" s="127"/>
      <c r="AF118" s="127"/>
      <c r="AG118" s="126">
        <f t="shared" si="10"/>
        <v>20</v>
      </c>
      <c r="AH118" s="118">
        <f t="shared" si="11"/>
        <v>89</v>
      </c>
    </row>
    <row r="119" spans="1:34" x14ac:dyDescent="0.25">
      <c r="A119" s="139">
        <v>113</v>
      </c>
      <c r="B119"/>
      <c r="C119"/>
      <c r="D119"/>
      <c r="E119"/>
      <c r="F119"/>
      <c r="G119"/>
      <c r="H119"/>
      <c r="I119"/>
      <c r="J119"/>
      <c r="K119" s="137">
        <f t="shared" si="6"/>
        <v>180</v>
      </c>
      <c r="L119" s="129">
        <f t="shared" si="7"/>
        <v>42</v>
      </c>
      <c r="M119" s="103">
        <v>113</v>
      </c>
      <c r="N119"/>
      <c r="O119"/>
      <c r="P119"/>
      <c r="Q119"/>
      <c r="R119"/>
      <c r="S119"/>
      <c r="T119"/>
      <c r="U119"/>
      <c r="V119" s="115">
        <f t="shared" si="8"/>
        <v>20</v>
      </c>
      <c r="W119" s="105">
        <f t="shared" si="9"/>
        <v>42</v>
      </c>
      <c r="X119" s="143">
        <v>113</v>
      </c>
      <c r="Y119" s="127"/>
      <c r="Z119" s="127"/>
      <c r="AA119" s="127"/>
      <c r="AB119" s="127"/>
      <c r="AC119" s="127"/>
      <c r="AD119" s="127"/>
      <c r="AE119" s="127"/>
      <c r="AF119" s="127"/>
      <c r="AG119" s="126">
        <f t="shared" si="10"/>
        <v>20</v>
      </c>
      <c r="AH119" s="118">
        <f t="shared" si="11"/>
        <v>90</v>
      </c>
    </row>
    <row r="120" spans="1:34" x14ac:dyDescent="0.25">
      <c r="A120" s="139">
        <v>114</v>
      </c>
      <c r="B120"/>
      <c r="C120"/>
      <c r="D120"/>
      <c r="E120"/>
      <c r="F120"/>
      <c r="G120"/>
      <c r="H120"/>
      <c r="I120"/>
      <c r="J120"/>
      <c r="K120" s="137">
        <f t="shared" si="6"/>
        <v>180</v>
      </c>
      <c r="L120" s="129">
        <f t="shared" si="7"/>
        <v>43</v>
      </c>
      <c r="M120" s="103">
        <v>114</v>
      </c>
      <c r="N120"/>
      <c r="O120"/>
      <c r="P120"/>
      <c r="Q120"/>
      <c r="R120"/>
      <c r="S120"/>
      <c r="T120"/>
      <c r="U120"/>
      <c r="V120" s="115">
        <f t="shared" si="8"/>
        <v>20</v>
      </c>
      <c r="W120" s="105">
        <f t="shared" si="9"/>
        <v>43</v>
      </c>
      <c r="X120" s="143">
        <v>114</v>
      </c>
      <c r="Y120" s="127"/>
      <c r="Z120" s="127"/>
      <c r="AA120" s="127"/>
      <c r="AB120" s="127"/>
      <c r="AC120" s="127"/>
      <c r="AD120" s="127"/>
      <c r="AE120" s="127"/>
      <c r="AF120" s="127"/>
      <c r="AG120" s="126">
        <f t="shared" si="10"/>
        <v>20</v>
      </c>
      <c r="AH120" s="118">
        <f t="shared" si="11"/>
        <v>91</v>
      </c>
    </row>
    <row r="121" spans="1:34" x14ac:dyDescent="0.25">
      <c r="A121" s="139">
        <v>115</v>
      </c>
      <c r="B121"/>
      <c r="C121"/>
      <c r="D121"/>
      <c r="E121"/>
      <c r="F121"/>
      <c r="G121"/>
      <c r="H121"/>
      <c r="I121"/>
      <c r="J121"/>
      <c r="K121" s="137">
        <f t="shared" si="6"/>
        <v>180</v>
      </c>
      <c r="L121" s="129">
        <f t="shared" si="7"/>
        <v>44</v>
      </c>
      <c r="M121" s="103">
        <v>115</v>
      </c>
      <c r="N121"/>
      <c r="O121"/>
      <c r="P121"/>
      <c r="Q121"/>
      <c r="R121"/>
      <c r="S121"/>
      <c r="T121"/>
      <c r="U121"/>
      <c r="V121" s="115">
        <f t="shared" si="8"/>
        <v>20</v>
      </c>
      <c r="W121" s="105">
        <f t="shared" si="9"/>
        <v>44</v>
      </c>
      <c r="X121" s="143">
        <v>115</v>
      </c>
      <c r="Y121" s="127"/>
      <c r="Z121" s="127"/>
      <c r="AA121" s="127"/>
      <c r="AB121" s="127"/>
      <c r="AC121" s="127"/>
      <c r="AD121" s="127"/>
      <c r="AE121" s="127"/>
      <c r="AF121" s="127"/>
      <c r="AG121" s="126">
        <f t="shared" si="10"/>
        <v>20</v>
      </c>
      <c r="AH121" s="118">
        <f t="shared" si="11"/>
        <v>92</v>
      </c>
    </row>
    <row r="122" spans="1:34" x14ac:dyDescent="0.25">
      <c r="A122" s="139">
        <v>116</v>
      </c>
      <c r="B122"/>
      <c r="C122"/>
      <c r="D122"/>
      <c r="E122"/>
      <c r="F122"/>
      <c r="G122"/>
      <c r="H122"/>
      <c r="I122"/>
      <c r="J122"/>
      <c r="K122" s="137">
        <f t="shared" si="6"/>
        <v>180</v>
      </c>
      <c r="L122" s="129">
        <f t="shared" si="7"/>
        <v>45</v>
      </c>
      <c r="M122" s="103">
        <v>116</v>
      </c>
      <c r="N122"/>
      <c r="O122"/>
      <c r="P122"/>
      <c r="Q122"/>
      <c r="R122"/>
      <c r="S122"/>
      <c r="T122"/>
      <c r="U122"/>
      <c r="V122" s="115">
        <f t="shared" si="8"/>
        <v>20</v>
      </c>
      <c r="W122" s="105">
        <f t="shared" si="9"/>
        <v>45</v>
      </c>
      <c r="X122" s="143">
        <v>116</v>
      </c>
      <c r="Y122" s="127"/>
      <c r="Z122" s="127"/>
      <c r="AA122" s="127"/>
      <c r="AB122" s="127"/>
      <c r="AC122" s="127"/>
      <c r="AD122" s="127"/>
      <c r="AE122" s="127"/>
      <c r="AF122" s="127"/>
      <c r="AG122" s="126">
        <f t="shared" si="10"/>
        <v>20</v>
      </c>
      <c r="AH122" s="118">
        <f t="shared" si="11"/>
        <v>93</v>
      </c>
    </row>
    <row r="123" spans="1:34" x14ac:dyDescent="0.25">
      <c r="A123" s="139">
        <v>117</v>
      </c>
      <c r="B123"/>
      <c r="C123"/>
      <c r="D123"/>
      <c r="E123"/>
      <c r="F123"/>
      <c r="G123"/>
      <c r="H123"/>
      <c r="I123"/>
      <c r="J123"/>
      <c r="K123" s="137">
        <f t="shared" si="6"/>
        <v>180</v>
      </c>
      <c r="L123" s="129">
        <f t="shared" si="7"/>
        <v>46</v>
      </c>
      <c r="M123" s="103">
        <v>117</v>
      </c>
      <c r="N123"/>
      <c r="O123"/>
      <c r="P123"/>
      <c r="Q123"/>
      <c r="R123"/>
      <c r="S123"/>
      <c r="T123"/>
      <c r="U123"/>
      <c r="V123" s="115">
        <f t="shared" si="8"/>
        <v>20</v>
      </c>
      <c r="W123" s="105">
        <f t="shared" si="9"/>
        <v>46</v>
      </c>
      <c r="X123" s="143">
        <v>117</v>
      </c>
      <c r="Y123" s="127"/>
      <c r="Z123" s="127"/>
      <c r="AA123" s="127"/>
      <c r="AB123" s="127"/>
      <c r="AC123" s="127"/>
      <c r="AD123" s="127"/>
      <c r="AE123" s="127"/>
      <c r="AF123" s="127"/>
      <c r="AG123" s="126">
        <f t="shared" si="10"/>
        <v>20</v>
      </c>
      <c r="AH123" s="118">
        <f t="shared" si="11"/>
        <v>94</v>
      </c>
    </row>
    <row r="124" spans="1:34" x14ac:dyDescent="0.25">
      <c r="A124" s="139">
        <v>118</v>
      </c>
      <c r="B124"/>
      <c r="C124"/>
      <c r="D124"/>
      <c r="E124"/>
      <c r="F124"/>
      <c r="G124"/>
      <c r="H124"/>
      <c r="I124"/>
      <c r="J124"/>
      <c r="K124" s="137">
        <f t="shared" si="6"/>
        <v>180</v>
      </c>
      <c r="L124" s="129">
        <f t="shared" si="7"/>
        <v>47</v>
      </c>
      <c r="M124" s="103">
        <v>118</v>
      </c>
      <c r="N124"/>
      <c r="O124"/>
      <c r="P124"/>
      <c r="Q124"/>
      <c r="R124"/>
      <c r="S124"/>
      <c r="T124"/>
      <c r="U124"/>
      <c r="V124" s="115">
        <f t="shared" si="8"/>
        <v>20</v>
      </c>
      <c r="W124" s="105">
        <f t="shared" si="9"/>
        <v>47</v>
      </c>
      <c r="X124" s="143">
        <v>118</v>
      </c>
      <c r="Y124" s="127"/>
      <c r="Z124" s="127"/>
      <c r="AA124" s="127"/>
      <c r="AB124" s="127"/>
      <c r="AC124" s="127"/>
      <c r="AD124" s="127"/>
      <c r="AE124" s="127"/>
      <c r="AF124" s="127"/>
      <c r="AG124" s="126">
        <f t="shared" si="10"/>
        <v>20</v>
      </c>
      <c r="AH124" s="118">
        <f t="shared" si="11"/>
        <v>95</v>
      </c>
    </row>
    <row r="125" spans="1:34" x14ac:dyDescent="0.25">
      <c r="A125" s="139">
        <v>119</v>
      </c>
      <c r="B125"/>
      <c r="C125"/>
      <c r="D125"/>
      <c r="E125"/>
      <c r="F125"/>
      <c r="G125"/>
      <c r="H125"/>
      <c r="I125"/>
      <c r="J125"/>
      <c r="K125" s="137">
        <f t="shared" si="6"/>
        <v>180</v>
      </c>
      <c r="L125" s="129">
        <f t="shared" si="7"/>
        <v>48</v>
      </c>
      <c r="M125" s="103">
        <v>119</v>
      </c>
      <c r="N125"/>
      <c r="O125"/>
      <c r="P125"/>
      <c r="Q125"/>
      <c r="R125"/>
      <c r="S125"/>
      <c r="T125"/>
      <c r="U125"/>
      <c r="V125" s="115">
        <f t="shared" si="8"/>
        <v>20</v>
      </c>
      <c r="W125" s="105">
        <f t="shared" si="9"/>
        <v>48</v>
      </c>
      <c r="X125" s="143">
        <v>119</v>
      </c>
      <c r="Y125" s="127"/>
      <c r="Z125" s="127"/>
      <c r="AA125" s="127"/>
      <c r="AB125" s="127"/>
      <c r="AC125" s="127"/>
      <c r="AD125" s="127"/>
      <c r="AE125" s="127"/>
      <c r="AF125" s="127"/>
      <c r="AG125" s="126">
        <f t="shared" si="10"/>
        <v>20</v>
      </c>
      <c r="AH125" s="118">
        <f t="shared" si="11"/>
        <v>96</v>
      </c>
    </row>
    <row r="126" spans="1:34" x14ac:dyDescent="0.25">
      <c r="A126" s="139">
        <v>120</v>
      </c>
      <c r="B126"/>
      <c r="C126"/>
      <c r="D126"/>
      <c r="E126"/>
      <c r="F126"/>
      <c r="G126"/>
      <c r="H126"/>
      <c r="I126"/>
      <c r="J126"/>
      <c r="K126" s="137">
        <f t="shared" si="6"/>
        <v>180</v>
      </c>
      <c r="L126" s="129">
        <f t="shared" si="7"/>
        <v>49</v>
      </c>
      <c r="M126" s="103">
        <v>120</v>
      </c>
      <c r="N126"/>
      <c r="O126"/>
      <c r="P126"/>
      <c r="Q126"/>
      <c r="R126"/>
      <c r="S126"/>
      <c r="T126"/>
      <c r="U126"/>
      <c r="V126" s="115">
        <f t="shared" si="8"/>
        <v>20</v>
      </c>
      <c r="W126" s="105">
        <f t="shared" si="9"/>
        <v>49</v>
      </c>
      <c r="X126" s="143">
        <v>120</v>
      </c>
      <c r="Y126" s="127"/>
      <c r="Z126" s="127"/>
      <c r="AA126" s="127"/>
      <c r="AB126" s="127"/>
      <c r="AC126" s="127"/>
      <c r="AD126" s="127"/>
      <c r="AE126" s="127"/>
      <c r="AF126" s="127"/>
      <c r="AG126" s="126">
        <f t="shared" si="10"/>
        <v>20</v>
      </c>
      <c r="AH126" s="118">
        <f t="shared" si="11"/>
        <v>97</v>
      </c>
    </row>
    <row r="127" spans="1:34" x14ac:dyDescent="0.25">
      <c r="A127" s="139">
        <v>121</v>
      </c>
      <c r="B127"/>
      <c r="C127"/>
      <c r="D127"/>
      <c r="E127"/>
      <c r="F127"/>
      <c r="G127"/>
      <c r="H127"/>
      <c r="I127"/>
      <c r="J127"/>
      <c r="K127" s="137">
        <f t="shared" si="6"/>
        <v>180</v>
      </c>
      <c r="L127" s="129">
        <f t="shared" si="7"/>
        <v>50</v>
      </c>
      <c r="M127" s="103">
        <v>121</v>
      </c>
      <c r="N127"/>
      <c r="O127"/>
      <c r="P127"/>
      <c r="Q127"/>
      <c r="R127"/>
      <c r="S127"/>
      <c r="T127"/>
      <c r="U127"/>
      <c r="V127" s="115">
        <f t="shared" si="8"/>
        <v>20</v>
      </c>
      <c r="W127" s="105">
        <f t="shared" si="9"/>
        <v>50</v>
      </c>
      <c r="X127" s="143">
        <v>121</v>
      </c>
      <c r="Y127" s="127"/>
      <c r="Z127" s="127"/>
      <c r="AA127" s="127"/>
      <c r="AB127" s="127"/>
      <c r="AC127" s="127"/>
      <c r="AD127" s="127"/>
      <c r="AE127" s="127"/>
      <c r="AF127" s="127"/>
      <c r="AG127" s="126">
        <f t="shared" si="10"/>
        <v>20</v>
      </c>
      <c r="AH127" s="118">
        <f t="shared" si="11"/>
        <v>98</v>
      </c>
    </row>
    <row r="128" spans="1:34" x14ac:dyDescent="0.25">
      <c r="A128" s="139">
        <v>122</v>
      </c>
      <c r="B128"/>
      <c r="C128"/>
      <c r="D128"/>
      <c r="E128"/>
      <c r="F128"/>
      <c r="G128"/>
      <c r="H128"/>
      <c r="I128"/>
      <c r="J128"/>
      <c r="K128" s="137">
        <f t="shared" si="6"/>
        <v>180</v>
      </c>
      <c r="L128" s="129">
        <f t="shared" si="7"/>
        <v>51</v>
      </c>
      <c r="M128" s="103">
        <v>122</v>
      </c>
      <c r="N128"/>
      <c r="O128"/>
      <c r="P128"/>
      <c r="Q128"/>
      <c r="R128"/>
      <c r="S128"/>
      <c r="T128"/>
      <c r="U128"/>
      <c r="V128" s="115">
        <f t="shared" si="8"/>
        <v>20</v>
      </c>
      <c r="W128" s="105">
        <f t="shared" si="9"/>
        <v>51</v>
      </c>
      <c r="X128" s="143">
        <v>122</v>
      </c>
      <c r="Y128" s="127"/>
      <c r="Z128" s="127"/>
      <c r="AA128" s="127"/>
      <c r="AB128" s="127"/>
      <c r="AC128" s="127"/>
      <c r="AD128" s="127"/>
      <c r="AE128" s="127"/>
      <c r="AF128" s="127"/>
      <c r="AG128" s="126">
        <f t="shared" si="10"/>
        <v>20</v>
      </c>
      <c r="AH128" s="118">
        <f t="shared" si="11"/>
        <v>99</v>
      </c>
    </row>
    <row r="129" spans="1:34" x14ac:dyDescent="0.25">
      <c r="A129" s="139">
        <v>123</v>
      </c>
      <c r="B129"/>
      <c r="C129"/>
      <c r="D129"/>
      <c r="E129"/>
      <c r="F129"/>
      <c r="G129"/>
      <c r="H129"/>
      <c r="I129"/>
      <c r="J129"/>
      <c r="K129" s="137">
        <f t="shared" si="6"/>
        <v>180</v>
      </c>
      <c r="L129" s="129">
        <f t="shared" si="7"/>
        <v>52</v>
      </c>
      <c r="M129" s="103">
        <v>123</v>
      </c>
      <c r="N129"/>
      <c r="O129"/>
      <c r="P129"/>
      <c r="Q129"/>
      <c r="R129"/>
      <c r="S129"/>
      <c r="T129"/>
      <c r="U129"/>
      <c r="V129" s="115">
        <f t="shared" si="8"/>
        <v>20</v>
      </c>
      <c r="W129" s="105">
        <f t="shared" si="9"/>
        <v>52</v>
      </c>
      <c r="X129" s="143">
        <v>123</v>
      </c>
      <c r="Y129" s="127"/>
      <c r="Z129" s="127"/>
      <c r="AA129" s="127"/>
      <c r="AB129" s="127"/>
      <c r="AC129" s="127"/>
      <c r="AD129" s="127"/>
      <c r="AE129" s="127"/>
      <c r="AF129" s="127"/>
      <c r="AG129" s="126">
        <f t="shared" si="10"/>
        <v>20</v>
      </c>
      <c r="AH129" s="118">
        <f t="shared" si="11"/>
        <v>100</v>
      </c>
    </row>
    <row r="130" spans="1:34" x14ac:dyDescent="0.25">
      <c r="A130" s="139">
        <v>124</v>
      </c>
      <c r="B130"/>
      <c r="C130"/>
      <c r="D130"/>
      <c r="E130"/>
      <c r="F130"/>
      <c r="G130"/>
      <c r="H130"/>
      <c r="I130"/>
      <c r="J130"/>
      <c r="K130" s="137">
        <f t="shared" si="6"/>
        <v>180</v>
      </c>
      <c r="L130" s="129">
        <f t="shared" si="7"/>
        <v>53</v>
      </c>
      <c r="M130" s="103">
        <v>124</v>
      </c>
      <c r="N130"/>
      <c r="O130"/>
      <c r="P130"/>
      <c r="Q130"/>
      <c r="R130"/>
      <c r="S130"/>
      <c r="T130"/>
      <c r="U130"/>
      <c r="V130" s="115">
        <f t="shared" si="8"/>
        <v>20</v>
      </c>
      <c r="W130" s="105">
        <f t="shared" si="9"/>
        <v>53</v>
      </c>
      <c r="X130" s="143">
        <v>124</v>
      </c>
      <c r="Y130" s="127"/>
      <c r="Z130" s="127"/>
      <c r="AA130" s="127"/>
      <c r="AB130" s="127"/>
      <c r="AC130" s="127"/>
      <c r="AD130" s="127"/>
      <c r="AE130" s="127"/>
      <c r="AF130" s="127"/>
      <c r="AG130" s="126">
        <f t="shared" si="10"/>
        <v>20</v>
      </c>
      <c r="AH130" s="118">
        <f t="shared" si="11"/>
        <v>101</v>
      </c>
    </row>
    <row r="131" spans="1:34" x14ac:dyDescent="0.25">
      <c r="A131" s="139">
        <v>125</v>
      </c>
      <c r="B131"/>
      <c r="C131"/>
      <c r="D131"/>
      <c r="E131"/>
      <c r="F131"/>
      <c r="G131"/>
      <c r="H131"/>
      <c r="I131"/>
      <c r="J131"/>
      <c r="K131" s="137">
        <f t="shared" si="6"/>
        <v>180</v>
      </c>
      <c r="L131" s="129">
        <f t="shared" si="7"/>
        <v>54</v>
      </c>
      <c r="M131" s="103">
        <v>125</v>
      </c>
      <c r="N131"/>
      <c r="O131"/>
      <c r="P131"/>
      <c r="Q131"/>
      <c r="R131"/>
      <c r="S131"/>
      <c r="T131"/>
      <c r="U131"/>
      <c r="V131" s="115">
        <f t="shared" si="8"/>
        <v>20</v>
      </c>
      <c r="W131" s="105">
        <f t="shared" si="9"/>
        <v>54</v>
      </c>
      <c r="X131" s="143">
        <v>125</v>
      </c>
      <c r="Y131" s="127"/>
      <c r="Z131" s="127"/>
      <c r="AA131" s="127"/>
      <c r="AB131" s="127"/>
      <c r="AC131" s="127"/>
      <c r="AD131" s="127"/>
      <c r="AE131" s="127"/>
      <c r="AF131" s="127"/>
      <c r="AG131" s="126">
        <f t="shared" si="10"/>
        <v>20</v>
      </c>
      <c r="AH131" s="118">
        <f t="shared" si="11"/>
        <v>102</v>
      </c>
    </row>
    <row r="132" spans="1:34" x14ac:dyDescent="0.25">
      <c r="A132" s="139">
        <v>126</v>
      </c>
      <c r="B132"/>
      <c r="C132"/>
      <c r="D132"/>
      <c r="E132"/>
      <c r="F132"/>
      <c r="G132"/>
      <c r="H132"/>
      <c r="I132"/>
      <c r="J132"/>
      <c r="K132" s="137">
        <f t="shared" si="6"/>
        <v>180</v>
      </c>
      <c r="L132" s="129">
        <f t="shared" si="7"/>
        <v>55</v>
      </c>
      <c r="M132" s="103">
        <v>126</v>
      </c>
      <c r="N132"/>
      <c r="O132"/>
      <c r="P132"/>
      <c r="Q132"/>
      <c r="R132"/>
      <c r="S132"/>
      <c r="T132"/>
      <c r="U132"/>
      <c r="V132" s="115">
        <f t="shared" si="8"/>
        <v>20</v>
      </c>
      <c r="W132" s="105">
        <f t="shared" si="9"/>
        <v>55</v>
      </c>
      <c r="X132" s="143">
        <v>126</v>
      </c>
      <c r="Y132" s="127"/>
      <c r="Z132" s="127"/>
      <c r="AA132" s="127"/>
      <c r="AB132" s="127"/>
      <c r="AC132" s="127"/>
      <c r="AD132" s="127"/>
      <c r="AE132" s="127"/>
      <c r="AF132" s="127"/>
      <c r="AG132" s="126">
        <f t="shared" si="10"/>
        <v>20</v>
      </c>
      <c r="AH132" s="118">
        <f t="shared" si="11"/>
        <v>103</v>
      </c>
    </row>
    <row r="133" spans="1:34" x14ac:dyDescent="0.25">
      <c r="A133" s="139">
        <v>127</v>
      </c>
      <c r="B133"/>
      <c r="C133"/>
      <c r="D133"/>
      <c r="E133"/>
      <c r="F133"/>
      <c r="G133"/>
      <c r="H133"/>
      <c r="I133"/>
      <c r="J133"/>
      <c r="K133" s="137">
        <f t="shared" ref="K133:K196" si="12">IF(J133=J132,K132,IF(J133=0,ROUNDDOWN(180,0),K132-L132))</f>
        <v>180</v>
      </c>
      <c r="L133" s="129">
        <f t="shared" ref="L133:L196" si="13">IF(J133&lt;J132,1,IF(J133=J132,L132+1,0))</f>
        <v>56</v>
      </c>
      <c r="M133" s="103">
        <v>127</v>
      </c>
      <c r="N133"/>
      <c r="O133"/>
      <c r="P133"/>
      <c r="Q133"/>
      <c r="R133"/>
      <c r="S133"/>
      <c r="T133"/>
      <c r="U133"/>
      <c r="V133" s="115">
        <f t="shared" si="8"/>
        <v>20</v>
      </c>
      <c r="W133" s="105">
        <f t="shared" si="9"/>
        <v>56</v>
      </c>
      <c r="X133" s="143">
        <v>127</v>
      </c>
      <c r="Y133" s="127"/>
      <c r="Z133" s="127"/>
      <c r="AA133" s="127"/>
      <c r="AB133" s="127"/>
      <c r="AC133" s="127"/>
      <c r="AD133" s="127"/>
      <c r="AE133" s="127"/>
      <c r="AF133" s="127"/>
      <c r="AG133" s="126">
        <f t="shared" si="10"/>
        <v>20</v>
      </c>
      <c r="AH133" s="118">
        <f t="shared" si="11"/>
        <v>104</v>
      </c>
    </row>
    <row r="134" spans="1:34" x14ac:dyDescent="0.25">
      <c r="A134" s="139">
        <v>128</v>
      </c>
      <c r="B134"/>
      <c r="C134"/>
      <c r="D134"/>
      <c r="E134"/>
      <c r="F134"/>
      <c r="G134"/>
      <c r="H134"/>
      <c r="I134"/>
      <c r="J134"/>
      <c r="K134" s="137">
        <f t="shared" si="12"/>
        <v>180</v>
      </c>
      <c r="L134" s="129">
        <f t="shared" si="13"/>
        <v>57</v>
      </c>
      <c r="M134" s="103">
        <v>128</v>
      </c>
      <c r="N134"/>
      <c r="O134"/>
      <c r="P134"/>
      <c r="Q134"/>
      <c r="R134"/>
      <c r="S134"/>
      <c r="T134"/>
      <c r="U134"/>
      <c r="V134" s="115">
        <f t="shared" si="8"/>
        <v>20</v>
      </c>
      <c r="W134" s="105">
        <f t="shared" si="9"/>
        <v>57</v>
      </c>
      <c r="X134" s="143">
        <v>128</v>
      </c>
      <c r="Y134" s="127"/>
      <c r="Z134" s="127"/>
      <c r="AA134" s="127"/>
      <c r="AB134" s="127"/>
      <c r="AC134" s="127"/>
      <c r="AD134" s="127"/>
      <c r="AE134" s="127"/>
      <c r="AF134" s="127"/>
      <c r="AG134" s="126">
        <f t="shared" si="10"/>
        <v>20</v>
      </c>
      <c r="AH134" s="118">
        <f t="shared" si="11"/>
        <v>105</v>
      </c>
    </row>
    <row r="135" spans="1:34" x14ac:dyDescent="0.25">
      <c r="A135" s="139">
        <v>129</v>
      </c>
      <c r="B135"/>
      <c r="C135"/>
      <c r="D135"/>
      <c r="E135"/>
      <c r="F135"/>
      <c r="G135"/>
      <c r="H135"/>
      <c r="I135"/>
      <c r="J135"/>
      <c r="K135" s="137">
        <f t="shared" si="12"/>
        <v>180</v>
      </c>
      <c r="L135" s="129">
        <f t="shared" si="13"/>
        <v>58</v>
      </c>
      <c r="M135" s="103">
        <v>129</v>
      </c>
      <c r="N135"/>
      <c r="O135"/>
      <c r="P135"/>
      <c r="Q135"/>
      <c r="R135"/>
      <c r="S135"/>
      <c r="T135"/>
      <c r="U135"/>
      <c r="V135" s="115">
        <f t="shared" si="8"/>
        <v>20</v>
      </c>
      <c r="W135" s="105">
        <f t="shared" si="9"/>
        <v>58</v>
      </c>
      <c r="X135" s="143">
        <v>129</v>
      </c>
      <c r="Y135" s="127"/>
      <c r="Z135" s="127"/>
      <c r="AA135" s="127"/>
      <c r="AB135" s="127"/>
      <c r="AC135" s="127"/>
      <c r="AD135" s="127"/>
      <c r="AE135" s="127"/>
      <c r="AF135" s="127"/>
      <c r="AG135" s="126">
        <f t="shared" si="10"/>
        <v>20</v>
      </c>
      <c r="AH135" s="118">
        <f t="shared" si="11"/>
        <v>106</v>
      </c>
    </row>
    <row r="136" spans="1:34" x14ac:dyDescent="0.25">
      <c r="A136" s="139">
        <v>130</v>
      </c>
      <c r="B136"/>
      <c r="C136"/>
      <c r="D136"/>
      <c r="E136"/>
      <c r="F136"/>
      <c r="G136"/>
      <c r="H136"/>
      <c r="I136"/>
      <c r="J136"/>
      <c r="K136" s="137">
        <f t="shared" si="12"/>
        <v>180</v>
      </c>
      <c r="L136" s="129">
        <f t="shared" si="13"/>
        <v>59</v>
      </c>
      <c r="M136" s="103">
        <v>130</v>
      </c>
      <c r="N136"/>
      <c r="O136"/>
      <c r="P136"/>
      <c r="Q136"/>
      <c r="R136"/>
      <c r="S136"/>
      <c r="T136"/>
      <c r="U136"/>
      <c r="V136" s="115">
        <f t="shared" si="8"/>
        <v>20</v>
      </c>
      <c r="W136" s="105">
        <f t="shared" si="9"/>
        <v>59</v>
      </c>
      <c r="X136" s="143">
        <v>130</v>
      </c>
      <c r="Y136" s="127"/>
      <c r="Z136" s="127"/>
      <c r="AA136" s="127"/>
      <c r="AB136" s="127"/>
      <c r="AC136" s="127"/>
      <c r="AD136" s="127"/>
      <c r="AE136" s="127"/>
      <c r="AF136" s="127"/>
      <c r="AG136" s="126">
        <f t="shared" si="10"/>
        <v>20</v>
      </c>
      <c r="AH136" s="118">
        <f t="shared" si="11"/>
        <v>107</v>
      </c>
    </row>
    <row r="137" spans="1:34" x14ac:dyDescent="0.25">
      <c r="A137" s="139">
        <v>131</v>
      </c>
      <c r="B137"/>
      <c r="C137"/>
      <c r="D137"/>
      <c r="E137"/>
      <c r="F137"/>
      <c r="G137"/>
      <c r="H137"/>
      <c r="I137"/>
      <c r="J137"/>
      <c r="K137" s="137">
        <f t="shared" si="12"/>
        <v>180</v>
      </c>
      <c r="L137" s="129">
        <f t="shared" si="13"/>
        <v>60</v>
      </c>
      <c r="M137" s="103">
        <v>131</v>
      </c>
      <c r="N137"/>
      <c r="O137"/>
      <c r="P137"/>
      <c r="Q137"/>
      <c r="R137"/>
      <c r="S137"/>
      <c r="T137"/>
      <c r="U137"/>
      <c r="V137" s="115">
        <f t="shared" ref="V137:V200" si="14">IF(U137=U136,V136,IF(U137=0,ROUNDDOWN(20,0),V136-W136))</f>
        <v>20</v>
      </c>
      <c r="W137" s="105">
        <f t="shared" ref="W137:W200" si="15">IF(U137&lt;U136,1,IF(U137=U136,W136+1,0))</f>
        <v>60</v>
      </c>
      <c r="X137" s="143">
        <v>131</v>
      </c>
      <c r="Y137" s="127"/>
      <c r="Z137" s="127"/>
      <c r="AA137" s="127"/>
      <c r="AB137" s="127"/>
      <c r="AC137" s="127"/>
      <c r="AD137" s="127"/>
      <c r="AE137" s="127"/>
      <c r="AF137" s="127"/>
      <c r="AG137" s="126">
        <f t="shared" ref="AG137:AG200" si="16">IF(AF137=AF136,AG136,IF(AF137=0,ROUNDDOWN(20,0),AG136-AH136))</f>
        <v>20</v>
      </c>
      <c r="AH137" s="118">
        <f t="shared" ref="AH137:AH200" si="17">IF(AF137&lt;AF136,1,IF(AF137=AF136,AH136+1,0))</f>
        <v>108</v>
      </c>
    </row>
    <row r="138" spans="1:34" x14ac:dyDescent="0.25">
      <c r="A138" s="139">
        <v>132</v>
      </c>
      <c r="B138"/>
      <c r="C138"/>
      <c r="D138"/>
      <c r="E138"/>
      <c r="F138"/>
      <c r="G138"/>
      <c r="H138"/>
      <c r="I138"/>
      <c r="J138"/>
      <c r="K138" s="137">
        <f t="shared" si="12"/>
        <v>180</v>
      </c>
      <c r="L138" s="129">
        <f t="shared" si="13"/>
        <v>61</v>
      </c>
      <c r="M138" s="103">
        <v>132</v>
      </c>
      <c r="N138"/>
      <c r="O138"/>
      <c r="P138"/>
      <c r="Q138"/>
      <c r="R138"/>
      <c r="S138"/>
      <c r="T138"/>
      <c r="U138"/>
      <c r="V138" s="115">
        <f t="shared" si="14"/>
        <v>20</v>
      </c>
      <c r="W138" s="105">
        <f t="shared" si="15"/>
        <v>61</v>
      </c>
      <c r="X138" s="143">
        <v>132</v>
      </c>
      <c r="Y138" s="127"/>
      <c r="Z138" s="127"/>
      <c r="AA138" s="127"/>
      <c r="AB138" s="127"/>
      <c r="AC138" s="127"/>
      <c r="AD138" s="127"/>
      <c r="AE138" s="127"/>
      <c r="AF138" s="127"/>
      <c r="AG138" s="126">
        <f t="shared" si="16"/>
        <v>20</v>
      </c>
      <c r="AH138" s="118">
        <f t="shared" si="17"/>
        <v>109</v>
      </c>
    </row>
    <row r="139" spans="1:34" x14ac:dyDescent="0.25">
      <c r="A139" s="139">
        <v>133</v>
      </c>
      <c r="B139"/>
      <c r="C139"/>
      <c r="D139"/>
      <c r="E139"/>
      <c r="F139"/>
      <c r="G139"/>
      <c r="H139"/>
      <c r="I139"/>
      <c r="J139"/>
      <c r="K139" s="137">
        <f t="shared" si="12"/>
        <v>180</v>
      </c>
      <c r="L139" s="129">
        <f t="shared" si="13"/>
        <v>62</v>
      </c>
      <c r="M139" s="103">
        <v>133</v>
      </c>
      <c r="N139"/>
      <c r="O139"/>
      <c r="P139"/>
      <c r="Q139"/>
      <c r="R139"/>
      <c r="S139"/>
      <c r="T139"/>
      <c r="U139"/>
      <c r="V139" s="115">
        <f t="shared" si="14"/>
        <v>20</v>
      </c>
      <c r="W139" s="105">
        <f t="shared" si="15"/>
        <v>62</v>
      </c>
      <c r="X139" s="143">
        <v>133</v>
      </c>
      <c r="Y139" s="127"/>
      <c r="Z139" s="127"/>
      <c r="AA139" s="127"/>
      <c r="AB139" s="127"/>
      <c r="AC139" s="127"/>
      <c r="AD139" s="127"/>
      <c r="AE139" s="127"/>
      <c r="AF139" s="127"/>
      <c r="AG139" s="126">
        <f t="shared" si="16"/>
        <v>20</v>
      </c>
      <c r="AH139" s="118">
        <f t="shared" si="17"/>
        <v>110</v>
      </c>
    </row>
    <row r="140" spans="1:34" x14ac:dyDescent="0.25">
      <c r="A140" s="139">
        <v>134</v>
      </c>
      <c r="B140"/>
      <c r="C140"/>
      <c r="D140"/>
      <c r="E140"/>
      <c r="F140"/>
      <c r="G140"/>
      <c r="H140"/>
      <c r="I140"/>
      <c r="J140"/>
      <c r="K140" s="137">
        <f t="shared" si="12"/>
        <v>180</v>
      </c>
      <c r="L140" s="129">
        <f t="shared" si="13"/>
        <v>63</v>
      </c>
      <c r="M140" s="103">
        <v>134</v>
      </c>
      <c r="N140"/>
      <c r="O140"/>
      <c r="P140"/>
      <c r="Q140"/>
      <c r="R140"/>
      <c r="S140"/>
      <c r="T140"/>
      <c r="U140"/>
      <c r="V140" s="115">
        <f t="shared" si="14"/>
        <v>20</v>
      </c>
      <c r="W140" s="105">
        <f t="shared" si="15"/>
        <v>63</v>
      </c>
      <c r="X140" s="143">
        <v>134</v>
      </c>
      <c r="Y140" s="127"/>
      <c r="Z140" s="127"/>
      <c r="AA140" s="127"/>
      <c r="AB140" s="127"/>
      <c r="AC140" s="127"/>
      <c r="AD140" s="127"/>
      <c r="AE140" s="127"/>
      <c r="AF140" s="127"/>
      <c r="AG140" s="126">
        <f t="shared" si="16"/>
        <v>20</v>
      </c>
      <c r="AH140" s="118">
        <f t="shared" si="17"/>
        <v>111</v>
      </c>
    </row>
    <row r="141" spans="1:34" x14ac:dyDescent="0.25">
      <c r="A141" s="139">
        <v>135</v>
      </c>
      <c r="B141"/>
      <c r="C141"/>
      <c r="D141"/>
      <c r="E141"/>
      <c r="F141"/>
      <c r="G141"/>
      <c r="H141"/>
      <c r="I141"/>
      <c r="J141"/>
      <c r="K141" s="137">
        <f t="shared" si="12"/>
        <v>180</v>
      </c>
      <c r="L141" s="129">
        <f t="shared" si="13"/>
        <v>64</v>
      </c>
      <c r="M141" s="103">
        <v>135</v>
      </c>
      <c r="N141"/>
      <c r="O141"/>
      <c r="P141"/>
      <c r="Q141"/>
      <c r="R141"/>
      <c r="S141"/>
      <c r="T141"/>
      <c r="U141"/>
      <c r="V141" s="115">
        <f t="shared" si="14"/>
        <v>20</v>
      </c>
      <c r="W141" s="105">
        <f t="shared" si="15"/>
        <v>64</v>
      </c>
      <c r="X141" s="143">
        <v>135</v>
      </c>
      <c r="Y141" s="127"/>
      <c r="Z141" s="127"/>
      <c r="AA141" s="127"/>
      <c r="AB141" s="127"/>
      <c r="AC141" s="127"/>
      <c r="AD141" s="127"/>
      <c r="AE141" s="127"/>
      <c r="AF141" s="127"/>
      <c r="AG141" s="126">
        <f t="shared" si="16"/>
        <v>20</v>
      </c>
      <c r="AH141" s="118">
        <f t="shared" si="17"/>
        <v>112</v>
      </c>
    </row>
    <row r="142" spans="1:34" x14ac:dyDescent="0.25">
      <c r="A142" s="139">
        <v>136</v>
      </c>
      <c r="B142"/>
      <c r="C142"/>
      <c r="D142"/>
      <c r="E142"/>
      <c r="F142"/>
      <c r="G142"/>
      <c r="H142"/>
      <c r="I142"/>
      <c r="J142"/>
      <c r="K142" s="137">
        <f t="shared" si="12"/>
        <v>180</v>
      </c>
      <c r="L142" s="129">
        <f t="shared" si="13"/>
        <v>65</v>
      </c>
      <c r="M142" s="103">
        <v>136</v>
      </c>
      <c r="N142"/>
      <c r="O142"/>
      <c r="P142"/>
      <c r="Q142"/>
      <c r="R142"/>
      <c r="S142"/>
      <c r="T142"/>
      <c r="U142"/>
      <c r="V142" s="115">
        <f t="shared" si="14"/>
        <v>20</v>
      </c>
      <c r="W142" s="105">
        <f t="shared" si="15"/>
        <v>65</v>
      </c>
      <c r="X142" s="143">
        <v>136</v>
      </c>
      <c r="Y142" s="127"/>
      <c r="Z142" s="127"/>
      <c r="AA142" s="127"/>
      <c r="AB142" s="127"/>
      <c r="AC142" s="127"/>
      <c r="AD142" s="127"/>
      <c r="AE142" s="127"/>
      <c r="AF142" s="127"/>
      <c r="AG142" s="126">
        <f t="shared" si="16"/>
        <v>20</v>
      </c>
      <c r="AH142" s="118">
        <f t="shared" si="17"/>
        <v>113</v>
      </c>
    </row>
    <row r="143" spans="1:34" x14ac:dyDescent="0.25">
      <c r="A143" s="139">
        <v>137</v>
      </c>
      <c r="B143"/>
      <c r="C143"/>
      <c r="D143"/>
      <c r="E143"/>
      <c r="F143"/>
      <c r="G143"/>
      <c r="H143"/>
      <c r="I143"/>
      <c r="J143"/>
      <c r="K143" s="137">
        <f t="shared" si="12"/>
        <v>180</v>
      </c>
      <c r="L143" s="129">
        <f t="shared" si="13"/>
        <v>66</v>
      </c>
      <c r="M143" s="103">
        <v>137</v>
      </c>
      <c r="N143"/>
      <c r="O143"/>
      <c r="P143"/>
      <c r="Q143"/>
      <c r="R143"/>
      <c r="S143"/>
      <c r="T143"/>
      <c r="U143"/>
      <c r="V143" s="115">
        <f t="shared" si="14"/>
        <v>20</v>
      </c>
      <c r="W143" s="105">
        <f t="shared" si="15"/>
        <v>66</v>
      </c>
      <c r="X143" s="143">
        <v>137</v>
      </c>
      <c r="Y143" s="127"/>
      <c r="Z143" s="127"/>
      <c r="AA143" s="127"/>
      <c r="AB143" s="127"/>
      <c r="AC143" s="127"/>
      <c r="AD143" s="127"/>
      <c r="AE143" s="127"/>
      <c r="AF143" s="127"/>
      <c r="AG143" s="126">
        <f t="shared" si="16"/>
        <v>20</v>
      </c>
      <c r="AH143" s="118">
        <f t="shared" si="17"/>
        <v>114</v>
      </c>
    </row>
    <row r="144" spans="1:34" x14ac:dyDescent="0.25">
      <c r="A144" s="139">
        <v>138</v>
      </c>
      <c r="B144"/>
      <c r="C144"/>
      <c r="D144"/>
      <c r="E144"/>
      <c r="F144"/>
      <c r="G144"/>
      <c r="H144"/>
      <c r="I144"/>
      <c r="J144"/>
      <c r="K144" s="137">
        <f t="shared" si="12"/>
        <v>180</v>
      </c>
      <c r="L144" s="129">
        <f t="shared" si="13"/>
        <v>67</v>
      </c>
      <c r="M144" s="103">
        <v>138</v>
      </c>
      <c r="N144"/>
      <c r="O144"/>
      <c r="P144"/>
      <c r="Q144"/>
      <c r="R144"/>
      <c r="S144"/>
      <c r="T144"/>
      <c r="U144"/>
      <c r="V144" s="115">
        <f t="shared" si="14"/>
        <v>20</v>
      </c>
      <c r="W144" s="105">
        <f t="shared" si="15"/>
        <v>67</v>
      </c>
      <c r="X144" s="143">
        <v>138</v>
      </c>
      <c r="Y144" s="127"/>
      <c r="Z144" s="127"/>
      <c r="AA144" s="127"/>
      <c r="AB144" s="127"/>
      <c r="AC144" s="127"/>
      <c r="AD144" s="127"/>
      <c r="AE144" s="127"/>
      <c r="AF144" s="127"/>
      <c r="AG144" s="126">
        <f t="shared" si="16"/>
        <v>20</v>
      </c>
      <c r="AH144" s="118">
        <f t="shared" si="17"/>
        <v>115</v>
      </c>
    </row>
    <row r="145" spans="1:34" x14ac:dyDescent="0.25">
      <c r="A145" s="139">
        <v>139</v>
      </c>
      <c r="B145"/>
      <c r="C145"/>
      <c r="D145"/>
      <c r="E145"/>
      <c r="F145"/>
      <c r="G145"/>
      <c r="H145"/>
      <c r="I145"/>
      <c r="J145"/>
      <c r="K145" s="137">
        <f t="shared" si="12"/>
        <v>180</v>
      </c>
      <c r="L145" s="129">
        <f t="shared" si="13"/>
        <v>68</v>
      </c>
      <c r="M145" s="103">
        <v>139</v>
      </c>
      <c r="N145"/>
      <c r="O145"/>
      <c r="P145"/>
      <c r="Q145"/>
      <c r="R145"/>
      <c r="S145"/>
      <c r="T145"/>
      <c r="U145"/>
      <c r="V145" s="115">
        <f t="shared" si="14"/>
        <v>20</v>
      </c>
      <c r="W145" s="105">
        <f t="shared" si="15"/>
        <v>68</v>
      </c>
      <c r="X145" s="143">
        <v>139</v>
      </c>
      <c r="Y145" s="127"/>
      <c r="Z145" s="127"/>
      <c r="AA145" s="127"/>
      <c r="AB145" s="127"/>
      <c r="AC145" s="127"/>
      <c r="AD145" s="127"/>
      <c r="AE145" s="127"/>
      <c r="AF145" s="127"/>
      <c r="AG145" s="126">
        <f t="shared" si="16"/>
        <v>20</v>
      </c>
      <c r="AH145" s="118">
        <f t="shared" si="17"/>
        <v>116</v>
      </c>
    </row>
    <row r="146" spans="1:34" x14ac:dyDescent="0.25">
      <c r="A146" s="139">
        <v>140</v>
      </c>
      <c r="B146"/>
      <c r="C146"/>
      <c r="D146"/>
      <c r="E146"/>
      <c r="F146"/>
      <c r="G146"/>
      <c r="H146"/>
      <c r="I146"/>
      <c r="J146"/>
      <c r="K146" s="137">
        <f t="shared" si="12"/>
        <v>180</v>
      </c>
      <c r="L146" s="129">
        <f t="shared" si="13"/>
        <v>69</v>
      </c>
      <c r="M146" s="103">
        <v>140</v>
      </c>
      <c r="N146"/>
      <c r="O146"/>
      <c r="P146"/>
      <c r="Q146"/>
      <c r="R146"/>
      <c r="S146"/>
      <c r="T146"/>
      <c r="U146"/>
      <c r="V146" s="115">
        <f t="shared" si="14"/>
        <v>20</v>
      </c>
      <c r="W146" s="105">
        <f t="shared" si="15"/>
        <v>69</v>
      </c>
      <c r="X146" s="143">
        <v>140</v>
      </c>
      <c r="Y146" s="127"/>
      <c r="Z146" s="127"/>
      <c r="AA146" s="127"/>
      <c r="AB146" s="127"/>
      <c r="AC146" s="127"/>
      <c r="AD146" s="127"/>
      <c r="AE146" s="127"/>
      <c r="AF146" s="127"/>
      <c r="AG146" s="126">
        <f t="shared" si="16"/>
        <v>20</v>
      </c>
      <c r="AH146" s="118">
        <f t="shared" si="17"/>
        <v>117</v>
      </c>
    </row>
    <row r="147" spans="1:34" x14ac:dyDescent="0.25">
      <c r="A147" s="139">
        <v>141</v>
      </c>
      <c r="B147"/>
      <c r="C147"/>
      <c r="D147"/>
      <c r="E147"/>
      <c r="F147"/>
      <c r="G147"/>
      <c r="H147"/>
      <c r="I147"/>
      <c r="J147"/>
      <c r="K147" s="137">
        <f t="shared" si="12"/>
        <v>180</v>
      </c>
      <c r="L147" s="129">
        <f t="shared" si="13"/>
        <v>70</v>
      </c>
      <c r="M147" s="103">
        <v>141</v>
      </c>
      <c r="N147"/>
      <c r="O147"/>
      <c r="P147"/>
      <c r="Q147"/>
      <c r="R147"/>
      <c r="S147"/>
      <c r="T147"/>
      <c r="U147"/>
      <c r="V147" s="115">
        <f t="shared" si="14"/>
        <v>20</v>
      </c>
      <c r="W147" s="105">
        <f t="shared" si="15"/>
        <v>70</v>
      </c>
      <c r="X147" s="143">
        <v>141</v>
      </c>
      <c r="Y147" s="127"/>
      <c r="Z147" s="127"/>
      <c r="AA147" s="127"/>
      <c r="AB147" s="127"/>
      <c r="AC147" s="127"/>
      <c r="AD147" s="127"/>
      <c r="AE147" s="127"/>
      <c r="AF147" s="127"/>
      <c r="AG147" s="126">
        <f t="shared" si="16"/>
        <v>20</v>
      </c>
      <c r="AH147" s="118">
        <f t="shared" si="17"/>
        <v>118</v>
      </c>
    </row>
    <row r="148" spans="1:34" x14ac:dyDescent="0.25">
      <c r="A148" s="139">
        <v>142</v>
      </c>
      <c r="B148"/>
      <c r="C148"/>
      <c r="D148"/>
      <c r="E148"/>
      <c r="F148"/>
      <c r="G148"/>
      <c r="H148"/>
      <c r="I148"/>
      <c r="J148"/>
      <c r="K148" s="137">
        <f t="shared" si="12"/>
        <v>180</v>
      </c>
      <c r="L148" s="129">
        <f t="shared" si="13"/>
        <v>71</v>
      </c>
      <c r="M148" s="103">
        <v>142</v>
      </c>
      <c r="N148"/>
      <c r="O148"/>
      <c r="P148"/>
      <c r="Q148"/>
      <c r="R148"/>
      <c r="S148"/>
      <c r="T148"/>
      <c r="U148"/>
      <c r="V148" s="115">
        <f t="shared" si="14"/>
        <v>20</v>
      </c>
      <c r="W148" s="105">
        <f t="shared" si="15"/>
        <v>71</v>
      </c>
      <c r="X148" s="143">
        <v>142</v>
      </c>
      <c r="Y148" s="127"/>
      <c r="Z148" s="127"/>
      <c r="AA148" s="127"/>
      <c r="AB148" s="127"/>
      <c r="AC148" s="127"/>
      <c r="AD148" s="127"/>
      <c r="AE148" s="127"/>
      <c r="AF148" s="127"/>
      <c r="AG148" s="126">
        <f t="shared" si="16"/>
        <v>20</v>
      </c>
      <c r="AH148" s="118">
        <f t="shared" si="17"/>
        <v>119</v>
      </c>
    </row>
    <row r="149" spans="1:34" x14ac:dyDescent="0.25">
      <c r="A149" s="139">
        <v>143</v>
      </c>
      <c r="B149"/>
      <c r="C149"/>
      <c r="D149"/>
      <c r="E149"/>
      <c r="F149"/>
      <c r="G149"/>
      <c r="H149"/>
      <c r="I149"/>
      <c r="J149"/>
      <c r="K149" s="137">
        <f t="shared" si="12"/>
        <v>180</v>
      </c>
      <c r="L149" s="129">
        <f t="shared" si="13"/>
        <v>72</v>
      </c>
      <c r="M149" s="103">
        <v>143</v>
      </c>
      <c r="N149"/>
      <c r="O149"/>
      <c r="P149"/>
      <c r="Q149"/>
      <c r="R149"/>
      <c r="S149"/>
      <c r="T149"/>
      <c r="U149"/>
      <c r="V149" s="115">
        <f t="shared" si="14"/>
        <v>20</v>
      </c>
      <c r="W149" s="105">
        <f t="shared" si="15"/>
        <v>72</v>
      </c>
      <c r="X149" s="143">
        <v>143</v>
      </c>
      <c r="Y149" s="127"/>
      <c r="Z149" s="127"/>
      <c r="AA149" s="127"/>
      <c r="AB149" s="127"/>
      <c r="AC149" s="127"/>
      <c r="AD149" s="127"/>
      <c r="AE149" s="127"/>
      <c r="AF149" s="127"/>
      <c r="AG149" s="126">
        <f t="shared" si="16"/>
        <v>20</v>
      </c>
      <c r="AH149" s="118">
        <f t="shared" si="17"/>
        <v>120</v>
      </c>
    </row>
    <row r="150" spans="1:34" x14ac:dyDescent="0.25">
      <c r="A150" s="139">
        <v>144</v>
      </c>
      <c r="B150"/>
      <c r="C150"/>
      <c r="D150"/>
      <c r="E150"/>
      <c r="F150"/>
      <c r="G150"/>
      <c r="H150"/>
      <c r="I150"/>
      <c r="J150"/>
      <c r="K150" s="137">
        <f t="shared" si="12"/>
        <v>180</v>
      </c>
      <c r="L150" s="129">
        <f t="shared" si="13"/>
        <v>73</v>
      </c>
      <c r="M150" s="103">
        <v>144</v>
      </c>
      <c r="N150"/>
      <c r="O150"/>
      <c r="P150"/>
      <c r="Q150"/>
      <c r="R150"/>
      <c r="S150"/>
      <c r="T150"/>
      <c r="U150"/>
      <c r="V150" s="115">
        <f t="shared" si="14"/>
        <v>20</v>
      </c>
      <c r="W150" s="105">
        <f t="shared" si="15"/>
        <v>73</v>
      </c>
      <c r="X150" s="143">
        <v>144</v>
      </c>
      <c r="Y150" s="127"/>
      <c r="Z150" s="127"/>
      <c r="AA150" s="127"/>
      <c r="AB150" s="127"/>
      <c r="AC150" s="127"/>
      <c r="AD150" s="127"/>
      <c r="AE150" s="127"/>
      <c r="AF150" s="127"/>
      <c r="AG150" s="126">
        <f t="shared" si="16"/>
        <v>20</v>
      </c>
      <c r="AH150" s="118">
        <f t="shared" si="17"/>
        <v>121</v>
      </c>
    </row>
    <row r="151" spans="1:34" x14ac:dyDescent="0.25">
      <c r="A151" s="139">
        <v>145</v>
      </c>
      <c r="B151"/>
      <c r="C151"/>
      <c r="D151"/>
      <c r="E151"/>
      <c r="F151"/>
      <c r="G151"/>
      <c r="H151"/>
      <c r="I151"/>
      <c r="J151"/>
      <c r="K151" s="137">
        <f t="shared" si="12"/>
        <v>180</v>
      </c>
      <c r="L151" s="129">
        <f t="shared" si="13"/>
        <v>74</v>
      </c>
      <c r="M151" s="103">
        <v>145</v>
      </c>
      <c r="N151"/>
      <c r="O151"/>
      <c r="P151"/>
      <c r="Q151"/>
      <c r="R151"/>
      <c r="S151"/>
      <c r="T151"/>
      <c r="U151"/>
      <c r="V151" s="115">
        <f t="shared" si="14"/>
        <v>20</v>
      </c>
      <c r="W151" s="105">
        <f t="shared" si="15"/>
        <v>74</v>
      </c>
      <c r="X151" s="143">
        <v>145</v>
      </c>
      <c r="Y151" s="127"/>
      <c r="Z151" s="127"/>
      <c r="AA151" s="127"/>
      <c r="AB151" s="127"/>
      <c r="AC151" s="127"/>
      <c r="AD151" s="127"/>
      <c r="AE151" s="127"/>
      <c r="AF151" s="127"/>
      <c r="AG151" s="126">
        <f t="shared" si="16"/>
        <v>20</v>
      </c>
      <c r="AH151" s="118">
        <f t="shared" si="17"/>
        <v>122</v>
      </c>
    </row>
    <row r="152" spans="1:34" x14ac:dyDescent="0.25">
      <c r="A152" s="139">
        <v>146</v>
      </c>
      <c r="B152"/>
      <c r="C152"/>
      <c r="D152"/>
      <c r="E152"/>
      <c r="F152"/>
      <c r="G152"/>
      <c r="H152"/>
      <c r="I152"/>
      <c r="J152"/>
      <c r="K152" s="137">
        <f t="shared" si="12"/>
        <v>180</v>
      </c>
      <c r="L152" s="129">
        <f t="shared" si="13"/>
        <v>75</v>
      </c>
      <c r="M152" s="103">
        <v>146</v>
      </c>
      <c r="N152"/>
      <c r="O152"/>
      <c r="P152"/>
      <c r="Q152"/>
      <c r="R152"/>
      <c r="S152"/>
      <c r="T152"/>
      <c r="U152"/>
      <c r="V152" s="115">
        <f t="shared" si="14"/>
        <v>20</v>
      </c>
      <c r="W152" s="105">
        <f t="shared" si="15"/>
        <v>75</v>
      </c>
      <c r="X152" s="143">
        <v>146</v>
      </c>
      <c r="Y152" s="127"/>
      <c r="Z152" s="127"/>
      <c r="AA152" s="127"/>
      <c r="AB152" s="127"/>
      <c r="AC152" s="127"/>
      <c r="AD152" s="127"/>
      <c r="AE152" s="127"/>
      <c r="AF152" s="127"/>
      <c r="AG152" s="126">
        <f t="shared" si="16"/>
        <v>20</v>
      </c>
      <c r="AH152" s="118">
        <f t="shared" si="17"/>
        <v>123</v>
      </c>
    </row>
    <row r="153" spans="1:34" x14ac:dyDescent="0.25">
      <c r="A153" s="139">
        <v>147</v>
      </c>
      <c r="B153"/>
      <c r="C153"/>
      <c r="D153"/>
      <c r="E153"/>
      <c r="F153"/>
      <c r="G153"/>
      <c r="H153"/>
      <c r="I153"/>
      <c r="J153"/>
      <c r="K153" s="137">
        <f t="shared" si="12"/>
        <v>180</v>
      </c>
      <c r="L153" s="129">
        <f t="shared" si="13"/>
        <v>76</v>
      </c>
      <c r="M153" s="103">
        <v>147</v>
      </c>
      <c r="N153"/>
      <c r="O153"/>
      <c r="P153"/>
      <c r="Q153"/>
      <c r="R153"/>
      <c r="S153"/>
      <c r="T153"/>
      <c r="U153"/>
      <c r="V153" s="115">
        <f t="shared" si="14"/>
        <v>20</v>
      </c>
      <c r="W153" s="105">
        <f t="shared" si="15"/>
        <v>76</v>
      </c>
      <c r="X153" s="143">
        <v>147</v>
      </c>
      <c r="Y153" s="127"/>
      <c r="Z153" s="127"/>
      <c r="AA153" s="127"/>
      <c r="AB153" s="127"/>
      <c r="AC153" s="127"/>
      <c r="AD153" s="127"/>
      <c r="AE153" s="127"/>
      <c r="AF153" s="127"/>
      <c r="AG153" s="126">
        <f t="shared" si="16"/>
        <v>20</v>
      </c>
      <c r="AH153" s="118">
        <f t="shared" si="17"/>
        <v>124</v>
      </c>
    </row>
    <row r="154" spans="1:34" x14ac:dyDescent="0.25">
      <c r="A154" s="139">
        <v>148</v>
      </c>
      <c r="B154"/>
      <c r="C154"/>
      <c r="D154"/>
      <c r="E154"/>
      <c r="F154"/>
      <c r="G154"/>
      <c r="H154"/>
      <c r="I154"/>
      <c r="J154"/>
      <c r="K154" s="137">
        <f t="shared" si="12"/>
        <v>180</v>
      </c>
      <c r="L154" s="129">
        <f t="shared" si="13"/>
        <v>77</v>
      </c>
      <c r="M154" s="103">
        <v>148</v>
      </c>
      <c r="N154"/>
      <c r="O154"/>
      <c r="P154"/>
      <c r="Q154"/>
      <c r="R154"/>
      <c r="S154"/>
      <c r="T154"/>
      <c r="U154"/>
      <c r="V154" s="115">
        <f t="shared" si="14"/>
        <v>20</v>
      </c>
      <c r="W154" s="105">
        <f t="shared" si="15"/>
        <v>77</v>
      </c>
      <c r="X154" s="143">
        <v>148</v>
      </c>
      <c r="Y154" s="127"/>
      <c r="Z154" s="127"/>
      <c r="AA154" s="127"/>
      <c r="AB154" s="127"/>
      <c r="AC154" s="127"/>
      <c r="AD154" s="127"/>
      <c r="AE154" s="127"/>
      <c r="AF154" s="127"/>
      <c r="AG154" s="126">
        <f t="shared" si="16"/>
        <v>20</v>
      </c>
      <c r="AH154" s="118">
        <f t="shared" si="17"/>
        <v>125</v>
      </c>
    </row>
    <row r="155" spans="1:34" x14ac:dyDescent="0.25">
      <c r="A155" s="139">
        <v>149</v>
      </c>
      <c r="B155"/>
      <c r="C155"/>
      <c r="D155"/>
      <c r="E155"/>
      <c r="F155"/>
      <c r="G155"/>
      <c r="H155"/>
      <c r="I155"/>
      <c r="J155"/>
      <c r="K155" s="137">
        <f t="shared" si="12"/>
        <v>180</v>
      </c>
      <c r="L155" s="129">
        <f t="shared" si="13"/>
        <v>78</v>
      </c>
      <c r="M155" s="103">
        <v>149</v>
      </c>
      <c r="N155"/>
      <c r="O155"/>
      <c r="P155"/>
      <c r="Q155"/>
      <c r="R155"/>
      <c r="S155"/>
      <c r="T155"/>
      <c r="U155"/>
      <c r="V155" s="115">
        <f t="shared" si="14"/>
        <v>20</v>
      </c>
      <c r="W155" s="105">
        <f t="shared" si="15"/>
        <v>78</v>
      </c>
      <c r="X155" s="143">
        <v>149</v>
      </c>
      <c r="Y155" s="127"/>
      <c r="Z155" s="127"/>
      <c r="AA155" s="127"/>
      <c r="AB155" s="127"/>
      <c r="AC155" s="127"/>
      <c r="AD155" s="127"/>
      <c r="AE155" s="127"/>
      <c r="AF155" s="127"/>
      <c r="AG155" s="126">
        <f t="shared" si="16"/>
        <v>20</v>
      </c>
      <c r="AH155" s="118">
        <f t="shared" si="17"/>
        <v>126</v>
      </c>
    </row>
    <row r="156" spans="1:34" x14ac:dyDescent="0.25">
      <c r="A156" s="139">
        <v>150</v>
      </c>
      <c r="B156"/>
      <c r="C156"/>
      <c r="D156"/>
      <c r="E156"/>
      <c r="F156"/>
      <c r="G156"/>
      <c r="H156"/>
      <c r="I156"/>
      <c r="J156"/>
      <c r="K156" s="137">
        <f t="shared" si="12"/>
        <v>180</v>
      </c>
      <c r="L156" s="129">
        <f t="shared" si="13"/>
        <v>79</v>
      </c>
      <c r="M156" s="103">
        <v>150</v>
      </c>
      <c r="N156"/>
      <c r="O156"/>
      <c r="P156"/>
      <c r="Q156"/>
      <c r="R156"/>
      <c r="S156"/>
      <c r="T156"/>
      <c r="U156"/>
      <c r="V156" s="115">
        <f t="shared" si="14"/>
        <v>20</v>
      </c>
      <c r="W156" s="105">
        <f t="shared" si="15"/>
        <v>79</v>
      </c>
      <c r="X156" s="143">
        <v>150</v>
      </c>
      <c r="Y156" s="127"/>
      <c r="Z156" s="127"/>
      <c r="AA156" s="127"/>
      <c r="AB156" s="127"/>
      <c r="AC156" s="127"/>
      <c r="AD156" s="127"/>
      <c r="AE156" s="127"/>
      <c r="AF156" s="127"/>
      <c r="AG156" s="126">
        <f t="shared" si="16"/>
        <v>20</v>
      </c>
      <c r="AH156" s="118">
        <f t="shared" si="17"/>
        <v>127</v>
      </c>
    </row>
    <row r="157" spans="1:34" x14ac:dyDescent="0.25">
      <c r="A157" s="139">
        <v>151</v>
      </c>
      <c r="B157"/>
      <c r="C157"/>
      <c r="D157"/>
      <c r="E157"/>
      <c r="F157"/>
      <c r="G157"/>
      <c r="H157"/>
      <c r="I157"/>
      <c r="J157"/>
      <c r="K157" s="137">
        <f t="shared" si="12"/>
        <v>180</v>
      </c>
      <c r="L157" s="129">
        <f t="shared" si="13"/>
        <v>80</v>
      </c>
      <c r="M157" s="103">
        <v>151</v>
      </c>
      <c r="N157"/>
      <c r="O157"/>
      <c r="P157"/>
      <c r="Q157"/>
      <c r="R157"/>
      <c r="S157"/>
      <c r="T157"/>
      <c r="U157"/>
      <c r="V157" s="115">
        <f t="shared" si="14"/>
        <v>20</v>
      </c>
      <c r="W157" s="105">
        <f t="shared" si="15"/>
        <v>80</v>
      </c>
      <c r="X157" s="143">
        <v>151</v>
      </c>
      <c r="Y157" s="127"/>
      <c r="Z157" s="127"/>
      <c r="AA157" s="127"/>
      <c r="AB157" s="127"/>
      <c r="AC157" s="127"/>
      <c r="AD157" s="127"/>
      <c r="AE157" s="127"/>
      <c r="AF157" s="127"/>
      <c r="AG157" s="126">
        <f t="shared" si="16"/>
        <v>20</v>
      </c>
      <c r="AH157" s="118">
        <f t="shared" si="17"/>
        <v>128</v>
      </c>
    </row>
    <row r="158" spans="1:34" x14ac:dyDescent="0.25">
      <c r="A158" s="139">
        <v>152</v>
      </c>
      <c r="B158"/>
      <c r="C158"/>
      <c r="D158"/>
      <c r="E158"/>
      <c r="F158"/>
      <c r="G158"/>
      <c r="H158"/>
      <c r="I158"/>
      <c r="J158"/>
      <c r="K158" s="137">
        <f t="shared" si="12"/>
        <v>180</v>
      </c>
      <c r="L158" s="129">
        <f t="shared" si="13"/>
        <v>81</v>
      </c>
      <c r="M158" s="103">
        <v>152</v>
      </c>
      <c r="N158"/>
      <c r="O158"/>
      <c r="P158"/>
      <c r="Q158"/>
      <c r="R158"/>
      <c r="S158"/>
      <c r="T158"/>
      <c r="U158"/>
      <c r="V158" s="115">
        <f t="shared" si="14"/>
        <v>20</v>
      </c>
      <c r="W158" s="105">
        <f t="shared" si="15"/>
        <v>81</v>
      </c>
      <c r="X158" s="143">
        <v>152</v>
      </c>
      <c r="Y158" s="127"/>
      <c r="Z158" s="127"/>
      <c r="AA158" s="127"/>
      <c r="AB158" s="127"/>
      <c r="AC158" s="127"/>
      <c r="AD158" s="127"/>
      <c r="AE158" s="127"/>
      <c r="AF158" s="127"/>
      <c r="AG158" s="126">
        <f t="shared" si="16"/>
        <v>20</v>
      </c>
      <c r="AH158" s="118">
        <f t="shared" si="17"/>
        <v>129</v>
      </c>
    </row>
    <row r="159" spans="1:34" x14ac:dyDescent="0.25">
      <c r="A159" s="139">
        <v>153</v>
      </c>
      <c r="B159"/>
      <c r="C159"/>
      <c r="D159"/>
      <c r="E159"/>
      <c r="F159"/>
      <c r="G159"/>
      <c r="H159"/>
      <c r="I159"/>
      <c r="J159"/>
      <c r="K159" s="137">
        <f t="shared" si="12"/>
        <v>180</v>
      </c>
      <c r="L159" s="129">
        <f t="shared" si="13"/>
        <v>82</v>
      </c>
      <c r="M159" s="103">
        <v>153</v>
      </c>
      <c r="N159"/>
      <c r="O159"/>
      <c r="P159"/>
      <c r="Q159"/>
      <c r="R159"/>
      <c r="S159"/>
      <c r="T159"/>
      <c r="U159"/>
      <c r="V159" s="115">
        <f t="shared" si="14"/>
        <v>20</v>
      </c>
      <c r="W159" s="105">
        <f t="shared" si="15"/>
        <v>82</v>
      </c>
      <c r="X159" s="143">
        <v>153</v>
      </c>
      <c r="Y159" s="127"/>
      <c r="Z159" s="127"/>
      <c r="AA159" s="127"/>
      <c r="AB159" s="127"/>
      <c r="AC159" s="127"/>
      <c r="AD159" s="127"/>
      <c r="AE159" s="127"/>
      <c r="AF159" s="127"/>
      <c r="AG159" s="126">
        <f t="shared" si="16"/>
        <v>20</v>
      </c>
      <c r="AH159" s="118">
        <f t="shared" si="17"/>
        <v>130</v>
      </c>
    </row>
    <row r="160" spans="1:34" x14ac:dyDescent="0.25">
      <c r="A160" s="139">
        <v>154</v>
      </c>
      <c r="B160"/>
      <c r="C160"/>
      <c r="D160"/>
      <c r="E160"/>
      <c r="F160"/>
      <c r="G160"/>
      <c r="H160"/>
      <c r="I160"/>
      <c r="J160"/>
      <c r="K160" s="137">
        <f t="shared" si="12"/>
        <v>180</v>
      </c>
      <c r="L160" s="129">
        <f t="shared" si="13"/>
        <v>83</v>
      </c>
      <c r="M160" s="103">
        <v>154</v>
      </c>
      <c r="N160"/>
      <c r="O160"/>
      <c r="P160"/>
      <c r="Q160"/>
      <c r="R160"/>
      <c r="S160"/>
      <c r="T160"/>
      <c r="U160"/>
      <c r="V160" s="115">
        <f t="shared" si="14"/>
        <v>20</v>
      </c>
      <c r="W160" s="105">
        <f t="shared" si="15"/>
        <v>83</v>
      </c>
      <c r="X160" s="143">
        <v>154</v>
      </c>
      <c r="Y160" s="127"/>
      <c r="Z160" s="127"/>
      <c r="AA160" s="127"/>
      <c r="AB160" s="127"/>
      <c r="AC160" s="127"/>
      <c r="AD160" s="127"/>
      <c r="AE160" s="127"/>
      <c r="AF160" s="127"/>
      <c r="AG160" s="126">
        <f t="shared" si="16"/>
        <v>20</v>
      </c>
      <c r="AH160" s="118">
        <f t="shared" si="17"/>
        <v>131</v>
      </c>
    </row>
    <row r="161" spans="1:34" x14ac:dyDescent="0.25">
      <c r="A161" s="139">
        <v>155</v>
      </c>
      <c r="B161"/>
      <c r="C161"/>
      <c r="D161"/>
      <c r="E161"/>
      <c r="F161"/>
      <c r="G161"/>
      <c r="H161"/>
      <c r="I161"/>
      <c r="J161"/>
      <c r="K161" s="137">
        <f t="shared" si="12"/>
        <v>180</v>
      </c>
      <c r="L161" s="129">
        <f t="shared" si="13"/>
        <v>84</v>
      </c>
      <c r="M161" s="103">
        <v>155</v>
      </c>
      <c r="N161"/>
      <c r="O161"/>
      <c r="P161"/>
      <c r="Q161"/>
      <c r="R161"/>
      <c r="S161"/>
      <c r="T161"/>
      <c r="U161"/>
      <c r="V161" s="115">
        <f t="shared" si="14"/>
        <v>20</v>
      </c>
      <c r="W161" s="105">
        <f t="shared" si="15"/>
        <v>84</v>
      </c>
      <c r="X161" s="143">
        <v>155</v>
      </c>
      <c r="Y161" s="127"/>
      <c r="Z161" s="127"/>
      <c r="AA161" s="127"/>
      <c r="AB161" s="127"/>
      <c r="AC161" s="127"/>
      <c r="AD161" s="127"/>
      <c r="AE161" s="127"/>
      <c r="AF161" s="127"/>
      <c r="AG161" s="126">
        <f t="shared" si="16"/>
        <v>20</v>
      </c>
      <c r="AH161" s="118">
        <f t="shared" si="17"/>
        <v>132</v>
      </c>
    </row>
    <row r="162" spans="1:34" x14ac:dyDescent="0.25">
      <c r="A162" s="139">
        <v>156</v>
      </c>
      <c r="B162"/>
      <c r="C162"/>
      <c r="D162"/>
      <c r="E162"/>
      <c r="F162"/>
      <c r="G162"/>
      <c r="H162"/>
      <c r="I162"/>
      <c r="J162"/>
      <c r="K162" s="137">
        <f t="shared" si="12"/>
        <v>180</v>
      </c>
      <c r="L162" s="129">
        <f t="shared" si="13"/>
        <v>85</v>
      </c>
      <c r="M162" s="103">
        <v>156</v>
      </c>
      <c r="N162"/>
      <c r="O162"/>
      <c r="P162"/>
      <c r="Q162"/>
      <c r="R162"/>
      <c r="S162"/>
      <c r="T162"/>
      <c r="U162"/>
      <c r="V162" s="115">
        <f t="shared" si="14"/>
        <v>20</v>
      </c>
      <c r="W162" s="105">
        <f t="shared" si="15"/>
        <v>85</v>
      </c>
      <c r="X162" s="143">
        <v>156</v>
      </c>
      <c r="Y162" s="127"/>
      <c r="Z162" s="127"/>
      <c r="AA162" s="127"/>
      <c r="AB162" s="127"/>
      <c r="AC162" s="127"/>
      <c r="AD162" s="127"/>
      <c r="AE162" s="127"/>
      <c r="AF162" s="127"/>
      <c r="AG162" s="126">
        <f t="shared" si="16"/>
        <v>20</v>
      </c>
      <c r="AH162" s="118">
        <f t="shared" si="17"/>
        <v>133</v>
      </c>
    </row>
    <row r="163" spans="1:34" x14ac:dyDescent="0.25">
      <c r="A163" s="139">
        <v>157</v>
      </c>
      <c r="B163"/>
      <c r="C163"/>
      <c r="D163"/>
      <c r="E163"/>
      <c r="F163"/>
      <c r="G163"/>
      <c r="H163"/>
      <c r="I163"/>
      <c r="J163"/>
      <c r="K163" s="137">
        <f t="shared" si="12"/>
        <v>180</v>
      </c>
      <c r="L163" s="129">
        <f t="shared" si="13"/>
        <v>86</v>
      </c>
      <c r="M163" s="103">
        <v>157</v>
      </c>
      <c r="N163"/>
      <c r="O163"/>
      <c r="P163"/>
      <c r="Q163"/>
      <c r="R163"/>
      <c r="S163"/>
      <c r="T163"/>
      <c r="U163"/>
      <c r="V163" s="115">
        <f t="shared" si="14"/>
        <v>20</v>
      </c>
      <c r="W163" s="105">
        <f t="shared" si="15"/>
        <v>86</v>
      </c>
      <c r="X163" s="143">
        <v>157</v>
      </c>
      <c r="Y163" s="127"/>
      <c r="Z163" s="127"/>
      <c r="AA163" s="127"/>
      <c r="AB163" s="127"/>
      <c r="AC163" s="127"/>
      <c r="AD163" s="127"/>
      <c r="AE163" s="127"/>
      <c r="AF163" s="127"/>
      <c r="AG163" s="126">
        <f t="shared" si="16"/>
        <v>20</v>
      </c>
      <c r="AH163" s="118">
        <f t="shared" si="17"/>
        <v>134</v>
      </c>
    </row>
    <row r="164" spans="1:34" x14ac:dyDescent="0.25">
      <c r="A164" s="139">
        <v>158</v>
      </c>
      <c r="B164"/>
      <c r="C164"/>
      <c r="D164"/>
      <c r="E164"/>
      <c r="F164"/>
      <c r="G164"/>
      <c r="H164"/>
      <c r="I164"/>
      <c r="J164"/>
      <c r="K164" s="137">
        <f t="shared" si="12"/>
        <v>180</v>
      </c>
      <c r="L164" s="129">
        <f t="shared" si="13"/>
        <v>87</v>
      </c>
      <c r="M164" s="103">
        <v>158</v>
      </c>
      <c r="N164"/>
      <c r="O164"/>
      <c r="P164"/>
      <c r="Q164"/>
      <c r="R164"/>
      <c r="S164"/>
      <c r="T164"/>
      <c r="U164"/>
      <c r="V164" s="115">
        <f t="shared" si="14"/>
        <v>20</v>
      </c>
      <c r="W164" s="105">
        <f t="shared" si="15"/>
        <v>87</v>
      </c>
      <c r="X164" s="143">
        <v>158</v>
      </c>
      <c r="Y164" s="127"/>
      <c r="Z164" s="127"/>
      <c r="AA164" s="127"/>
      <c r="AB164" s="127"/>
      <c r="AC164" s="127"/>
      <c r="AD164" s="127"/>
      <c r="AE164" s="127"/>
      <c r="AF164" s="127"/>
      <c r="AG164" s="126">
        <f t="shared" si="16"/>
        <v>20</v>
      </c>
      <c r="AH164" s="118">
        <f t="shared" si="17"/>
        <v>135</v>
      </c>
    </row>
    <row r="165" spans="1:34" x14ac:dyDescent="0.25">
      <c r="A165" s="139">
        <v>159</v>
      </c>
      <c r="B165"/>
      <c r="C165"/>
      <c r="D165"/>
      <c r="E165"/>
      <c r="F165"/>
      <c r="G165"/>
      <c r="H165"/>
      <c r="I165"/>
      <c r="J165"/>
      <c r="K165" s="137">
        <f t="shared" si="12"/>
        <v>180</v>
      </c>
      <c r="L165" s="129">
        <f t="shared" si="13"/>
        <v>88</v>
      </c>
      <c r="M165" s="103">
        <v>159</v>
      </c>
      <c r="N165"/>
      <c r="O165"/>
      <c r="P165"/>
      <c r="Q165"/>
      <c r="R165"/>
      <c r="S165"/>
      <c r="T165"/>
      <c r="U165"/>
      <c r="V165" s="115">
        <f t="shared" si="14"/>
        <v>20</v>
      </c>
      <c r="W165" s="105">
        <f t="shared" si="15"/>
        <v>88</v>
      </c>
      <c r="X165" s="143">
        <v>159</v>
      </c>
      <c r="Y165" s="127"/>
      <c r="Z165" s="127"/>
      <c r="AA165" s="127"/>
      <c r="AB165" s="127"/>
      <c r="AC165" s="127"/>
      <c r="AD165" s="127"/>
      <c r="AE165" s="127"/>
      <c r="AF165" s="127"/>
      <c r="AG165" s="126">
        <f t="shared" si="16"/>
        <v>20</v>
      </c>
      <c r="AH165" s="118">
        <f t="shared" si="17"/>
        <v>136</v>
      </c>
    </row>
    <row r="166" spans="1:34" x14ac:dyDescent="0.25">
      <c r="A166" s="139">
        <v>160</v>
      </c>
      <c r="B166"/>
      <c r="C166"/>
      <c r="D166"/>
      <c r="E166"/>
      <c r="F166"/>
      <c r="G166"/>
      <c r="H166"/>
      <c r="I166"/>
      <c r="J166"/>
      <c r="K166" s="137">
        <f t="shared" si="12"/>
        <v>180</v>
      </c>
      <c r="L166" s="129">
        <f t="shared" si="13"/>
        <v>89</v>
      </c>
      <c r="M166" s="103">
        <v>160</v>
      </c>
      <c r="N166"/>
      <c r="O166"/>
      <c r="P166"/>
      <c r="Q166"/>
      <c r="R166"/>
      <c r="S166"/>
      <c r="T166"/>
      <c r="U166"/>
      <c r="V166" s="115">
        <f t="shared" si="14"/>
        <v>20</v>
      </c>
      <c r="W166" s="105">
        <f t="shared" si="15"/>
        <v>89</v>
      </c>
      <c r="X166" s="143">
        <v>160</v>
      </c>
      <c r="Y166" s="127"/>
      <c r="Z166" s="127"/>
      <c r="AA166" s="127"/>
      <c r="AB166" s="127"/>
      <c r="AC166" s="127"/>
      <c r="AD166" s="127"/>
      <c r="AE166" s="127"/>
      <c r="AF166" s="127"/>
      <c r="AG166" s="126">
        <f t="shared" si="16"/>
        <v>20</v>
      </c>
      <c r="AH166" s="118">
        <f t="shared" si="17"/>
        <v>137</v>
      </c>
    </row>
    <row r="167" spans="1:34" x14ac:dyDescent="0.25">
      <c r="A167" s="139">
        <v>161</v>
      </c>
      <c r="B167"/>
      <c r="C167"/>
      <c r="D167"/>
      <c r="E167"/>
      <c r="F167"/>
      <c r="G167"/>
      <c r="H167"/>
      <c r="I167"/>
      <c r="J167"/>
      <c r="K167" s="137">
        <f t="shared" si="12"/>
        <v>180</v>
      </c>
      <c r="L167" s="129">
        <f t="shared" si="13"/>
        <v>90</v>
      </c>
      <c r="M167" s="103">
        <v>161</v>
      </c>
      <c r="N167"/>
      <c r="O167"/>
      <c r="P167"/>
      <c r="Q167"/>
      <c r="R167"/>
      <c r="S167"/>
      <c r="T167"/>
      <c r="U167"/>
      <c r="V167" s="115">
        <f t="shared" si="14"/>
        <v>20</v>
      </c>
      <c r="W167" s="105">
        <f t="shared" si="15"/>
        <v>90</v>
      </c>
      <c r="X167" s="143">
        <v>161</v>
      </c>
      <c r="Y167" s="127"/>
      <c r="Z167" s="127"/>
      <c r="AA167" s="127"/>
      <c r="AB167" s="127"/>
      <c r="AC167" s="127"/>
      <c r="AD167" s="127"/>
      <c r="AE167" s="127"/>
      <c r="AF167" s="127"/>
      <c r="AG167" s="126">
        <f t="shared" si="16"/>
        <v>20</v>
      </c>
      <c r="AH167" s="118">
        <f t="shared" si="17"/>
        <v>138</v>
      </c>
    </row>
    <row r="168" spans="1:34" x14ac:dyDescent="0.25">
      <c r="A168" s="139">
        <v>162</v>
      </c>
      <c r="B168"/>
      <c r="C168"/>
      <c r="D168"/>
      <c r="E168"/>
      <c r="F168"/>
      <c r="G168"/>
      <c r="H168"/>
      <c r="I168"/>
      <c r="J168"/>
      <c r="K168" s="137">
        <f t="shared" si="12"/>
        <v>180</v>
      </c>
      <c r="L168" s="129">
        <f t="shared" si="13"/>
        <v>91</v>
      </c>
      <c r="M168" s="103">
        <v>162</v>
      </c>
      <c r="N168"/>
      <c r="O168"/>
      <c r="P168"/>
      <c r="Q168"/>
      <c r="R168"/>
      <c r="S168"/>
      <c r="T168"/>
      <c r="U168"/>
      <c r="V168" s="115">
        <f t="shared" si="14"/>
        <v>20</v>
      </c>
      <c r="W168" s="105">
        <f t="shared" si="15"/>
        <v>91</v>
      </c>
      <c r="X168" s="143">
        <v>162</v>
      </c>
      <c r="Y168" s="127"/>
      <c r="Z168" s="127"/>
      <c r="AA168" s="127"/>
      <c r="AB168" s="127"/>
      <c r="AC168" s="127"/>
      <c r="AD168" s="127"/>
      <c r="AE168" s="127"/>
      <c r="AF168" s="127"/>
      <c r="AG168" s="126">
        <f t="shared" si="16"/>
        <v>20</v>
      </c>
      <c r="AH168" s="118">
        <f t="shared" si="17"/>
        <v>139</v>
      </c>
    </row>
    <row r="169" spans="1:34" x14ac:dyDescent="0.25">
      <c r="A169" s="139">
        <v>163</v>
      </c>
      <c r="B169"/>
      <c r="C169"/>
      <c r="D169"/>
      <c r="E169"/>
      <c r="F169"/>
      <c r="G169"/>
      <c r="H169"/>
      <c r="I169"/>
      <c r="J169"/>
      <c r="K169" s="137">
        <f t="shared" si="12"/>
        <v>180</v>
      </c>
      <c r="L169" s="129">
        <f t="shared" si="13"/>
        <v>92</v>
      </c>
      <c r="M169" s="103">
        <v>163</v>
      </c>
      <c r="N169"/>
      <c r="O169"/>
      <c r="P169"/>
      <c r="Q169"/>
      <c r="R169"/>
      <c r="S169"/>
      <c r="T169"/>
      <c r="U169"/>
      <c r="V169" s="115">
        <f t="shared" si="14"/>
        <v>20</v>
      </c>
      <c r="W169" s="105">
        <f t="shared" si="15"/>
        <v>92</v>
      </c>
      <c r="X169" s="143">
        <v>163</v>
      </c>
      <c r="Y169" s="127"/>
      <c r="Z169" s="127"/>
      <c r="AA169" s="127"/>
      <c r="AB169" s="127"/>
      <c r="AC169" s="127"/>
      <c r="AD169" s="127"/>
      <c r="AE169" s="127"/>
      <c r="AF169" s="127"/>
      <c r="AG169" s="126">
        <f t="shared" si="16"/>
        <v>20</v>
      </c>
      <c r="AH169" s="118">
        <f t="shared" si="17"/>
        <v>140</v>
      </c>
    </row>
    <row r="170" spans="1:34" x14ac:dyDescent="0.25">
      <c r="A170" s="139">
        <v>164</v>
      </c>
      <c r="B170"/>
      <c r="C170"/>
      <c r="D170"/>
      <c r="E170"/>
      <c r="F170"/>
      <c r="G170"/>
      <c r="H170"/>
      <c r="I170"/>
      <c r="J170"/>
      <c r="K170" s="137">
        <f t="shared" si="12"/>
        <v>180</v>
      </c>
      <c r="L170" s="129">
        <f t="shared" si="13"/>
        <v>93</v>
      </c>
      <c r="M170" s="103">
        <v>164</v>
      </c>
      <c r="N170"/>
      <c r="O170"/>
      <c r="P170"/>
      <c r="Q170"/>
      <c r="R170"/>
      <c r="S170"/>
      <c r="T170"/>
      <c r="U170"/>
      <c r="V170" s="115">
        <f t="shared" si="14"/>
        <v>20</v>
      </c>
      <c r="W170" s="105">
        <f t="shared" si="15"/>
        <v>93</v>
      </c>
      <c r="X170" s="143">
        <v>164</v>
      </c>
      <c r="Y170" s="127"/>
      <c r="Z170" s="127"/>
      <c r="AA170" s="127"/>
      <c r="AB170" s="127"/>
      <c r="AC170" s="127"/>
      <c r="AD170" s="127"/>
      <c r="AE170" s="127"/>
      <c r="AF170" s="127"/>
      <c r="AG170" s="126">
        <f t="shared" si="16"/>
        <v>20</v>
      </c>
      <c r="AH170" s="118">
        <f t="shared" si="17"/>
        <v>141</v>
      </c>
    </row>
    <row r="171" spans="1:34" x14ac:dyDescent="0.25">
      <c r="A171" s="139">
        <v>165</v>
      </c>
      <c r="B171"/>
      <c r="C171"/>
      <c r="D171"/>
      <c r="E171"/>
      <c r="F171"/>
      <c r="G171"/>
      <c r="H171"/>
      <c r="I171"/>
      <c r="J171"/>
      <c r="K171" s="137">
        <f t="shared" si="12"/>
        <v>180</v>
      </c>
      <c r="L171" s="129">
        <f t="shared" si="13"/>
        <v>94</v>
      </c>
      <c r="M171" s="103">
        <v>165</v>
      </c>
      <c r="N171"/>
      <c r="O171"/>
      <c r="P171"/>
      <c r="Q171"/>
      <c r="R171"/>
      <c r="S171"/>
      <c r="T171"/>
      <c r="U171"/>
      <c r="V171" s="115">
        <f t="shared" si="14"/>
        <v>20</v>
      </c>
      <c r="W171" s="105">
        <f t="shared" si="15"/>
        <v>94</v>
      </c>
      <c r="X171" s="143">
        <v>165</v>
      </c>
      <c r="Y171" s="127"/>
      <c r="Z171" s="127"/>
      <c r="AA171" s="127"/>
      <c r="AB171" s="127"/>
      <c r="AC171" s="127"/>
      <c r="AD171" s="127"/>
      <c r="AE171" s="127"/>
      <c r="AF171" s="127"/>
      <c r="AG171" s="126">
        <f t="shared" si="16"/>
        <v>20</v>
      </c>
      <c r="AH171" s="118">
        <f t="shared" si="17"/>
        <v>142</v>
      </c>
    </row>
    <row r="172" spans="1:34" x14ac:dyDescent="0.25">
      <c r="A172" s="139">
        <v>166</v>
      </c>
      <c r="B172"/>
      <c r="C172"/>
      <c r="D172"/>
      <c r="E172"/>
      <c r="F172"/>
      <c r="G172"/>
      <c r="H172"/>
      <c r="I172"/>
      <c r="J172"/>
      <c r="K172" s="137">
        <f t="shared" si="12"/>
        <v>180</v>
      </c>
      <c r="L172" s="129">
        <f t="shared" si="13"/>
        <v>95</v>
      </c>
      <c r="M172" s="103">
        <v>166</v>
      </c>
      <c r="N172"/>
      <c r="O172"/>
      <c r="P172"/>
      <c r="Q172"/>
      <c r="R172"/>
      <c r="S172"/>
      <c r="T172"/>
      <c r="U172"/>
      <c r="V172" s="115">
        <f t="shared" si="14"/>
        <v>20</v>
      </c>
      <c r="W172" s="105">
        <f t="shared" si="15"/>
        <v>95</v>
      </c>
      <c r="X172" s="143">
        <v>166</v>
      </c>
      <c r="Y172" s="127"/>
      <c r="Z172" s="127"/>
      <c r="AA172" s="127"/>
      <c r="AB172" s="127"/>
      <c r="AC172" s="127"/>
      <c r="AD172" s="127"/>
      <c r="AE172" s="127"/>
      <c r="AF172" s="127"/>
      <c r="AG172" s="126">
        <f t="shared" si="16"/>
        <v>20</v>
      </c>
      <c r="AH172" s="118">
        <f t="shared" si="17"/>
        <v>143</v>
      </c>
    </row>
    <row r="173" spans="1:34" x14ac:dyDescent="0.25">
      <c r="A173" s="139">
        <v>167</v>
      </c>
      <c r="B173"/>
      <c r="C173"/>
      <c r="D173"/>
      <c r="E173"/>
      <c r="F173"/>
      <c r="G173"/>
      <c r="H173"/>
      <c r="I173"/>
      <c r="J173"/>
      <c r="K173" s="137">
        <f t="shared" si="12"/>
        <v>180</v>
      </c>
      <c r="L173" s="129">
        <f t="shared" si="13"/>
        <v>96</v>
      </c>
      <c r="M173" s="103">
        <v>167</v>
      </c>
      <c r="N173"/>
      <c r="O173"/>
      <c r="P173"/>
      <c r="Q173"/>
      <c r="R173"/>
      <c r="S173"/>
      <c r="T173"/>
      <c r="U173"/>
      <c r="V173" s="115">
        <f t="shared" si="14"/>
        <v>20</v>
      </c>
      <c r="W173" s="105">
        <f t="shared" si="15"/>
        <v>96</v>
      </c>
      <c r="X173" s="143">
        <v>167</v>
      </c>
      <c r="Y173" s="127"/>
      <c r="Z173" s="127"/>
      <c r="AA173" s="127"/>
      <c r="AB173" s="127"/>
      <c r="AC173" s="127"/>
      <c r="AD173" s="127"/>
      <c r="AE173" s="127"/>
      <c r="AF173" s="127"/>
      <c r="AG173" s="126">
        <f t="shared" si="16"/>
        <v>20</v>
      </c>
      <c r="AH173" s="118">
        <f t="shared" si="17"/>
        <v>144</v>
      </c>
    </row>
    <row r="174" spans="1:34" x14ac:dyDescent="0.25">
      <c r="A174" s="139">
        <v>168</v>
      </c>
      <c r="B174"/>
      <c r="C174"/>
      <c r="D174"/>
      <c r="E174"/>
      <c r="F174"/>
      <c r="G174"/>
      <c r="H174"/>
      <c r="I174"/>
      <c r="J174"/>
      <c r="K174" s="137">
        <f t="shared" si="12"/>
        <v>180</v>
      </c>
      <c r="L174" s="129">
        <f t="shared" si="13"/>
        <v>97</v>
      </c>
      <c r="M174" s="103">
        <v>168</v>
      </c>
      <c r="N174"/>
      <c r="O174"/>
      <c r="P174"/>
      <c r="Q174"/>
      <c r="R174"/>
      <c r="S174"/>
      <c r="T174"/>
      <c r="U174"/>
      <c r="V174" s="115">
        <f t="shared" si="14"/>
        <v>20</v>
      </c>
      <c r="W174" s="105">
        <f t="shared" si="15"/>
        <v>97</v>
      </c>
      <c r="X174" s="143">
        <v>168</v>
      </c>
      <c r="Y174" s="127"/>
      <c r="Z174" s="127"/>
      <c r="AA174" s="127"/>
      <c r="AB174" s="127"/>
      <c r="AC174" s="127"/>
      <c r="AD174" s="127"/>
      <c r="AE174" s="127"/>
      <c r="AF174" s="127"/>
      <c r="AG174" s="126">
        <f t="shared" si="16"/>
        <v>20</v>
      </c>
      <c r="AH174" s="118">
        <f t="shared" si="17"/>
        <v>145</v>
      </c>
    </row>
    <row r="175" spans="1:34" x14ac:dyDescent="0.25">
      <c r="A175" s="139">
        <v>169</v>
      </c>
      <c r="B175"/>
      <c r="C175"/>
      <c r="D175"/>
      <c r="E175"/>
      <c r="F175"/>
      <c r="G175"/>
      <c r="H175"/>
      <c r="I175"/>
      <c r="J175"/>
      <c r="K175" s="137">
        <f t="shared" si="12"/>
        <v>180</v>
      </c>
      <c r="L175" s="129">
        <f t="shared" si="13"/>
        <v>98</v>
      </c>
      <c r="M175" s="103">
        <v>169</v>
      </c>
      <c r="N175"/>
      <c r="O175"/>
      <c r="P175"/>
      <c r="Q175"/>
      <c r="R175"/>
      <c r="S175"/>
      <c r="T175"/>
      <c r="U175"/>
      <c r="V175" s="115">
        <f t="shared" si="14"/>
        <v>20</v>
      </c>
      <c r="W175" s="105">
        <f t="shared" si="15"/>
        <v>98</v>
      </c>
      <c r="X175" s="143">
        <v>169</v>
      </c>
      <c r="Y175" s="127"/>
      <c r="Z175" s="127"/>
      <c r="AA175" s="127"/>
      <c r="AB175" s="127"/>
      <c r="AC175" s="127"/>
      <c r="AD175" s="127"/>
      <c r="AE175" s="127"/>
      <c r="AF175" s="127"/>
      <c r="AG175" s="126">
        <f t="shared" si="16"/>
        <v>20</v>
      </c>
      <c r="AH175" s="118">
        <f t="shared" si="17"/>
        <v>146</v>
      </c>
    </row>
    <row r="176" spans="1:34" x14ac:dyDescent="0.25">
      <c r="A176" s="139">
        <v>170</v>
      </c>
      <c r="B176"/>
      <c r="C176"/>
      <c r="D176"/>
      <c r="E176"/>
      <c r="F176"/>
      <c r="G176"/>
      <c r="H176"/>
      <c r="I176"/>
      <c r="J176"/>
      <c r="K176" s="137">
        <f t="shared" si="12"/>
        <v>180</v>
      </c>
      <c r="L176" s="129">
        <f t="shared" si="13"/>
        <v>99</v>
      </c>
      <c r="M176" s="103">
        <v>170</v>
      </c>
      <c r="N176"/>
      <c r="O176"/>
      <c r="P176"/>
      <c r="Q176"/>
      <c r="R176"/>
      <c r="S176"/>
      <c r="T176"/>
      <c r="U176"/>
      <c r="V176" s="115">
        <f t="shared" si="14"/>
        <v>20</v>
      </c>
      <c r="W176" s="105">
        <f t="shared" si="15"/>
        <v>99</v>
      </c>
      <c r="X176" s="143">
        <v>170</v>
      </c>
      <c r="Y176" s="127"/>
      <c r="Z176" s="127"/>
      <c r="AA176" s="127"/>
      <c r="AB176" s="127"/>
      <c r="AC176" s="127"/>
      <c r="AD176" s="127"/>
      <c r="AE176" s="127"/>
      <c r="AF176" s="127"/>
      <c r="AG176" s="126">
        <f t="shared" si="16"/>
        <v>20</v>
      </c>
      <c r="AH176" s="118">
        <f t="shared" si="17"/>
        <v>147</v>
      </c>
    </row>
    <row r="177" spans="1:34" x14ac:dyDescent="0.25">
      <c r="A177" s="139">
        <v>171</v>
      </c>
      <c r="B177"/>
      <c r="C177"/>
      <c r="D177"/>
      <c r="E177"/>
      <c r="F177"/>
      <c r="G177"/>
      <c r="H177"/>
      <c r="I177"/>
      <c r="J177"/>
      <c r="K177" s="137">
        <f t="shared" si="12"/>
        <v>180</v>
      </c>
      <c r="L177" s="129">
        <f t="shared" si="13"/>
        <v>100</v>
      </c>
      <c r="M177" s="103">
        <v>171</v>
      </c>
      <c r="N177"/>
      <c r="O177"/>
      <c r="P177"/>
      <c r="Q177"/>
      <c r="R177"/>
      <c r="S177"/>
      <c r="T177"/>
      <c r="U177"/>
      <c r="V177" s="115">
        <f t="shared" si="14"/>
        <v>20</v>
      </c>
      <c r="W177" s="105">
        <f t="shared" si="15"/>
        <v>100</v>
      </c>
      <c r="X177" s="143">
        <v>171</v>
      </c>
      <c r="Y177" s="127"/>
      <c r="Z177" s="127"/>
      <c r="AA177" s="127"/>
      <c r="AB177" s="127"/>
      <c r="AC177" s="127"/>
      <c r="AD177" s="127"/>
      <c r="AE177" s="127"/>
      <c r="AF177" s="127"/>
      <c r="AG177" s="126">
        <f t="shared" si="16"/>
        <v>20</v>
      </c>
      <c r="AH177" s="118">
        <f t="shared" si="17"/>
        <v>148</v>
      </c>
    </row>
    <row r="178" spans="1:34" x14ac:dyDescent="0.25">
      <c r="A178" s="139">
        <v>172</v>
      </c>
      <c r="B178"/>
      <c r="C178"/>
      <c r="D178"/>
      <c r="E178"/>
      <c r="F178"/>
      <c r="G178"/>
      <c r="H178"/>
      <c r="I178"/>
      <c r="J178"/>
      <c r="K178" s="137">
        <f t="shared" si="12"/>
        <v>180</v>
      </c>
      <c r="L178" s="129">
        <f t="shared" si="13"/>
        <v>101</v>
      </c>
      <c r="M178" s="103">
        <v>172</v>
      </c>
      <c r="N178" s="116"/>
      <c r="O178" s="116"/>
      <c r="P178" s="116"/>
      <c r="Q178" s="116"/>
      <c r="R178" s="116"/>
      <c r="S178" s="116"/>
      <c r="T178" s="116"/>
      <c r="U178" s="116"/>
      <c r="V178" s="115">
        <f t="shared" si="14"/>
        <v>20</v>
      </c>
      <c r="W178" s="105">
        <f t="shared" si="15"/>
        <v>101</v>
      </c>
      <c r="X178" s="143">
        <v>172</v>
      </c>
      <c r="Y178" s="127"/>
      <c r="Z178" s="127"/>
      <c r="AA178" s="127"/>
      <c r="AB178" s="127"/>
      <c r="AC178" s="127"/>
      <c r="AD178" s="127"/>
      <c r="AE178" s="127"/>
      <c r="AF178" s="127"/>
      <c r="AG178" s="126">
        <f t="shared" si="16"/>
        <v>20</v>
      </c>
      <c r="AH178" s="118">
        <f t="shared" si="17"/>
        <v>149</v>
      </c>
    </row>
    <row r="179" spans="1:34" x14ac:dyDescent="0.25">
      <c r="A179" s="139">
        <v>173</v>
      </c>
      <c r="B179"/>
      <c r="C179"/>
      <c r="D179"/>
      <c r="E179"/>
      <c r="F179"/>
      <c r="G179"/>
      <c r="H179"/>
      <c r="I179"/>
      <c r="J179"/>
      <c r="K179" s="137">
        <f t="shared" si="12"/>
        <v>180</v>
      </c>
      <c r="L179" s="129">
        <f t="shared" si="13"/>
        <v>102</v>
      </c>
      <c r="M179" s="103">
        <v>173</v>
      </c>
      <c r="N179" s="116"/>
      <c r="O179" s="116"/>
      <c r="P179" s="116"/>
      <c r="Q179" s="116"/>
      <c r="R179" s="116"/>
      <c r="S179" s="116"/>
      <c r="T179" s="116"/>
      <c r="U179" s="116"/>
      <c r="V179" s="115">
        <f t="shared" si="14"/>
        <v>20</v>
      </c>
      <c r="W179" s="105">
        <f t="shared" si="15"/>
        <v>102</v>
      </c>
      <c r="X179" s="143">
        <v>173</v>
      </c>
      <c r="Y179" s="127"/>
      <c r="Z179" s="127"/>
      <c r="AA179" s="127"/>
      <c r="AB179" s="127"/>
      <c r="AC179" s="127"/>
      <c r="AD179" s="127"/>
      <c r="AE179" s="127"/>
      <c r="AF179" s="127"/>
      <c r="AG179" s="126">
        <f t="shared" si="16"/>
        <v>20</v>
      </c>
      <c r="AH179" s="118">
        <f t="shared" si="17"/>
        <v>150</v>
      </c>
    </row>
    <row r="180" spans="1:34" x14ac:dyDescent="0.25">
      <c r="A180" s="139">
        <v>174</v>
      </c>
      <c r="B180"/>
      <c r="C180"/>
      <c r="D180"/>
      <c r="E180"/>
      <c r="F180"/>
      <c r="G180"/>
      <c r="H180"/>
      <c r="I180"/>
      <c r="J180"/>
      <c r="K180" s="137">
        <f t="shared" si="12"/>
        <v>180</v>
      </c>
      <c r="L180" s="129">
        <f t="shared" si="13"/>
        <v>103</v>
      </c>
      <c r="M180" s="103">
        <v>174</v>
      </c>
      <c r="N180" s="116"/>
      <c r="O180" s="116"/>
      <c r="P180" s="116"/>
      <c r="Q180" s="116"/>
      <c r="R180" s="116"/>
      <c r="S180" s="116"/>
      <c r="T180" s="116"/>
      <c r="U180" s="116"/>
      <c r="V180" s="115">
        <f t="shared" si="14"/>
        <v>20</v>
      </c>
      <c r="W180" s="105">
        <f t="shared" si="15"/>
        <v>103</v>
      </c>
      <c r="X180" s="143">
        <v>174</v>
      </c>
      <c r="Y180" s="127"/>
      <c r="Z180" s="127"/>
      <c r="AA180" s="127"/>
      <c r="AB180" s="127"/>
      <c r="AC180" s="127"/>
      <c r="AD180" s="127"/>
      <c r="AE180" s="127"/>
      <c r="AF180" s="127"/>
      <c r="AG180" s="126">
        <f t="shared" si="16"/>
        <v>20</v>
      </c>
      <c r="AH180" s="118">
        <f t="shared" si="17"/>
        <v>151</v>
      </c>
    </row>
    <row r="181" spans="1:34" x14ac:dyDescent="0.25">
      <c r="A181" s="139">
        <v>175</v>
      </c>
      <c r="B181"/>
      <c r="C181"/>
      <c r="D181"/>
      <c r="E181"/>
      <c r="F181"/>
      <c r="G181"/>
      <c r="H181"/>
      <c r="I181"/>
      <c r="J181"/>
      <c r="K181" s="137">
        <f t="shared" si="12"/>
        <v>180</v>
      </c>
      <c r="L181" s="129">
        <f t="shared" si="13"/>
        <v>104</v>
      </c>
      <c r="M181" s="103">
        <v>175</v>
      </c>
      <c r="N181" s="116"/>
      <c r="O181" s="116"/>
      <c r="P181" s="116"/>
      <c r="Q181" s="116"/>
      <c r="R181" s="116"/>
      <c r="S181" s="116"/>
      <c r="T181" s="116"/>
      <c r="U181" s="116"/>
      <c r="V181" s="115">
        <f t="shared" si="14"/>
        <v>20</v>
      </c>
      <c r="W181" s="105">
        <f t="shared" si="15"/>
        <v>104</v>
      </c>
      <c r="X181" s="143">
        <v>175</v>
      </c>
      <c r="Y181" s="127"/>
      <c r="Z181" s="127"/>
      <c r="AA181" s="127"/>
      <c r="AB181" s="127"/>
      <c r="AC181" s="127"/>
      <c r="AD181" s="127"/>
      <c r="AE181" s="127"/>
      <c r="AF181" s="127"/>
      <c r="AG181" s="126">
        <f t="shared" si="16"/>
        <v>20</v>
      </c>
      <c r="AH181" s="118">
        <f t="shared" si="17"/>
        <v>152</v>
      </c>
    </row>
    <row r="182" spans="1:34" x14ac:dyDescent="0.25">
      <c r="A182" s="139">
        <v>176</v>
      </c>
      <c r="B182"/>
      <c r="C182"/>
      <c r="D182"/>
      <c r="E182"/>
      <c r="F182"/>
      <c r="G182"/>
      <c r="H182"/>
      <c r="I182"/>
      <c r="J182"/>
      <c r="K182" s="137">
        <f t="shared" si="12"/>
        <v>180</v>
      </c>
      <c r="L182" s="129">
        <f t="shared" si="13"/>
        <v>105</v>
      </c>
      <c r="M182" s="103">
        <v>176</v>
      </c>
      <c r="N182" s="116"/>
      <c r="O182" s="116"/>
      <c r="P182" s="116"/>
      <c r="Q182" s="116"/>
      <c r="R182" s="116"/>
      <c r="S182" s="116"/>
      <c r="T182" s="116"/>
      <c r="U182" s="116"/>
      <c r="V182" s="115">
        <f t="shared" si="14"/>
        <v>20</v>
      </c>
      <c r="W182" s="105">
        <f t="shared" si="15"/>
        <v>105</v>
      </c>
      <c r="X182" s="143">
        <v>176</v>
      </c>
      <c r="Y182" s="127"/>
      <c r="Z182" s="127"/>
      <c r="AA182" s="127"/>
      <c r="AB182" s="127"/>
      <c r="AC182" s="127"/>
      <c r="AD182" s="127"/>
      <c r="AE182" s="127"/>
      <c r="AF182" s="127"/>
      <c r="AG182" s="126">
        <f t="shared" si="16"/>
        <v>20</v>
      </c>
      <c r="AH182" s="118">
        <f t="shared" si="17"/>
        <v>153</v>
      </c>
    </row>
    <row r="183" spans="1:34" x14ac:dyDescent="0.25">
      <c r="A183" s="139">
        <v>177</v>
      </c>
      <c r="B183"/>
      <c r="C183"/>
      <c r="D183"/>
      <c r="E183"/>
      <c r="F183"/>
      <c r="G183"/>
      <c r="H183"/>
      <c r="I183"/>
      <c r="J183"/>
      <c r="K183" s="137">
        <f t="shared" si="12"/>
        <v>180</v>
      </c>
      <c r="L183" s="129">
        <f t="shared" si="13"/>
        <v>106</v>
      </c>
      <c r="M183" s="103">
        <v>177</v>
      </c>
      <c r="N183" s="116"/>
      <c r="O183" s="116"/>
      <c r="P183" s="116"/>
      <c r="Q183" s="116"/>
      <c r="R183" s="116"/>
      <c r="S183" s="116"/>
      <c r="T183" s="116"/>
      <c r="U183" s="116"/>
      <c r="V183" s="115">
        <f t="shared" si="14"/>
        <v>20</v>
      </c>
      <c r="W183" s="105">
        <f t="shared" si="15"/>
        <v>106</v>
      </c>
      <c r="X183" s="143">
        <v>177</v>
      </c>
      <c r="Y183" s="127"/>
      <c r="Z183" s="127"/>
      <c r="AA183" s="127"/>
      <c r="AB183" s="127"/>
      <c r="AC183" s="127"/>
      <c r="AD183" s="127"/>
      <c r="AE183" s="127"/>
      <c r="AF183" s="127"/>
      <c r="AG183" s="126">
        <f t="shared" si="16"/>
        <v>20</v>
      </c>
      <c r="AH183" s="118">
        <f t="shared" si="17"/>
        <v>154</v>
      </c>
    </row>
    <row r="184" spans="1:34" x14ac:dyDescent="0.25">
      <c r="A184" s="139">
        <v>178</v>
      </c>
      <c r="B184"/>
      <c r="C184"/>
      <c r="D184"/>
      <c r="E184"/>
      <c r="F184"/>
      <c r="G184"/>
      <c r="H184"/>
      <c r="I184"/>
      <c r="J184"/>
      <c r="K184" s="137">
        <f t="shared" si="12"/>
        <v>180</v>
      </c>
      <c r="L184" s="129">
        <f t="shared" si="13"/>
        <v>107</v>
      </c>
      <c r="M184" s="103">
        <v>178</v>
      </c>
      <c r="N184" s="116"/>
      <c r="O184" s="116"/>
      <c r="P184" s="116"/>
      <c r="Q184" s="116"/>
      <c r="R184" s="116"/>
      <c r="S184" s="116"/>
      <c r="T184" s="116"/>
      <c r="U184" s="116"/>
      <c r="V184" s="115">
        <f t="shared" si="14"/>
        <v>20</v>
      </c>
      <c r="W184" s="105">
        <f t="shared" si="15"/>
        <v>107</v>
      </c>
      <c r="X184" s="143">
        <v>178</v>
      </c>
      <c r="Y184" s="127"/>
      <c r="Z184" s="127"/>
      <c r="AA184" s="127"/>
      <c r="AB184" s="127"/>
      <c r="AC184" s="127"/>
      <c r="AD184" s="127"/>
      <c r="AE184" s="127"/>
      <c r="AF184" s="127"/>
      <c r="AG184" s="126">
        <f t="shared" si="16"/>
        <v>20</v>
      </c>
      <c r="AH184" s="118">
        <f t="shared" si="17"/>
        <v>155</v>
      </c>
    </row>
    <row r="185" spans="1:34" x14ac:dyDescent="0.25">
      <c r="A185" s="139">
        <v>179</v>
      </c>
      <c r="B185"/>
      <c r="C185"/>
      <c r="D185"/>
      <c r="E185"/>
      <c r="F185"/>
      <c r="G185"/>
      <c r="H185"/>
      <c r="I185"/>
      <c r="J185"/>
      <c r="K185" s="137">
        <f t="shared" si="12"/>
        <v>180</v>
      </c>
      <c r="L185" s="129">
        <f t="shared" si="13"/>
        <v>108</v>
      </c>
      <c r="M185" s="103">
        <v>179</v>
      </c>
      <c r="N185" s="116"/>
      <c r="O185" s="116"/>
      <c r="P185" s="116"/>
      <c r="Q185" s="116"/>
      <c r="R185" s="116"/>
      <c r="S185" s="116"/>
      <c r="T185" s="116"/>
      <c r="U185" s="116"/>
      <c r="V185" s="115">
        <f t="shared" si="14"/>
        <v>20</v>
      </c>
      <c r="W185" s="105">
        <f t="shared" si="15"/>
        <v>108</v>
      </c>
      <c r="X185" s="143">
        <v>179</v>
      </c>
      <c r="Y185" s="127"/>
      <c r="Z185" s="127"/>
      <c r="AA185" s="127"/>
      <c r="AB185" s="127"/>
      <c r="AC185" s="127"/>
      <c r="AD185" s="127"/>
      <c r="AE185" s="127"/>
      <c r="AF185" s="127"/>
      <c r="AG185" s="126">
        <f t="shared" si="16"/>
        <v>20</v>
      </c>
      <c r="AH185" s="118">
        <f t="shared" si="17"/>
        <v>156</v>
      </c>
    </row>
    <row r="186" spans="1:34" x14ac:dyDescent="0.25">
      <c r="A186" s="139">
        <v>180</v>
      </c>
      <c r="B186"/>
      <c r="C186"/>
      <c r="D186"/>
      <c r="E186"/>
      <c r="F186"/>
      <c r="G186"/>
      <c r="H186"/>
      <c r="I186"/>
      <c r="J186"/>
      <c r="K186" s="137">
        <f t="shared" si="12"/>
        <v>180</v>
      </c>
      <c r="L186" s="129">
        <f t="shared" si="13"/>
        <v>109</v>
      </c>
      <c r="M186" s="103">
        <v>180</v>
      </c>
      <c r="N186" s="116"/>
      <c r="O186" s="116"/>
      <c r="P186" s="116"/>
      <c r="Q186" s="116"/>
      <c r="R186" s="116"/>
      <c r="S186" s="116"/>
      <c r="T186" s="116"/>
      <c r="U186" s="116"/>
      <c r="V186" s="115">
        <f t="shared" si="14"/>
        <v>20</v>
      </c>
      <c r="W186" s="105">
        <f t="shared" si="15"/>
        <v>109</v>
      </c>
      <c r="X186" s="143">
        <v>180</v>
      </c>
      <c r="Y186" s="127"/>
      <c r="Z186" s="127"/>
      <c r="AA186" s="127"/>
      <c r="AB186" s="127"/>
      <c r="AC186" s="127"/>
      <c r="AD186" s="127"/>
      <c r="AE186" s="127"/>
      <c r="AF186" s="127"/>
      <c r="AG186" s="126">
        <f t="shared" si="16"/>
        <v>20</v>
      </c>
      <c r="AH186" s="118">
        <f t="shared" si="17"/>
        <v>157</v>
      </c>
    </row>
    <row r="187" spans="1:34" x14ac:dyDescent="0.25">
      <c r="A187" s="139">
        <v>181</v>
      </c>
      <c r="B187"/>
      <c r="C187"/>
      <c r="D187"/>
      <c r="E187"/>
      <c r="F187"/>
      <c r="G187"/>
      <c r="H187"/>
      <c r="I187"/>
      <c r="J187"/>
      <c r="K187" s="137">
        <v>20</v>
      </c>
      <c r="L187" s="129">
        <f t="shared" si="13"/>
        <v>110</v>
      </c>
      <c r="M187" s="103">
        <v>181</v>
      </c>
      <c r="N187" s="116"/>
      <c r="O187" s="116"/>
      <c r="P187" s="116"/>
      <c r="Q187" s="116"/>
      <c r="R187" s="116"/>
      <c r="S187" s="116"/>
      <c r="T187" s="116"/>
      <c r="U187" s="116"/>
      <c r="V187" s="115">
        <f t="shared" si="14"/>
        <v>20</v>
      </c>
      <c r="W187" s="105">
        <f t="shared" si="15"/>
        <v>110</v>
      </c>
      <c r="X187" s="143">
        <v>181</v>
      </c>
      <c r="Y187" s="127"/>
      <c r="Z187" s="127"/>
      <c r="AA187" s="127"/>
      <c r="AB187" s="127"/>
      <c r="AC187" s="127"/>
      <c r="AD187" s="127"/>
      <c r="AE187" s="127"/>
      <c r="AF187" s="127"/>
      <c r="AG187" s="126">
        <f t="shared" si="16"/>
        <v>20</v>
      </c>
      <c r="AH187" s="118">
        <f t="shared" si="17"/>
        <v>158</v>
      </c>
    </row>
    <row r="188" spans="1:34" x14ac:dyDescent="0.25">
      <c r="A188" s="139">
        <v>182</v>
      </c>
      <c r="B188"/>
      <c r="C188"/>
      <c r="D188"/>
      <c r="E188"/>
      <c r="F188"/>
      <c r="G188"/>
      <c r="H188"/>
      <c r="I188"/>
      <c r="J188"/>
      <c r="K188" s="137">
        <f t="shared" si="12"/>
        <v>20</v>
      </c>
      <c r="L188" s="129">
        <f t="shared" si="13"/>
        <v>111</v>
      </c>
      <c r="M188" s="103">
        <v>182</v>
      </c>
      <c r="N188" s="116"/>
      <c r="O188" s="116"/>
      <c r="P188" s="116"/>
      <c r="Q188" s="116"/>
      <c r="R188" s="116"/>
      <c r="S188" s="116"/>
      <c r="T188" s="116"/>
      <c r="U188" s="116"/>
      <c r="V188" s="115">
        <f t="shared" si="14"/>
        <v>20</v>
      </c>
      <c r="W188" s="105">
        <f t="shared" si="15"/>
        <v>111</v>
      </c>
      <c r="X188" s="143">
        <v>182</v>
      </c>
      <c r="Y188" s="127"/>
      <c r="Z188" s="127"/>
      <c r="AA188" s="127"/>
      <c r="AB188" s="127"/>
      <c r="AC188" s="127"/>
      <c r="AD188" s="127"/>
      <c r="AE188" s="127"/>
      <c r="AF188" s="127"/>
      <c r="AG188" s="126">
        <f t="shared" si="16"/>
        <v>20</v>
      </c>
      <c r="AH188" s="118">
        <f t="shared" si="17"/>
        <v>159</v>
      </c>
    </row>
    <row r="189" spans="1:34" x14ac:dyDescent="0.25">
      <c r="A189" s="139">
        <v>183</v>
      </c>
      <c r="B189"/>
      <c r="C189"/>
      <c r="D189"/>
      <c r="E189"/>
      <c r="F189"/>
      <c r="G189"/>
      <c r="H189"/>
      <c r="I189"/>
      <c r="J189"/>
      <c r="K189" s="137">
        <f t="shared" si="12"/>
        <v>20</v>
      </c>
      <c r="L189" s="129">
        <f t="shared" si="13"/>
        <v>112</v>
      </c>
      <c r="M189" s="103">
        <v>183</v>
      </c>
      <c r="N189" s="116"/>
      <c r="O189" s="116"/>
      <c r="P189" s="116"/>
      <c r="Q189" s="116"/>
      <c r="R189" s="116"/>
      <c r="S189" s="116"/>
      <c r="T189" s="116"/>
      <c r="U189" s="116"/>
      <c r="V189" s="115">
        <f t="shared" si="14"/>
        <v>20</v>
      </c>
      <c r="W189" s="105">
        <f t="shared" si="15"/>
        <v>112</v>
      </c>
      <c r="X189" s="143">
        <v>183</v>
      </c>
      <c r="Y189" s="127"/>
      <c r="Z189" s="127"/>
      <c r="AA189" s="127"/>
      <c r="AB189" s="127"/>
      <c r="AC189" s="127"/>
      <c r="AD189" s="127"/>
      <c r="AE189" s="127"/>
      <c r="AF189" s="127"/>
      <c r="AG189" s="126">
        <f t="shared" si="16"/>
        <v>20</v>
      </c>
      <c r="AH189" s="118">
        <f t="shared" si="17"/>
        <v>160</v>
      </c>
    </row>
    <row r="190" spans="1:34" x14ac:dyDescent="0.25">
      <c r="A190" s="139">
        <v>184</v>
      </c>
      <c r="B190"/>
      <c r="C190"/>
      <c r="D190"/>
      <c r="E190"/>
      <c r="F190"/>
      <c r="G190"/>
      <c r="H190"/>
      <c r="I190"/>
      <c r="J190"/>
      <c r="K190" s="137">
        <f t="shared" si="12"/>
        <v>20</v>
      </c>
      <c r="L190" s="129">
        <f t="shared" si="13"/>
        <v>113</v>
      </c>
      <c r="M190" s="103">
        <v>184</v>
      </c>
      <c r="N190" s="116"/>
      <c r="O190" s="116"/>
      <c r="P190" s="116"/>
      <c r="Q190" s="116"/>
      <c r="R190" s="116"/>
      <c r="S190" s="116"/>
      <c r="T190" s="116"/>
      <c r="U190" s="116"/>
      <c r="V190" s="115">
        <f t="shared" si="14"/>
        <v>20</v>
      </c>
      <c r="W190" s="105">
        <f t="shared" si="15"/>
        <v>113</v>
      </c>
      <c r="X190" s="143">
        <v>184</v>
      </c>
      <c r="Y190" s="127"/>
      <c r="Z190" s="127"/>
      <c r="AA190" s="127"/>
      <c r="AB190" s="127"/>
      <c r="AC190" s="127"/>
      <c r="AD190" s="127"/>
      <c r="AE190" s="127"/>
      <c r="AF190" s="127"/>
      <c r="AG190" s="126">
        <f t="shared" si="16"/>
        <v>20</v>
      </c>
      <c r="AH190" s="118">
        <f t="shared" si="17"/>
        <v>161</v>
      </c>
    </row>
    <row r="191" spans="1:34" x14ac:dyDescent="0.25">
      <c r="A191" s="139">
        <v>185</v>
      </c>
      <c r="B191"/>
      <c r="C191"/>
      <c r="D191"/>
      <c r="E191"/>
      <c r="F191"/>
      <c r="G191"/>
      <c r="H191"/>
      <c r="I191"/>
      <c r="J191"/>
      <c r="K191" s="137">
        <f t="shared" si="12"/>
        <v>20</v>
      </c>
      <c r="L191" s="129">
        <f t="shared" si="13"/>
        <v>114</v>
      </c>
      <c r="M191" s="103">
        <v>185</v>
      </c>
      <c r="N191" s="116"/>
      <c r="O191" s="116"/>
      <c r="P191" s="116"/>
      <c r="Q191" s="116"/>
      <c r="R191" s="116"/>
      <c r="S191" s="116"/>
      <c r="T191" s="116"/>
      <c r="U191" s="116"/>
      <c r="V191" s="115">
        <f t="shared" si="14"/>
        <v>20</v>
      </c>
      <c r="W191" s="105">
        <f t="shared" si="15"/>
        <v>114</v>
      </c>
      <c r="X191" s="143">
        <v>185</v>
      </c>
      <c r="Y191" s="127"/>
      <c r="Z191" s="127"/>
      <c r="AA191" s="127"/>
      <c r="AB191" s="127"/>
      <c r="AC191" s="127"/>
      <c r="AD191" s="127"/>
      <c r="AE191" s="127"/>
      <c r="AF191" s="127"/>
      <c r="AG191" s="126">
        <f t="shared" si="16"/>
        <v>20</v>
      </c>
      <c r="AH191" s="118">
        <f t="shared" si="17"/>
        <v>162</v>
      </c>
    </row>
    <row r="192" spans="1:34" x14ac:dyDescent="0.25">
      <c r="A192" s="139">
        <v>186</v>
      </c>
      <c r="B192"/>
      <c r="C192"/>
      <c r="D192"/>
      <c r="E192"/>
      <c r="F192"/>
      <c r="G192"/>
      <c r="H192"/>
      <c r="I192"/>
      <c r="J192"/>
      <c r="K192" s="137">
        <f t="shared" si="12"/>
        <v>20</v>
      </c>
      <c r="L192" s="129">
        <f t="shared" si="13"/>
        <v>115</v>
      </c>
      <c r="M192" s="103">
        <v>186</v>
      </c>
      <c r="N192" s="116"/>
      <c r="O192" s="116"/>
      <c r="P192" s="116"/>
      <c r="Q192" s="116"/>
      <c r="R192" s="116"/>
      <c r="S192" s="116"/>
      <c r="T192" s="116"/>
      <c r="U192" s="116"/>
      <c r="V192" s="115">
        <f t="shared" si="14"/>
        <v>20</v>
      </c>
      <c r="W192" s="105">
        <f t="shared" si="15"/>
        <v>115</v>
      </c>
      <c r="X192" s="143">
        <v>186</v>
      </c>
      <c r="Y192" s="127"/>
      <c r="Z192" s="127"/>
      <c r="AA192" s="127"/>
      <c r="AB192" s="127"/>
      <c r="AC192" s="127"/>
      <c r="AD192" s="127"/>
      <c r="AE192" s="127"/>
      <c r="AF192" s="127"/>
      <c r="AG192" s="126">
        <f t="shared" si="16"/>
        <v>20</v>
      </c>
      <c r="AH192" s="118">
        <f t="shared" si="17"/>
        <v>163</v>
      </c>
    </row>
    <row r="193" spans="1:34" x14ac:dyDescent="0.25">
      <c r="A193" s="139">
        <v>187</v>
      </c>
      <c r="B193"/>
      <c r="C193"/>
      <c r="D193"/>
      <c r="E193"/>
      <c r="F193"/>
      <c r="G193"/>
      <c r="H193"/>
      <c r="I193"/>
      <c r="J193"/>
      <c r="K193" s="137">
        <f t="shared" si="12"/>
        <v>20</v>
      </c>
      <c r="L193" s="129">
        <f t="shared" si="13"/>
        <v>116</v>
      </c>
      <c r="M193" s="103">
        <v>187</v>
      </c>
      <c r="N193" s="116"/>
      <c r="O193" s="116"/>
      <c r="P193" s="116"/>
      <c r="Q193" s="116"/>
      <c r="R193" s="116"/>
      <c r="S193" s="116"/>
      <c r="T193" s="116"/>
      <c r="U193" s="116"/>
      <c r="V193" s="115">
        <f t="shared" si="14"/>
        <v>20</v>
      </c>
      <c r="W193" s="105">
        <f t="shared" si="15"/>
        <v>116</v>
      </c>
      <c r="X193" s="143">
        <v>187</v>
      </c>
      <c r="Y193" s="127"/>
      <c r="Z193" s="127"/>
      <c r="AA193" s="127"/>
      <c r="AB193" s="127"/>
      <c r="AC193" s="127"/>
      <c r="AD193" s="127"/>
      <c r="AE193" s="127"/>
      <c r="AF193" s="127"/>
      <c r="AG193" s="126">
        <f t="shared" si="16"/>
        <v>20</v>
      </c>
      <c r="AH193" s="118">
        <f t="shared" si="17"/>
        <v>164</v>
      </c>
    </row>
    <row r="194" spans="1:34" x14ac:dyDescent="0.25">
      <c r="A194" s="139">
        <v>188</v>
      </c>
      <c r="B194"/>
      <c r="C194"/>
      <c r="D194"/>
      <c r="E194"/>
      <c r="F194"/>
      <c r="G194"/>
      <c r="H194"/>
      <c r="I194"/>
      <c r="J194"/>
      <c r="K194" s="137">
        <f t="shared" si="12"/>
        <v>20</v>
      </c>
      <c r="L194" s="129">
        <f t="shared" si="13"/>
        <v>117</v>
      </c>
      <c r="M194" s="103">
        <v>188</v>
      </c>
      <c r="N194" s="116"/>
      <c r="O194" s="116"/>
      <c r="P194" s="116"/>
      <c r="Q194" s="116"/>
      <c r="R194" s="116"/>
      <c r="S194" s="116"/>
      <c r="T194" s="116"/>
      <c r="U194" s="116"/>
      <c r="V194" s="115">
        <f t="shared" si="14"/>
        <v>20</v>
      </c>
      <c r="W194" s="105">
        <f t="shared" si="15"/>
        <v>117</v>
      </c>
      <c r="X194" s="143">
        <v>188</v>
      </c>
      <c r="Y194" s="127"/>
      <c r="Z194" s="127"/>
      <c r="AA194" s="127"/>
      <c r="AB194" s="127"/>
      <c r="AC194" s="127"/>
      <c r="AD194" s="127"/>
      <c r="AE194" s="127"/>
      <c r="AF194" s="127"/>
      <c r="AG194" s="126">
        <f t="shared" si="16"/>
        <v>20</v>
      </c>
      <c r="AH194" s="118">
        <f t="shared" si="17"/>
        <v>165</v>
      </c>
    </row>
    <row r="195" spans="1:34" x14ac:dyDescent="0.25">
      <c r="A195" s="139">
        <v>189</v>
      </c>
      <c r="B195"/>
      <c r="C195"/>
      <c r="D195"/>
      <c r="E195"/>
      <c r="F195"/>
      <c r="G195"/>
      <c r="H195"/>
      <c r="I195"/>
      <c r="J195"/>
      <c r="K195" s="137">
        <f t="shared" si="12"/>
        <v>20</v>
      </c>
      <c r="L195" s="129">
        <f t="shared" si="13"/>
        <v>118</v>
      </c>
      <c r="M195" s="103">
        <v>189</v>
      </c>
      <c r="N195" s="116"/>
      <c r="O195" s="116"/>
      <c r="P195" s="116"/>
      <c r="Q195" s="116"/>
      <c r="R195" s="116"/>
      <c r="S195" s="116"/>
      <c r="T195" s="116"/>
      <c r="U195" s="116"/>
      <c r="V195" s="115">
        <f t="shared" si="14"/>
        <v>20</v>
      </c>
      <c r="W195" s="105">
        <f t="shared" si="15"/>
        <v>118</v>
      </c>
      <c r="X195" s="143">
        <v>189</v>
      </c>
      <c r="Y195" s="127"/>
      <c r="Z195" s="127"/>
      <c r="AA195" s="127"/>
      <c r="AB195" s="127"/>
      <c r="AC195" s="127"/>
      <c r="AD195" s="127"/>
      <c r="AE195" s="127"/>
      <c r="AF195" s="127"/>
      <c r="AG195" s="126">
        <f t="shared" si="16"/>
        <v>20</v>
      </c>
      <c r="AH195" s="118">
        <f t="shared" si="17"/>
        <v>166</v>
      </c>
    </row>
    <row r="196" spans="1:34" x14ac:dyDescent="0.25">
      <c r="A196" s="139">
        <v>190</v>
      </c>
      <c r="B196"/>
      <c r="C196"/>
      <c r="D196"/>
      <c r="E196"/>
      <c r="F196"/>
      <c r="G196"/>
      <c r="H196"/>
      <c r="I196"/>
      <c r="J196"/>
      <c r="K196" s="137">
        <f t="shared" si="12"/>
        <v>20</v>
      </c>
      <c r="L196" s="129">
        <f t="shared" si="13"/>
        <v>119</v>
      </c>
      <c r="M196" s="103">
        <v>190</v>
      </c>
      <c r="N196" s="116"/>
      <c r="O196" s="116"/>
      <c r="P196" s="116"/>
      <c r="Q196" s="116"/>
      <c r="R196" s="116"/>
      <c r="S196" s="116"/>
      <c r="T196" s="116"/>
      <c r="U196" s="116"/>
      <c r="V196" s="115">
        <f t="shared" si="14"/>
        <v>20</v>
      </c>
      <c r="W196" s="105">
        <f t="shared" si="15"/>
        <v>119</v>
      </c>
      <c r="X196" s="143">
        <v>190</v>
      </c>
      <c r="Y196" s="127"/>
      <c r="Z196" s="127"/>
      <c r="AA196" s="127"/>
      <c r="AB196" s="127"/>
      <c r="AC196" s="127"/>
      <c r="AD196" s="127"/>
      <c r="AE196" s="127"/>
      <c r="AF196" s="127"/>
      <c r="AG196" s="126">
        <f t="shared" si="16"/>
        <v>20</v>
      </c>
      <c r="AH196" s="118">
        <f t="shared" si="17"/>
        <v>167</v>
      </c>
    </row>
    <row r="197" spans="1:34" x14ac:dyDescent="0.25">
      <c r="A197" s="139">
        <v>191</v>
      </c>
      <c r="B197"/>
      <c r="C197"/>
      <c r="D197"/>
      <c r="E197"/>
      <c r="F197"/>
      <c r="G197"/>
      <c r="H197"/>
      <c r="I197"/>
      <c r="J197"/>
      <c r="K197" s="137">
        <f t="shared" ref="K197:K202" si="18">IF(J197=J196,K196,IF(J197=0,ROUNDDOWN(180,0),K196-L196))</f>
        <v>20</v>
      </c>
      <c r="L197" s="129">
        <f t="shared" ref="L197:L260" si="19">IF(J197&lt;J196,1,IF(J197=J196,L196+1,0))</f>
        <v>120</v>
      </c>
      <c r="M197" s="103">
        <v>191</v>
      </c>
      <c r="N197" s="116"/>
      <c r="O197" s="116"/>
      <c r="P197" s="116"/>
      <c r="Q197" s="116"/>
      <c r="R197" s="116"/>
      <c r="S197" s="116"/>
      <c r="T197" s="116"/>
      <c r="U197" s="116"/>
      <c r="V197" s="115">
        <f t="shared" si="14"/>
        <v>20</v>
      </c>
      <c r="W197" s="105">
        <f t="shared" si="15"/>
        <v>120</v>
      </c>
      <c r="X197" s="143">
        <v>191</v>
      </c>
      <c r="Y197" s="127"/>
      <c r="Z197" s="127"/>
      <c r="AA197" s="127"/>
      <c r="AB197" s="127"/>
      <c r="AC197" s="127"/>
      <c r="AD197" s="127"/>
      <c r="AE197" s="127"/>
      <c r="AF197" s="127"/>
      <c r="AG197" s="126">
        <f t="shared" si="16"/>
        <v>20</v>
      </c>
      <c r="AH197" s="118">
        <f t="shared" si="17"/>
        <v>168</v>
      </c>
    </row>
    <row r="198" spans="1:34" x14ac:dyDescent="0.25">
      <c r="A198" s="139">
        <v>192</v>
      </c>
      <c r="B198"/>
      <c r="C198"/>
      <c r="D198"/>
      <c r="E198"/>
      <c r="F198"/>
      <c r="G198"/>
      <c r="H198"/>
      <c r="I198"/>
      <c r="J198"/>
      <c r="K198" s="137">
        <f t="shared" si="18"/>
        <v>20</v>
      </c>
      <c r="L198" s="129">
        <f t="shared" si="19"/>
        <v>121</v>
      </c>
      <c r="M198" s="103">
        <v>192</v>
      </c>
      <c r="N198" s="116"/>
      <c r="O198" s="116"/>
      <c r="P198" s="116"/>
      <c r="Q198" s="116"/>
      <c r="R198" s="116"/>
      <c r="S198" s="116"/>
      <c r="T198" s="116"/>
      <c r="U198" s="116"/>
      <c r="V198" s="115">
        <f t="shared" si="14"/>
        <v>20</v>
      </c>
      <c r="W198" s="105">
        <f t="shared" si="15"/>
        <v>121</v>
      </c>
      <c r="X198" s="143">
        <v>192</v>
      </c>
      <c r="Y198" s="127"/>
      <c r="Z198" s="127"/>
      <c r="AA198" s="127"/>
      <c r="AB198" s="127"/>
      <c r="AC198" s="127"/>
      <c r="AD198" s="127"/>
      <c r="AE198" s="127"/>
      <c r="AF198" s="127"/>
      <c r="AG198" s="126">
        <f t="shared" si="16"/>
        <v>20</v>
      </c>
      <c r="AH198" s="118">
        <f t="shared" si="17"/>
        <v>169</v>
      </c>
    </row>
    <row r="199" spans="1:34" x14ac:dyDescent="0.25">
      <c r="A199" s="139">
        <v>193</v>
      </c>
      <c r="B199"/>
      <c r="C199"/>
      <c r="D199"/>
      <c r="E199"/>
      <c r="F199"/>
      <c r="G199"/>
      <c r="H199"/>
      <c r="I199"/>
      <c r="J199"/>
      <c r="K199" s="137">
        <f t="shared" si="18"/>
        <v>20</v>
      </c>
      <c r="L199" s="129">
        <f t="shared" si="19"/>
        <v>122</v>
      </c>
      <c r="M199" s="103">
        <v>193</v>
      </c>
      <c r="N199" s="116"/>
      <c r="O199" s="116"/>
      <c r="P199" s="116"/>
      <c r="Q199" s="116"/>
      <c r="R199" s="116"/>
      <c r="S199" s="116"/>
      <c r="T199" s="116"/>
      <c r="U199" s="116"/>
      <c r="V199" s="115">
        <f t="shared" si="14"/>
        <v>20</v>
      </c>
      <c r="W199" s="105">
        <f t="shared" si="15"/>
        <v>122</v>
      </c>
      <c r="X199" s="143">
        <v>193</v>
      </c>
      <c r="Y199" s="127"/>
      <c r="Z199" s="127"/>
      <c r="AA199" s="127"/>
      <c r="AB199" s="127"/>
      <c r="AC199" s="127"/>
      <c r="AD199" s="127"/>
      <c r="AE199" s="127"/>
      <c r="AF199" s="127"/>
      <c r="AG199" s="126">
        <f t="shared" si="16"/>
        <v>20</v>
      </c>
      <c r="AH199" s="118">
        <f t="shared" si="17"/>
        <v>170</v>
      </c>
    </row>
    <row r="200" spans="1:34" x14ac:dyDescent="0.25">
      <c r="A200" s="139">
        <v>194</v>
      </c>
      <c r="B200"/>
      <c r="C200"/>
      <c r="D200"/>
      <c r="E200"/>
      <c r="F200"/>
      <c r="G200"/>
      <c r="H200"/>
      <c r="I200"/>
      <c r="J200"/>
      <c r="K200" s="137">
        <f t="shared" si="18"/>
        <v>20</v>
      </c>
      <c r="L200" s="129">
        <f t="shared" si="19"/>
        <v>123</v>
      </c>
      <c r="M200" s="103">
        <v>194</v>
      </c>
      <c r="N200" s="116"/>
      <c r="O200" s="116"/>
      <c r="P200" s="116"/>
      <c r="Q200" s="116"/>
      <c r="R200" s="116"/>
      <c r="S200" s="116"/>
      <c r="T200" s="116"/>
      <c r="U200" s="116"/>
      <c r="V200" s="115">
        <f t="shared" si="14"/>
        <v>20</v>
      </c>
      <c r="W200" s="105">
        <f t="shared" si="15"/>
        <v>123</v>
      </c>
      <c r="X200" s="143">
        <v>194</v>
      </c>
      <c r="Y200" s="127"/>
      <c r="Z200" s="127"/>
      <c r="AA200" s="127"/>
      <c r="AB200" s="127"/>
      <c r="AC200" s="127"/>
      <c r="AD200" s="127"/>
      <c r="AE200" s="127"/>
      <c r="AF200" s="127"/>
      <c r="AG200" s="126">
        <f t="shared" si="16"/>
        <v>20</v>
      </c>
      <c r="AH200" s="118">
        <f t="shared" si="17"/>
        <v>171</v>
      </c>
    </row>
    <row r="201" spans="1:34" x14ac:dyDescent="0.25">
      <c r="A201" s="139">
        <v>195</v>
      </c>
      <c r="B201"/>
      <c r="C201"/>
      <c r="D201"/>
      <c r="E201"/>
      <c r="F201"/>
      <c r="G201"/>
      <c r="H201"/>
      <c r="I201"/>
      <c r="J201"/>
      <c r="K201" s="137">
        <f t="shared" si="18"/>
        <v>20</v>
      </c>
      <c r="L201" s="129">
        <f t="shared" si="19"/>
        <v>124</v>
      </c>
      <c r="M201" s="103">
        <v>195</v>
      </c>
      <c r="N201" s="116"/>
      <c r="O201" s="116"/>
      <c r="P201" s="116"/>
      <c r="Q201" s="116"/>
      <c r="R201" s="116"/>
      <c r="S201" s="116"/>
      <c r="T201" s="116"/>
      <c r="U201" s="116"/>
      <c r="V201" s="115">
        <f t="shared" ref="V201:V264" si="20">IF(U201=U200,V200,IF(U201=0,ROUNDDOWN(20,0),V200-W200))</f>
        <v>20</v>
      </c>
      <c r="W201" s="105">
        <f t="shared" ref="W201:W264" si="21">IF(U201&lt;U200,1,IF(U201=U200,W200+1,0))</f>
        <v>124</v>
      </c>
      <c r="X201" s="143">
        <v>195</v>
      </c>
      <c r="Y201" s="127"/>
      <c r="Z201" s="127"/>
      <c r="AA201" s="127"/>
      <c r="AB201" s="127"/>
      <c r="AC201" s="127"/>
      <c r="AD201" s="127"/>
      <c r="AE201" s="127"/>
      <c r="AF201" s="127"/>
      <c r="AG201" s="126">
        <f t="shared" ref="AG201:AG264" si="22">IF(AF201=AF200,AG200,IF(AF201=0,ROUNDDOWN(20,0),AG200-AH200))</f>
        <v>20</v>
      </c>
      <c r="AH201" s="118">
        <f t="shared" ref="AH201:AH264" si="23">IF(AF201&lt;AF200,1,IF(AF201=AF200,AH200+1,0))</f>
        <v>172</v>
      </c>
    </row>
    <row r="202" spans="1:34" x14ac:dyDescent="0.25">
      <c r="A202" s="139">
        <v>196</v>
      </c>
      <c r="B202"/>
      <c r="C202"/>
      <c r="D202"/>
      <c r="E202"/>
      <c r="F202"/>
      <c r="G202"/>
      <c r="H202"/>
      <c r="I202"/>
      <c r="J202"/>
      <c r="K202" s="137">
        <f t="shared" si="18"/>
        <v>20</v>
      </c>
      <c r="L202" s="129">
        <f t="shared" si="19"/>
        <v>125</v>
      </c>
      <c r="M202" s="103">
        <v>196</v>
      </c>
      <c r="N202" s="116"/>
      <c r="O202" s="116"/>
      <c r="P202" s="116"/>
      <c r="Q202" s="116"/>
      <c r="R202" s="116"/>
      <c r="S202" s="116"/>
      <c r="T202" s="116"/>
      <c r="U202" s="116"/>
      <c r="V202" s="115">
        <f t="shared" si="20"/>
        <v>20</v>
      </c>
      <c r="W202" s="105">
        <f t="shared" si="21"/>
        <v>125</v>
      </c>
      <c r="X202" s="143">
        <v>196</v>
      </c>
      <c r="Y202" s="127"/>
      <c r="Z202" s="127"/>
      <c r="AA202" s="127"/>
      <c r="AB202" s="127"/>
      <c r="AC202" s="127"/>
      <c r="AD202" s="127"/>
      <c r="AE202" s="127"/>
      <c r="AF202" s="127"/>
      <c r="AG202" s="126">
        <f t="shared" si="22"/>
        <v>20</v>
      </c>
      <c r="AH202" s="118">
        <f t="shared" si="23"/>
        <v>173</v>
      </c>
    </row>
    <row r="203" spans="1:34" x14ac:dyDescent="0.25">
      <c r="A203" s="139">
        <v>197</v>
      </c>
      <c r="B203"/>
      <c r="C203"/>
      <c r="D203"/>
      <c r="E203"/>
      <c r="F203"/>
      <c r="G203"/>
      <c r="H203"/>
      <c r="I203"/>
      <c r="J203"/>
      <c r="K203" s="137">
        <f t="shared" ref="K203:K260" si="24">IF(J203=J202,K202,IF(J203=0,ROUNDDOWN(180,0),K202-L202))</f>
        <v>20</v>
      </c>
      <c r="L203" s="129">
        <f t="shared" si="19"/>
        <v>126</v>
      </c>
      <c r="M203" s="103">
        <v>197</v>
      </c>
      <c r="N203" s="116"/>
      <c r="O203" s="116"/>
      <c r="P203" s="116"/>
      <c r="Q203" s="116"/>
      <c r="R203" s="116"/>
      <c r="S203" s="116"/>
      <c r="T203" s="116"/>
      <c r="U203" s="116"/>
      <c r="V203" s="115">
        <f t="shared" si="20"/>
        <v>20</v>
      </c>
      <c r="W203" s="105">
        <f t="shared" si="21"/>
        <v>126</v>
      </c>
      <c r="X203" s="143">
        <v>197</v>
      </c>
      <c r="Y203" s="127"/>
      <c r="Z203" s="127"/>
      <c r="AA203" s="127"/>
      <c r="AB203" s="127"/>
      <c r="AC203" s="127"/>
      <c r="AD203" s="127"/>
      <c r="AE203" s="127"/>
      <c r="AF203" s="127"/>
      <c r="AG203" s="126">
        <f t="shared" si="22"/>
        <v>20</v>
      </c>
      <c r="AH203" s="118">
        <f t="shared" si="23"/>
        <v>174</v>
      </c>
    </row>
    <row r="204" spans="1:34" x14ac:dyDescent="0.25">
      <c r="A204" s="139">
        <v>198</v>
      </c>
      <c r="B204"/>
      <c r="C204"/>
      <c r="D204"/>
      <c r="E204"/>
      <c r="F204"/>
      <c r="G204"/>
      <c r="H204"/>
      <c r="I204"/>
      <c r="J204"/>
      <c r="K204" s="137">
        <f t="shared" si="24"/>
        <v>20</v>
      </c>
      <c r="L204" s="129">
        <f t="shared" si="19"/>
        <v>127</v>
      </c>
      <c r="M204" s="103">
        <v>198</v>
      </c>
      <c r="N204" s="116"/>
      <c r="O204" s="116"/>
      <c r="P204" s="116"/>
      <c r="Q204" s="116"/>
      <c r="R204" s="116"/>
      <c r="S204" s="116"/>
      <c r="T204" s="116"/>
      <c r="U204" s="116"/>
      <c r="V204" s="115">
        <f t="shared" si="20"/>
        <v>20</v>
      </c>
      <c r="W204" s="105">
        <f t="shared" si="21"/>
        <v>127</v>
      </c>
      <c r="X204" s="143">
        <v>198</v>
      </c>
      <c r="Y204" s="127"/>
      <c r="Z204" s="127"/>
      <c r="AA204" s="127"/>
      <c r="AB204" s="127"/>
      <c r="AC204" s="127"/>
      <c r="AD204" s="127"/>
      <c r="AE204" s="127"/>
      <c r="AF204" s="127"/>
      <c r="AG204" s="126">
        <f t="shared" si="22"/>
        <v>20</v>
      </c>
      <c r="AH204" s="118">
        <f t="shared" si="23"/>
        <v>175</v>
      </c>
    </row>
    <row r="205" spans="1:34" x14ac:dyDescent="0.25">
      <c r="A205" s="139">
        <v>199</v>
      </c>
      <c r="B205"/>
      <c r="C205"/>
      <c r="D205"/>
      <c r="E205"/>
      <c r="F205"/>
      <c r="G205"/>
      <c r="H205"/>
      <c r="I205"/>
      <c r="J205"/>
      <c r="K205" s="137">
        <f t="shared" si="24"/>
        <v>20</v>
      </c>
      <c r="L205" s="129">
        <f t="shared" si="19"/>
        <v>128</v>
      </c>
      <c r="M205" s="103">
        <v>199</v>
      </c>
      <c r="N205" s="116"/>
      <c r="O205" s="116"/>
      <c r="P205" s="116"/>
      <c r="Q205" s="116"/>
      <c r="R205" s="116"/>
      <c r="S205" s="116"/>
      <c r="T205" s="116"/>
      <c r="U205" s="116"/>
      <c r="V205" s="115">
        <f t="shared" si="20"/>
        <v>20</v>
      </c>
      <c r="W205" s="105">
        <f t="shared" si="21"/>
        <v>128</v>
      </c>
      <c r="X205" s="143">
        <v>199</v>
      </c>
      <c r="Y205" s="127"/>
      <c r="Z205" s="127"/>
      <c r="AA205" s="127"/>
      <c r="AB205" s="127"/>
      <c r="AC205" s="127"/>
      <c r="AD205" s="127"/>
      <c r="AE205" s="127"/>
      <c r="AF205" s="127"/>
      <c r="AG205" s="126">
        <f t="shared" si="22"/>
        <v>20</v>
      </c>
      <c r="AH205" s="118">
        <f t="shared" si="23"/>
        <v>176</v>
      </c>
    </row>
    <row r="206" spans="1:34" x14ac:dyDescent="0.25">
      <c r="A206" s="139">
        <v>200</v>
      </c>
      <c r="B206"/>
      <c r="C206"/>
      <c r="D206"/>
      <c r="E206"/>
      <c r="F206"/>
      <c r="G206"/>
      <c r="H206"/>
      <c r="I206"/>
      <c r="J206"/>
      <c r="K206" s="137">
        <f t="shared" si="24"/>
        <v>20</v>
      </c>
      <c r="L206" s="129">
        <f t="shared" si="19"/>
        <v>129</v>
      </c>
      <c r="M206" s="103">
        <v>200</v>
      </c>
      <c r="N206" s="116"/>
      <c r="O206" s="116"/>
      <c r="P206" s="116"/>
      <c r="Q206" s="116"/>
      <c r="R206" s="116"/>
      <c r="S206" s="116"/>
      <c r="T206" s="116"/>
      <c r="U206" s="116"/>
      <c r="V206" s="115">
        <f t="shared" si="20"/>
        <v>20</v>
      </c>
      <c r="W206" s="105">
        <f t="shared" si="21"/>
        <v>129</v>
      </c>
      <c r="X206" s="143">
        <v>200</v>
      </c>
      <c r="Y206" s="127"/>
      <c r="Z206" s="127"/>
      <c r="AA206" s="127"/>
      <c r="AB206" s="127"/>
      <c r="AC206" s="127"/>
      <c r="AD206" s="127"/>
      <c r="AE206" s="127"/>
      <c r="AF206" s="127"/>
      <c r="AG206" s="126">
        <f t="shared" si="22"/>
        <v>20</v>
      </c>
      <c r="AH206" s="118">
        <f t="shared" si="23"/>
        <v>177</v>
      </c>
    </row>
    <row r="207" spans="1:34" x14ac:dyDescent="0.25">
      <c r="A207" s="139">
        <v>201</v>
      </c>
      <c r="B207"/>
      <c r="C207"/>
      <c r="D207"/>
      <c r="E207"/>
      <c r="F207"/>
      <c r="G207"/>
      <c r="H207"/>
      <c r="I207"/>
      <c r="J207"/>
      <c r="K207" s="137">
        <f t="shared" si="24"/>
        <v>20</v>
      </c>
      <c r="L207" s="129">
        <f t="shared" si="19"/>
        <v>130</v>
      </c>
      <c r="M207" s="103">
        <v>201</v>
      </c>
      <c r="N207" s="116"/>
      <c r="O207" s="116"/>
      <c r="P207" s="116"/>
      <c r="Q207" s="116"/>
      <c r="R207" s="116"/>
      <c r="S207" s="116"/>
      <c r="T207" s="116"/>
      <c r="U207" s="116"/>
      <c r="V207" s="115">
        <f t="shared" si="20"/>
        <v>20</v>
      </c>
      <c r="W207" s="105">
        <f t="shared" si="21"/>
        <v>130</v>
      </c>
      <c r="X207" s="143">
        <v>201</v>
      </c>
      <c r="Y207" s="127"/>
      <c r="Z207" s="127"/>
      <c r="AA207" s="127"/>
      <c r="AB207" s="127"/>
      <c r="AC207" s="127"/>
      <c r="AD207" s="127"/>
      <c r="AE207" s="127"/>
      <c r="AF207" s="127"/>
      <c r="AG207" s="126">
        <f t="shared" si="22"/>
        <v>20</v>
      </c>
      <c r="AH207" s="118">
        <f t="shared" si="23"/>
        <v>178</v>
      </c>
    </row>
    <row r="208" spans="1:34" x14ac:dyDescent="0.25">
      <c r="A208" s="139">
        <v>202</v>
      </c>
      <c r="B208"/>
      <c r="C208"/>
      <c r="D208"/>
      <c r="E208"/>
      <c r="F208"/>
      <c r="G208"/>
      <c r="H208"/>
      <c r="I208"/>
      <c r="J208"/>
      <c r="K208" s="137">
        <f t="shared" si="24"/>
        <v>20</v>
      </c>
      <c r="L208" s="129">
        <f t="shared" si="19"/>
        <v>131</v>
      </c>
      <c r="M208" s="103">
        <v>202</v>
      </c>
      <c r="N208" s="116"/>
      <c r="O208" s="116"/>
      <c r="P208" s="116"/>
      <c r="Q208" s="116"/>
      <c r="R208" s="116"/>
      <c r="S208" s="116"/>
      <c r="T208" s="116"/>
      <c r="U208" s="116"/>
      <c r="V208" s="115">
        <f t="shared" si="20"/>
        <v>20</v>
      </c>
      <c r="W208" s="105">
        <f t="shared" si="21"/>
        <v>131</v>
      </c>
      <c r="X208" s="143">
        <v>202</v>
      </c>
      <c r="Y208" s="127"/>
      <c r="Z208" s="127"/>
      <c r="AA208" s="127"/>
      <c r="AB208" s="127"/>
      <c r="AC208" s="127"/>
      <c r="AD208" s="127"/>
      <c r="AE208" s="127"/>
      <c r="AF208" s="127"/>
      <c r="AG208" s="126">
        <f t="shared" si="22"/>
        <v>20</v>
      </c>
      <c r="AH208" s="118">
        <f t="shared" si="23"/>
        <v>179</v>
      </c>
    </row>
    <row r="209" spans="1:34" x14ac:dyDescent="0.25">
      <c r="A209" s="139">
        <v>203</v>
      </c>
      <c r="B209"/>
      <c r="C209"/>
      <c r="D209"/>
      <c r="E209"/>
      <c r="F209"/>
      <c r="G209"/>
      <c r="H209"/>
      <c r="I209"/>
      <c r="J209"/>
      <c r="K209" s="137">
        <f t="shared" si="24"/>
        <v>20</v>
      </c>
      <c r="L209" s="129">
        <f t="shared" si="19"/>
        <v>132</v>
      </c>
      <c r="M209" s="103">
        <v>203</v>
      </c>
      <c r="N209" s="116"/>
      <c r="O209" s="116"/>
      <c r="P209" s="116"/>
      <c r="Q209" s="116"/>
      <c r="R209" s="116"/>
      <c r="S209" s="116"/>
      <c r="T209" s="116"/>
      <c r="U209" s="116"/>
      <c r="V209" s="115">
        <f t="shared" si="20"/>
        <v>20</v>
      </c>
      <c r="W209" s="105">
        <f t="shared" si="21"/>
        <v>132</v>
      </c>
      <c r="X209" s="143">
        <v>203</v>
      </c>
      <c r="Y209" s="127"/>
      <c r="Z209" s="127"/>
      <c r="AA209" s="127"/>
      <c r="AB209" s="127"/>
      <c r="AC209" s="127"/>
      <c r="AD209" s="127"/>
      <c r="AE209" s="127"/>
      <c r="AF209" s="127"/>
      <c r="AG209" s="126">
        <f t="shared" si="22"/>
        <v>20</v>
      </c>
      <c r="AH209" s="118">
        <f t="shared" si="23"/>
        <v>180</v>
      </c>
    </row>
    <row r="210" spans="1:34" x14ac:dyDescent="0.25">
      <c r="A210" s="139">
        <v>204</v>
      </c>
      <c r="B210"/>
      <c r="C210"/>
      <c r="D210"/>
      <c r="E210"/>
      <c r="F210"/>
      <c r="G210"/>
      <c r="H210"/>
      <c r="I210"/>
      <c r="J210"/>
      <c r="K210" s="137">
        <f t="shared" si="24"/>
        <v>20</v>
      </c>
      <c r="L210" s="129">
        <f t="shared" si="19"/>
        <v>133</v>
      </c>
      <c r="M210" s="103">
        <v>204</v>
      </c>
      <c r="N210" s="116"/>
      <c r="O210" s="116"/>
      <c r="P210" s="116"/>
      <c r="Q210" s="116"/>
      <c r="R210" s="116"/>
      <c r="S210" s="116"/>
      <c r="T210" s="116"/>
      <c r="U210" s="116"/>
      <c r="V210" s="115">
        <f t="shared" si="20"/>
        <v>20</v>
      </c>
      <c r="W210" s="105">
        <f t="shared" si="21"/>
        <v>133</v>
      </c>
      <c r="X210" s="143">
        <v>204</v>
      </c>
      <c r="Y210" s="127"/>
      <c r="Z210" s="127"/>
      <c r="AA210" s="127"/>
      <c r="AB210" s="127"/>
      <c r="AC210" s="127"/>
      <c r="AD210" s="127"/>
      <c r="AE210" s="127"/>
      <c r="AF210" s="127"/>
      <c r="AG210" s="126">
        <f t="shared" si="22"/>
        <v>20</v>
      </c>
      <c r="AH210" s="118">
        <f t="shared" si="23"/>
        <v>181</v>
      </c>
    </row>
    <row r="211" spans="1:34" x14ac:dyDescent="0.25">
      <c r="A211" s="139">
        <v>205</v>
      </c>
      <c r="B211"/>
      <c r="C211"/>
      <c r="D211"/>
      <c r="E211"/>
      <c r="F211"/>
      <c r="G211"/>
      <c r="H211"/>
      <c r="I211"/>
      <c r="J211"/>
      <c r="K211" s="137">
        <f t="shared" si="24"/>
        <v>20</v>
      </c>
      <c r="L211" s="129">
        <f t="shared" si="19"/>
        <v>134</v>
      </c>
      <c r="M211" s="103">
        <v>205</v>
      </c>
      <c r="N211" s="116"/>
      <c r="O211" s="116"/>
      <c r="P211" s="116"/>
      <c r="Q211" s="116"/>
      <c r="R211" s="116"/>
      <c r="S211" s="116"/>
      <c r="T211" s="116"/>
      <c r="U211" s="116"/>
      <c r="V211" s="115">
        <f t="shared" si="20"/>
        <v>20</v>
      </c>
      <c r="W211" s="105">
        <f t="shared" si="21"/>
        <v>134</v>
      </c>
      <c r="X211" s="143">
        <v>205</v>
      </c>
      <c r="Y211" s="127"/>
      <c r="Z211" s="127"/>
      <c r="AA211" s="127"/>
      <c r="AB211" s="127"/>
      <c r="AC211" s="127"/>
      <c r="AD211" s="127"/>
      <c r="AE211" s="127"/>
      <c r="AF211" s="127"/>
      <c r="AG211" s="126">
        <f t="shared" si="22"/>
        <v>20</v>
      </c>
      <c r="AH211" s="118">
        <f t="shared" si="23"/>
        <v>182</v>
      </c>
    </row>
    <row r="212" spans="1:34" x14ac:dyDescent="0.25">
      <c r="A212" s="139">
        <v>206</v>
      </c>
      <c r="B212"/>
      <c r="C212"/>
      <c r="D212"/>
      <c r="E212"/>
      <c r="F212"/>
      <c r="G212"/>
      <c r="H212"/>
      <c r="I212"/>
      <c r="J212"/>
      <c r="K212" s="137">
        <f t="shared" si="24"/>
        <v>20</v>
      </c>
      <c r="L212" s="129">
        <f t="shared" si="19"/>
        <v>135</v>
      </c>
      <c r="M212" s="103">
        <v>206</v>
      </c>
      <c r="N212" s="116"/>
      <c r="O212" s="116"/>
      <c r="P212" s="116"/>
      <c r="Q212" s="116"/>
      <c r="R212" s="116"/>
      <c r="S212" s="116"/>
      <c r="T212" s="116"/>
      <c r="U212" s="116"/>
      <c r="V212" s="115">
        <f t="shared" si="20"/>
        <v>20</v>
      </c>
      <c r="W212" s="105">
        <f t="shared" si="21"/>
        <v>135</v>
      </c>
      <c r="X212" s="143">
        <v>206</v>
      </c>
      <c r="Y212" s="127"/>
      <c r="Z212" s="127"/>
      <c r="AA212" s="127"/>
      <c r="AB212" s="127"/>
      <c r="AC212" s="127"/>
      <c r="AD212" s="127"/>
      <c r="AE212" s="127"/>
      <c r="AF212" s="127"/>
      <c r="AG212" s="126">
        <f t="shared" si="22"/>
        <v>20</v>
      </c>
      <c r="AH212" s="118">
        <f t="shared" si="23"/>
        <v>183</v>
      </c>
    </row>
    <row r="213" spans="1:34" x14ac:dyDescent="0.25">
      <c r="A213" s="139">
        <v>207</v>
      </c>
      <c r="B213"/>
      <c r="C213"/>
      <c r="D213"/>
      <c r="E213"/>
      <c r="F213"/>
      <c r="G213"/>
      <c r="H213"/>
      <c r="I213"/>
      <c r="J213"/>
      <c r="K213" s="137">
        <f t="shared" si="24"/>
        <v>20</v>
      </c>
      <c r="L213" s="129">
        <f t="shared" si="19"/>
        <v>136</v>
      </c>
      <c r="M213" s="103">
        <v>207</v>
      </c>
      <c r="N213" s="116"/>
      <c r="O213" s="116"/>
      <c r="P213" s="116"/>
      <c r="Q213" s="116"/>
      <c r="R213" s="116"/>
      <c r="S213" s="116"/>
      <c r="T213" s="116"/>
      <c r="U213" s="116"/>
      <c r="V213" s="115">
        <f t="shared" si="20"/>
        <v>20</v>
      </c>
      <c r="W213" s="105">
        <f t="shared" si="21"/>
        <v>136</v>
      </c>
      <c r="X213" s="143">
        <v>207</v>
      </c>
      <c r="Y213" s="127"/>
      <c r="Z213" s="127"/>
      <c r="AA213" s="127"/>
      <c r="AB213" s="127"/>
      <c r="AC213" s="127"/>
      <c r="AD213" s="127"/>
      <c r="AE213" s="127"/>
      <c r="AF213" s="127"/>
      <c r="AG213" s="126">
        <f t="shared" si="22"/>
        <v>20</v>
      </c>
      <c r="AH213" s="118">
        <f t="shared" si="23"/>
        <v>184</v>
      </c>
    </row>
    <row r="214" spans="1:34" x14ac:dyDescent="0.25">
      <c r="A214" s="139"/>
      <c r="B214"/>
      <c r="C214"/>
      <c r="D214"/>
      <c r="E214"/>
      <c r="F214"/>
      <c r="G214"/>
      <c r="H214"/>
      <c r="I214"/>
      <c r="J214"/>
      <c r="K214" s="137">
        <f t="shared" si="24"/>
        <v>20</v>
      </c>
      <c r="L214" s="129">
        <f t="shared" si="19"/>
        <v>137</v>
      </c>
      <c r="M214" s="103">
        <v>208</v>
      </c>
      <c r="N214" s="116"/>
      <c r="O214" s="116"/>
      <c r="P214" s="116"/>
      <c r="Q214" s="116"/>
      <c r="R214" s="116"/>
      <c r="S214" s="116"/>
      <c r="T214" s="116"/>
      <c r="U214" s="116"/>
      <c r="V214" s="115">
        <f t="shared" si="20"/>
        <v>20</v>
      </c>
      <c r="W214" s="105">
        <f t="shared" si="21"/>
        <v>137</v>
      </c>
      <c r="X214" s="143"/>
      <c r="Y214" s="127"/>
      <c r="Z214" s="127"/>
      <c r="AA214" s="127"/>
      <c r="AB214" s="127"/>
      <c r="AC214" s="127"/>
      <c r="AD214" s="127"/>
      <c r="AE214" s="127"/>
      <c r="AF214" s="127"/>
      <c r="AG214" s="126">
        <f t="shared" si="22"/>
        <v>20</v>
      </c>
      <c r="AH214" s="118">
        <f t="shared" si="23"/>
        <v>185</v>
      </c>
    </row>
    <row r="215" spans="1:34" x14ac:dyDescent="0.25">
      <c r="A215" s="139"/>
      <c r="B215"/>
      <c r="C215"/>
      <c r="D215"/>
      <c r="E215"/>
      <c r="F215"/>
      <c r="G215"/>
      <c r="H215"/>
      <c r="I215"/>
      <c r="J215"/>
      <c r="K215" s="137">
        <f t="shared" si="24"/>
        <v>20</v>
      </c>
      <c r="L215" s="129">
        <f t="shared" si="19"/>
        <v>138</v>
      </c>
      <c r="M215" s="103">
        <v>209</v>
      </c>
      <c r="N215" s="116"/>
      <c r="O215" s="116"/>
      <c r="P215" s="116"/>
      <c r="Q215" s="116"/>
      <c r="R215" s="116"/>
      <c r="S215" s="116"/>
      <c r="T215" s="116"/>
      <c r="U215" s="116"/>
      <c r="V215" s="115">
        <f t="shared" si="20"/>
        <v>20</v>
      </c>
      <c r="W215" s="105">
        <f t="shared" si="21"/>
        <v>138</v>
      </c>
      <c r="X215" s="143"/>
      <c r="Y215" s="127"/>
      <c r="Z215" s="127"/>
      <c r="AA215" s="127"/>
      <c r="AB215" s="127"/>
      <c r="AC215" s="127"/>
      <c r="AD215" s="127"/>
      <c r="AE215" s="127"/>
      <c r="AF215" s="127"/>
      <c r="AG215" s="126">
        <f t="shared" si="22"/>
        <v>20</v>
      </c>
      <c r="AH215" s="118">
        <f t="shared" si="23"/>
        <v>186</v>
      </c>
    </row>
    <row r="216" spans="1:34" x14ac:dyDescent="0.25">
      <c r="A216" s="139"/>
      <c r="B216"/>
      <c r="C216"/>
      <c r="D216"/>
      <c r="E216"/>
      <c r="F216"/>
      <c r="G216"/>
      <c r="H216"/>
      <c r="I216"/>
      <c r="J216"/>
      <c r="K216" s="137">
        <f t="shared" si="24"/>
        <v>20</v>
      </c>
      <c r="L216" s="129">
        <f t="shared" si="19"/>
        <v>139</v>
      </c>
      <c r="M216" s="103">
        <v>210</v>
      </c>
      <c r="N216" s="116"/>
      <c r="O216" s="116"/>
      <c r="P216" s="116"/>
      <c r="Q216" s="116"/>
      <c r="R216" s="116"/>
      <c r="S216" s="116"/>
      <c r="T216" s="116"/>
      <c r="U216" s="116"/>
      <c r="V216" s="115">
        <f t="shared" si="20"/>
        <v>20</v>
      </c>
      <c r="W216" s="105">
        <f t="shared" si="21"/>
        <v>139</v>
      </c>
      <c r="X216" s="143"/>
      <c r="Y216" s="127"/>
      <c r="Z216" s="127"/>
      <c r="AA216" s="127"/>
      <c r="AB216" s="127"/>
      <c r="AC216" s="127"/>
      <c r="AD216" s="127"/>
      <c r="AE216" s="127"/>
      <c r="AF216" s="127"/>
      <c r="AG216" s="126">
        <f t="shared" si="22"/>
        <v>20</v>
      </c>
      <c r="AH216" s="118">
        <f t="shared" si="23"/>
        <v>187</v>
      </c>
    </row>
    <row r="217" spans="1:34" x14ac:dyDescent="0.25">
      <c r="A217" s="139"/>
      <c r="B217"/>
      <c r="C217"/>
      <c r="D217"/>
      <c r="E217"/>
      <c r="F217"/>
      <c r="G217"/>
      <c r="H217"/>
      <c r="I217"/>
      <c r="J217"/>
      <c r="K217" s="137">
        <f t="shared" si="24"/>
        <v>20</v>
      </c>
      <c r="L217" s="129">
        <f t="shared" si="19"/>
        <v>140</v>
      </c>
      <c r="M217" s="103">
        <v>211</v>
      </c>
      <c r="N217" s="116"/>
      <c r="O217" s="116"/>
      <c r="P217" s="116"/>
      <c r="Q217" s="116"/>
      <c r="R217" s="116"/>
      <c r="S217" s="116"/>
      <c r="T217" s="116"/>
      <c r="U217" s="116"/>
      <c r="V217" s="115">
        <f t="shared" si="20"/>
        <v>20</v>
      </c>
      <c r="W217" s="105">
        <f t="shared" si="21"/>
        <v>140</v>
      </c>
      <c r="X217" s="143"/>
      <c r="Y217" s="127"/>
      <c r="Z217" s="127"/>
      <c r="AA217" s="127"/>
      <c r="AB217" s="127"/>
      <c r="AC217" s="127"/>
      <c r="AD217" s="127"/>
      <c r="AE217" s="127"/>
      <c r="AF217" s="127"/>
      <c r="AG217" s="126">
        <f t="shared" si="22"/>
        <v>20</v>
      </c>
      <c r="AH217" s="118">
        <f t="shared" si="23"/>
        <v>188</v>
      </c>
    </row>
    <row r="218" spans="1:34" x14ac:dyDescent="0.25">
      <c r="A218" s="139"/>
      <c r="B218"/>
      <c r="C218"/>
      <c r="D218"/>
      <c r="E218"/>
      <c r="F218"/>
      <c r="G218"/>
      <c r="H218"/>
      <c r="I218"/>
      <c r="J218"/>
      <c r="K218" s="137">
        <f t="shared" si="24"/>
        <v>20</v>
      </c>
      <c r="L218" s="129">
        <f t="shared" si="19"/>
        <v>141</v>
      </c>
      <c r="M218" s="103">
        <v>212</v>
      </c>
      <c r="N218" s="116"/>
      <c r="O218" s="116"/>
      <c r="P218" s="116"/>
      <c r="Q218" s="116"/>
      <c r="R218" s="116"/>
      <c r="S218" s="116"/>
      <c r="T218" s="116"/>
      <c r="U218" s="116"/>
      <c r="V218" s="115">
        <f t="shared" si="20"/>
        <v>20</v>
      </c>
      <c r="W218" s="105">
        <f t="shared" si="21"/>
        <v>141</v>
      </c>
      <c r="X218" s="143"/>
      <c r="Y218" s="127"/>
      <c r="Z218" s="127"/>
      <c r="AA218" s="127"/>
      <c r="AB218" s="127"/>
      <c r="AC218" s="127"/>
      <c r="AD218" s="127"/>
      <c r="AE218" s="127"/>
      <c r="AF218" s="127"/>
      <c r="AG218" s="126">
        <f t="shared" si="22"/>
        <v>20</v>
      </c>
      <c r="AH218" s="118">
        <f t="shared" si="23"/>
        <v>189</v>
      </c>
    </row>
    <row r="219" spans="1:34" x14ac:dyDescent="0.25">
      <c r="A219" s="139"/>
      <c r="B219"/>
      <c r="C219"/>
      <c r="D219"/>
      <c r="E219"/>
      <c r="F219"/>
      <c r="G219"/>
      <c r="H219"/>
      <c r="I219"/>
      <c r="J219"/>
      <c r="K219" s="137">
        <f t="shared" si="24"/>
        <v>20</v>
      </c>
      <c r="L219" s="129">
        <f t="shared" si="19"/>
        <v>142</v>
      </c>
      <c r="M219" s="103">
        <v>213</v>
      </c>
      <c r="N219" s="116"/>
      <c r="O219" s="116"/>
      <c r="P219" s="116"/>
      <c r="Q219" s="116"/>
      <c r="R219" s="116"/>
      <c r="S219" s="116"/>
      <c r="T219" s="116"/>
      <c r="U219" s="116"/>
      <c r="V219" s="115">
        <f t="shared" si="20"/>
        <v>20</v>
      </c>
      <c r="W219" s="105">
        <f t="shared" si="21"/>
        <v>142</v>
      </c>
      <c r="X219" s="143"/>
      <c r="Y219" s="127"/>
      <c r="Z219" s="127"/>
      <c r="AA219" s="127"/>
      <c r="AB219" s="127"/>
      <c r="AC219" s="127"/>
      <c r="AD219" s="127"/>
      <c r="AE219" s="127"/>
      <c r="AF219" s="127"/>
      <c r="AG219" s="126">
        <f t="shared" si="22"/>
        <v>20</v>
      </c>
      <c r="AH219" s="118">
        <f t="shared" si="23"/>
        <v>190</v>
      </c>
    </row>
    <row r="220" spans="1:34" x14ac:dyDescent="0.25">
      <c r="A220" s="139"/>
      <c r="B220"/>
      <c r="C220"/>
      <c r="D220"/>
      <c r="E220"/>
      <c r="F220"/>
      <c r="G220"/>
      <c r="H220"/>
      <c r="I220"/>
      <c r="J220"/>
      <c r="K220" s="137">
        <f t="shared" si="24"/>
        <v>20</v>
      </c>
      <c r="L220" s="129">
        <f t="shared" si="19"/>
        <v>143</v>
      </c>
      <c r="M220" s="103">
        <v>214</v>
      </c>
      <c r="N220" s="116"/>
      <c r="O220" s="116"/>
      <c r="P220" s="116"/>
      <c r="Q220" s="116"/>
      <c r="R220" s="116"/>
      <c r="S220" s="116"/>
      <c r="T220" s="116"/>
      <c r="U220" s="116"/>
      <c r="V220" s="115">
        <f t="shared" si="20"/>
        <v>20</v>
      </c>
      <c r="W220" s="105">
        <f t="shared" si="21"/>
        <v>143</v>
      </c>
      <c r="X220" s="143"/>
      <c r="Y220" s="127"/>
      <c r="Z220" s="127"/>
      <c r="AA220" s="127"/>
      <c r="AB220" s="127"/>
      <c r="AC220" s="127"/>
      <c r="AD220" s="127"/>
      <c r="AE220" s="127"/>
      <c r="AF220" s="127"/>
      <c r="AG220" s="126">
        <f t="shared" si="22"/>
        <v>20</v>
      </c>
      <c r="AH220" s="118">
        <f t="shared" si="23"/>
        <v>191</v>
      </c>
    </row>
    <row r="221" spans="1:34" x14ac:dyDescent="0.25">
      <c r="A221" s="139"/>
      <c r="B221"/>
      <c r="C221"/>
      <c r="D221"/>
      <c r="E221"/>
      <c r="F221"/>
      <c r="G221"/>
      <c r="H221"/>
      <c r="I221"/>
      <c r="J221"/>
      <c r="K221" s="137">
        <f t="shared" si="24"/>
        <v>20</v>
      </c>
      <c r="L221" s="129">
        <f t="shared" si="19"/>
        <v>144</v>
      </c>
      <c r="M221" s="103">
        <v>215</v>
      </c>
      <c r="N221" s="116"/>
      <c r="O221" s="116"/>
      <c r="P221" s="116"/>
      <c r="Q221" s="116"/>
      <c r="R221" s="116"/>
      <c r="S221" s="116"/>
      <c r="T221" s="116"/>
      <c r="U221" s="116"/>
      <c r="V221" s="115">
        <f t="shared" si="20"/>
        <v>20</v>
      </c>
      <c r="W221" s="105">
        <f t="shared" si="21"/>
        <v>144</v>
      </c>
      <c r="X221" s="143"/>
      <c r="Y221" s="127"/>
      <c r="Z221" s="127"/>
      <c r="AA221" s="127"/>
      <c r="AB221" s="127"/>
      <c r="AC221" s="127"/>
      <c r="AD221" s="127"/>
      <c r="AE221" s="127"/>
      <c r="AF221" s="127"/>
      <c r="AG221" s="126">
        <f t="shared" si="22"/>
        <v>20</v>
      </c>
      <c r="AH221" s="118">
        <f t="shared" si="23"/>
        <v>192</v>
      </c>
    </row>
    <row r="222" spans="1:34" x14ac:dyDescent="0.25">
      <c r="A222" s="139"/>
      <c r="B222"/>
      <c r="C222"/>
      <c r="D222"/>
      <c r="E222"/>
      <c r="F222"/>
      <c r="G222"/>
      <c r="H222"/>
      <c r="I222"/>
      <c r="J222"/>
      <c r="K222" s="137">
        <f t="shared" si="24"/>
        <v>20</v>
      </c>
      <c r="L222" s="129">
        <f t="shared" si="19"/>
        <v>145</v>
      </c>
      <c r="M222" s="103">
        <v>216</v>
      </c>
      <c r="N222" s="116"/>
      <c r="O222" s="116"/>
      <c r="P222" s="116"/>
      <c r="Q222" s="116"/>
      <c r="R222" s="116"/>
      <c r="S222" s="116"/>
      <c r="T222" s="116"/>
      <c r="U222" s="116"/>
      <c r="V222" s="115">
        <f t="shared" si="20"/>
        <v>20</v>
      </c>
      <c r="W222" s="105">
        <f t="shared" si="21"/>
        <v>145</v>
      </c>
      <c r="X222" s="143"/>
      <c r="Y222" s="127"/>
      <c r="Z222" s="127"/>
      <c r="AA222" s="127"/>
      <c r="AB222" s="127"/>
      <c r="AC222" s="127"/>
      <c r="AD222" s="127"/>
      <c r="AE222" s="127"/>
      <c r="AF222" s="127"/>
      <c r="AG222" s="126">
        <f t="shared" si="22"/>
        <v>20</v>
      </c>
      <c r="AH222" s="118">
        <f t="shared" si="23"/>
        <v>193</v>
      </c>
    </row>
    <row r="223" spans="1:34" x14ac:dyDescent="0.25">
      <c r="A223" s="139"/>
      <c r="B223"/>
      <c r="C223"/>
      <c r="D223"/>
      <c r="E223"/>
      <c r="F223"/>
      <c r="G223"/>
      <c r="H223"/>
      <c r="I223"/>
      <c r="J223"/>
      <c r="K223" s="137">
        <f t="shared" si="24"/>
        <v>20</v>
      </c>
      <c r="L223" s="129">
        <f t="shared" si="19"/>
        <v>146</v>
      </c>
      <c r="M223" s="103">
        <v>217</v>
      </c>
      <c r="N223" s="116"/>
      <c r="O223" s="116"/>
      <c r="P223" s="116"/>
      <c r="Q223" s="116"/>
      <c r="R223" s="116"/>
      <c r="S223" s="116"/>
      <c r="T223" s="116"/>
      <c r="U223" s="116"/>
      <c r="V223" s="115">
        <f t="shared" si="20"/>
        <v>20</v>
      </c>
      <c r="W223" s="105">
        <f t="shared" si="21"/>
        <v>146</v>
      </c>
      <c r="X223" s="143"/>
      <c r="Y223" s="127"/>
      <c r="Z223" s="127"/>
      <c r="AA223" s="127"/>
      <c r="AB223" s="127"/>
      <c r="AC223" s="127"/>
      <c r="AD223" s="127"/>
      <c r="AE223" s="127"/>
      <c r="AF223" s="127"/>
      <c r="AG223" s="126">
        <f t="shared" si="22"/>
        <v>20</v>
      </c>
      <c r="AH223" s="118">
        <f t="shared" si="23"/>
        <v>194</v>
      </c>
    </row>
    <row r="224" spans="1:34" x14ac:dyDescent="0.25">
      <c r="A224" s="139"/>
      <c r="B224"/>
      <c r="C224"/>
      <c r="D224"/>
      <c r="E224"/>
      <c r="F224"/>
      <c r="G224"/>
      <c r="H224"/>
      <c r="I224"/>
      <c r="J224"/>
      <c r="K224" s="137">
        <f t="shared" si="24"/>
        <v>20</v>
      </c>
      <c r="L224" s="129">
        <f t="shared" si="19"/>
        <v>147</v>
      </c>
      <c r="M224" s="103">
        <v>218</v>
      </c>
      <c r="N224" s="116"/>
      <c r="O224" s="116"/>
      <c r="P224" s="116"/>
      <c r="Q224" s="116"/>
      <c r="R224" s="116"/>
      <c r="S224" s="116"/>
      <c r="T224" s="116"/>
      <c r="U224" s="116"/>
      <c r="V224" s="115">
        <f t="shared" si="20"/>
        <v>20</v>
      </c>
      <c r="W224" s="105">
        <f t="shared" si="21"/>
        <v>147</v>
      </c>
      <c r="X224" s="143"/>
      <c r="Y224" s="127"/>
      <c r="Z224" s="127"/>
      <c r="AA224" s="127"/>
      <c r="AB224" s="127"/>
      <c r="AC224" s="127"/>
      <c r="AD224" s="127"/>
      <c r="AE224" s="127"/>
      <c r="AF224" s="127"/>
      <c r="AG224" s="126">
        <f t="shared" si="22"/>
        <v>20</v>
      </c>
      <c r="AH224" s="118">
        <f t="shared" si="23"/>
        <v>195</v>
      </c>
    </row>
    <row r="225" spans="1:34" x14ac:dyDescent="0.25">
      <c r="A225" s="139"/>
      <c r="B225"/>
      <c r="C225"/>
      <c r="D225"/>
      <c r="E225"/>
      <c r="F225"/>
      <c r="G225"/>
      <c r="H225"/>
      <c r="I225"/>
      <c r="J225"/>
      <c r="K225" s="137">
        <f t="shared" si="24"/>
        <v>20</v>
      </c>
      <c r="L225" s="129">
        <f t="shared" si="19"/>
        <v>148</v>
      </c>
      <c r="M225" s="103">
        <v>219</v>
      </c>
      <c r="N225" s="116"/>
      <c r="O225" s="116"/>
      <c r="P225" s="116"/>
      <c r="Q225" s="116"/>
      <c r="R225" s="116"/>
      <c r="S225" s="116"/>
      <c r="T225" s="116"/>
      <c r="U225" s="116"/>
      <c r="V225" s="115">
        <f t="shared" si="20"/>
        <v>20</v>
      </c>
      <c r="W225" s="105">
        <f t="shared" si="21"/>
        <v>148</v>
      </c>
      <c r="X225" s="143"/>
      <c r="Y225" s="127"/>
      <c r="Z225" s="127"/>
      <c r="AA225" s="127"/>
      <c r="AB225" s="127"/>
      <c r="AC225" s="127"/>
      <c r="AD225" s="127"/>
      <c r="AE225" s="127"/>
      <c r="AF225" s="127"/>
      <c r="AG225" s="126">
        <f t="shared" si="22"/>
        <v>20</v>
      </c>
      <c r="AH225" s="118">
        <f t="shared" si="23"/>
        <v>196</v>
      </c>
    </row>
    <row r="226" spans="1:34" x14ac:dyDescent="0.25">
      <c r="A226" s="139"/>
      <c r="B226"/>
      <c r="C226"/>
      <c r="D226"/>
      <c r="E226"/>
      <c r="F226"/>
      <c r="G226"/>
      <c r="H226"/>
      <c r="I226"/>
      <c r="J226"/>
      <c r="K226" s="137">
        <f t="shared" si="24"/>
        <v>20</v>
      </c>
      <c r="L226" s="129">
        <f t="shared" si="19"/>
        <v>149</v>
      </c>
      <c r="M226" s="103">
        <v>220</v>
      </c>
      <c r="N226" s="116"/>
      <c r="O226" s="116"/>
      <c r="P226" s="116"/>
      <c r="Q226" s="116"/>
      <c r="R226" s="116"/>
      <c r="S226" s="116"/>
      <c r="T226" s="116"/>
      <c r="U226" s="116"/>
      <c r="V226" s="115">
        <f t="shared" si="20"/>
        <v>20</v>
      </c>
      <c r="W226" s="105">
        <f t="shared" si="21"/>
        <v>149</v>
      </c>
      <c r="X226" s="143"/>
      <c r="Y226" s="127"/>
      <c r="Z226" s="127"/>
      <c r="AA226" s="127"/>
      <c r="AB226" s="127"/>
      <c r="AC226" s="127"/>
      <c r="AD226" s="127"/>
      <c r="AE226" s="127"/>
      <c r="AF226" s="127"/>
      <c r="AG226" s="126">
        <f t="shared" si="22"/>
        <v>20</v>
      </c>
      <c r="AH226" s="118">
        <f t="shared" si="23"/>
        <v>197</v>
      </c>
    </row>
    <row r="227" spans="1:34" x14ac:dyDescent="0.25">
      <c r="A227" s="139"/>
      <c r="B227"/>
      <c r="C227"/>
      <c r="D227"/>
      <c r="E227"/>
      <c r="F227"/>
      <c r="G227"/>
      <c r="H227"/>
      <c r="I227"/>
      <c r="J227"/>
      <c r="K227" s="137">
        <f t="shared" si="24"/>
        <v>20</v>
      </c>
      <c r="L227" s="129">
        <f t="shared" si="19"/>
        <v>150</v>
      </c>
      <c r="M227" s="103">
        <v>221</v>
      </c>
      <c r="N227" s="116"/>
      <c r="O227" s="116"/>
      <c r="P227" s="116"/>
      <c r="Q227" s="116"/>
      <c r="R227" s="116"/>
      <c r="S227" s="116"/>
      <c r="T227" s="116"/>
      <c r="U227" s="116"/>
      <c r="V227" s="115">
        <f t="shared" si="20"/>
        <v>20</v>
      </c>
      <c r="W227" s="105">
        <f t="shared" si="21"/>
        <v>150</v>
      </c>
      <c r="X227" s="143"/>
      <c r="Y227" s="127"/>
      <c r="Z227" s="127"/>
      <c r="AA227" s="127"/>
      <c r="AB227" s="127"/>
      <c r="AC227" s="127"/>
      <c r="AD227" s="127"/>
      <c r="AE227" s="127"/>
      <c r="AF227" s="127"/>
      <c r="AG227" s="126">
        <f t="shared" si="22"/>
        <v>20</v>
      </c>
      <c r="AH227" s="118">
        <f t="shared" si="23"/>
        <v>198</v>
      </c>
    </row>
    <row r="228" spans="1:34" x14ac:dyDescent="0.25">
      <c r="A228" s="139"/>
      <c r="B228"/>
      <c r="C228"/>
      <c r="D228"/>
      <c r="E228"/>
      <c r="F228"/>
      <c r="G228"/>
      <c r="H228"/>
      <c r="I228"/>
      <c r="J228"/>
      <c r="K228" s="137">
        <f t="shared" si="24"/>
        <v>20</v>
      </c>
      <c r="L228" s="129">
        <f t="shared" si="19"/>
        <v>151</v>
      </c>
      <c r="M228" s="103">
        <v>222</v>
      </c>
      <c r="N228" s="116"/>
      <c r="O228" s="116"/>
      <c r="P228" s="116"/>
      <c r="Q228" s="116"/>
      <c r="R228" s="116"/>
      <c r="S228" s="116"/>
      <c r="T228" s="116"/>
      <c r="U228" s="116"/>
      <c r="V228" s="115">
        <f t="shared" si="20"/>
        <v>20</v>
      </c>
      <c r="W228" s="105">
        <f t="shared" si="21"/>
        <v>151</v>
      </c>
      <c r="X228" s="143"/>
      <c r="Y228" s="127"/>
      <c r="Z228" s="127"/>
      <c r="AA228" s="127"/>
      <c r="AB228" s="127"/>
      <c r="AC228" s="127"/>
      <c r="AD228" s="127"/>
      <c r="AE228" s="127"/>
      <c r="AF228" s="127"/>
      <c r="AG228" s="126">
        <f t="shared" si="22"/>
        <v>20</v>
      </c>
      <c r="AH228" s="118">
        <f t="shared" si="23"/>
        <v>199</v>
      </c>
    </row>
    <row r="229" spans="1:34" x14ac:dyDescent="0.25">
      <c r="A229" s="139"/>
      <c r="B229"/>
      <c r="C229"/>
      <c r="D229"/>
      <c r="E229"/>
      <c r="F229"/>
      <c r="G229"/>
      <c r="H229"/>
      <c r="I229"/>
      <c r="J229"/>
      <c r="K229" s="137">
        <f t="shared" si="24"/>
        <v>20</v>
      </c>
      <c r="L229" s="129">
        <f t="shared" si="19"/>
        <v>152</v>
      </c>
      <c r="M229" s="103">
        <v>223</v>
      </c>
      <c r="N229" s="116"/>
      <c r="O229" s="116"/>
      <c r="P229" s="116"/>
      <c r="Q229" s="116"/>
      <c r="R229" s="116"/>
      <c r="S229" s="116"/>
      <c r="T229" s="116"/>
      <c r="U229" s="116"/>
      <c r="V229" s="115">
        <f t="shared" si="20"/>
        <v>20</v>
      </c>
      <c r="W229" s="105">
        <f t="shared" si="21"/>
        <v>152</v>
      </c>
      <c r="X229" s="143"/>
      <c r="Y229" s="127"/>
      <c r="Z229" s="127"/>
      <c r="AA229" s="127"/>
      <c r="AB229" s="127"/>
      <c r="AC229" s="127"/>
      <c r="AD229" s="127"/>
      <c r="AE229" s="127"/>
      <c r="AF229" s="127"/>
      <c r="AG229" s="126">
        <f t="shared" si="22"/>
        <v>20</v>
      </c>
      <c r="AH229" s="118">
        <f t="shared" si="23"/>
        <v>200</v>
      </c>
    </row>
    <row r="230" spans="1:34" x14ac:dyDescent="0.25">
      <c r="A230" s="139"/>
      <c r="B230"/>
      <c r="C230"/>
      <c r="D230"/>
      <c r="E230"/>
      <c r="F230"/>
      <c r="G230"/>
      <c r="H230"/>
      <c r="I230"/>
      <c r="J230"/>
      <c r="K230" s="137">
        <f t="shared" si="24"/>
        <v>20</v>
      </c>
      <c r="L230" s="129">
        <f t="shared" si="19"/>
        <v>153</v>
      </c>
      <c r="M230" s="103">
        <v>224</v>
      </c>
      <c r="N230" s="116"/>
      <c r="O230" s="116"/>
      <c r="P230" s="116"/>
      <c r="Q230" s="116"/>
      <c r="R230" s="116"/>
      <c r="S230" s="116"/>
      <c r="T230" s="116"/>
      <c r="U230" s="116"/>
      <c r="V230" s="115">
        <f t="shared" si="20"/>
        <v>20</v>
      </c>
      <c r="W230" s="105">
        <f t="shared" si="21"/>
        <v>153</v>
      </c>
      <c r="X230" s="143"/>
      <c r="Y230" s="127"/>
      <c r="Z230" s="127"/>
      <c r="AA230" s="127"/>
      <c r="AB230" s="127"/>
      <c r="AC230" s="127"/>
      <c r="AD230" s="127"/>
      <c r="AE230" s="127"/>
      <c r="AF230" s="127"/>
      <c r="AG230" s="126">
        <f t="shared" si="22"/>
        <v>20</v>
      </c>
      <c r="AH230" s="118">
        <f t="shared" si="23"/>
        <v>201</v>
      </c>
    </row>
    <row r="231" spans="1:34" x14ac:dyDescent="0.25">
      <c r="A231" s="139"/>
      <c r="B231"/>
      <c r="C231"/>
      <c r="D231"/>
      <c r="E231"/>
      <c r="F231"/>
      <c r="G231"/>
      <c r="H231"/>
      <c r="I231"/>
      <c r="J231"/>
      <c r="K231" s="137">
        <f t="shared" si="24"/>
        <v>20</v>
      </c>
      <c r="L231" s="129">
        <f t="shared" si="19"/>
        <v>154</v>
      </c>
      <c r="M231" s="103">
        <v>225</v>
      </c>
      <c r="N231" s="116"/>
      <c r="O231" s="116"/>
      <c r="P231" s="116"/>
      <c r="Q231" s="116"/>
      <c r="R231" s="116"/>
      <c r="S231" s="116"/>
      <c r="T231" s="116"/>
      <c r="U231" s="116"/>
      <c r="V231" s="115">
        <f t="shared" si="20"/>
        <v>20</v>
      </c>
      <c r="W231" s="105">
        <f t="shared" si="21"/>
        <v>154</v>
      </c>
      <c r="X231" s="143"/>
      <c r="Y231" s="127"/>
      <c r="Z231" s="127"/>
      <c r="AA231" s="127"/>
      <c r="AB231" s="127"/>
      <c r="AC231" s="127"/>
      <c r="AD231" s="127"/>
      <c r="AE231" s="127"/>
      <c r="AF231" s="127"/>
      <c r="AG231" s="126">
        <f t="shared" si="22"/>
        <v>20</v>
      </c>
      <c r="AH231" s="118">
        <f t="shared" si="23"/>
        <v>202</v>
      </c>
    </row>
    <row r="232" spans="1:34" x14ac:dyDescent="0.25">
      <c r="A232" s="139"/>
      <c r="B232"/>
      <c r="C232"/>
      <c r="D232"/>
      <c r="E232"/>
      <c r="F232"/>
      <c r="G232"/>
      <c r="H232"/>
      <c r="I232"/>
      <c r="J232"/>
      <c r="K232" s="137">
        <f t="shared" si="24"/>
        <v>20</v>
      </c>
      <c r="L232" s="129">
        <f t="shared" si="19"/>
        <v>155</v>
      </c>
      <c r="M232" s="103">
        <v>226</v>
      </c>
      <c r="N232" s="116"/>
      <c r="O232" s="116"/>
      <c r="P232" s="116"/>
      <c r="Q232" s="116"/>
      <c r="R232" s="116"/>
      <c r="S232" s="116"/>
      <c r="T232" s="116"/>
      <c r="U232" s="116"/>
      <c r="V232" s="115">
        <f t="shared" si="20"/>
        <v>20</v>
      </c>
      <c r="W232" s="105">
        <f t="shared" si="21"/>
        <v>155</v>
      </c>
      <c r="X232" s="143"/>
      <c r="Y232" s="127"/>
      <c r="Z232" s="127"/>
      <c r="AA232" s="127"/>
      <c r="AB232" s="127"/>
      <c r="AC232" s="127"/>
      <c r="AD232" s="127"/>
      <c r="AE232" s="127"/>
      <c r="AF232" s="127"/>
      <c r="AG232" s="126">
        <f t="shared" si="22"/>
        <v>20</v>
      </c>
      <c r="AH232" s="118">
        <f t="shared" si="23"/>
        <v>203</v>
      </c>
    </row>
    <row r="233" spans="1:34" x14ac:dyDescent="0.25">
      <c r="A233" s="139"/>
      <c r="B233"/>
      <c r="C233"/>
      <c r="D233"/>
      <c r="E233"/>
      <c r="F233"/>
      <c r="G233"/>
      <c r="H233"/>
      <c r="I233"/>
      <c r="J233"/>
      <c r="K233" s="137">
        <f t="shared" si="24"/>
        <v>20</v>
      </c>
      <c r="L233" s="129">
        <f t="shared" si="19"/>
        <v>156</v>
      </c>
      <c r="M233" s="103">
        <v>227</v>
      </c>
      <c r="N233" s="116"/>
      <c r="O233" s="116"/>
      <c r="P233" s="116"/>
      <c r="Q233" s="116"/>
      <c r="R233" s="116"/>
      <c r="S233" s="116"/>
      <c r="T233" s="116"/>
      <c r="U233" s="116"/>
      <c r="V233" s="115">
        <f t="shared" si="20"/>
        <v>20</v>
      </c>
      <c r="W233" s="105">
        <f t="shared" si="21"/>
        <v>156</v>
      </c>
      <c r="X233" s="143"/>
      <c r="Y233" s="127"/>
      <c r="Z233" s="127"/>
      <c r="AA233" s="127"/>
      <c r="AB233" s="127"/>
      <c r="AC233" s="127"/>
      <c r="AD233" s="127"/>
      <c r="AE233" s="127"/>
      <c r="AF233" s="127"/>
      <c r="AG233" s="126">
        <f t="shared" si="22"/>
        <v>20</v>
      </c>
      <c r="AH233" s="118">
        <f t="shared" si="23"/>
        <v>204</v>
      </c>
    </row>
    <row r="234" spans="1:34" x14ac:dyDescent="0.25">
      <c r="A234" s="139"/>
      <c r="B234"/>
      <c r="C234"/>
      <c r="D234"/>
      <c r="E234"/>
      <c r="F234"/>
      <c r="G234"/>
      <c r="H234"/>
      <c r="I234"/>
      <c r="J234"/>
      <c r="K234" s="137">
        <f t="shared" si="24"/>
        <v>20</v>
      </c>
      <c r="L234" s="129">
        <f t="shared" si="19"/>
        <v>157</v>
      </c>
      <c r="M234" s="103">
        <v>228</v>
      </c>
      <c r="N234" s="116"/>
      <c r="O234" s="116"/>
      <c r="P234" s="116"/>
      <c r="Q234" s="116"/>
      <c r="R234" s="116"/>
      <c r="S234" s="116"/>
      <c r="T234" s="116"/>
      <c r="U234" s="116"/>
      <c r="V234" s="115">
        <f t="shared" si="20"/>
        <v>20</v>
      </c>
      <c r="W234" s="105">
        <f t="shared" si="21"/>
        <v>157</v>
      </c>
      <c r="X234" s="143"/>
      <c r="Y234" s="127"/>
      <c r="Z234" s="127"/>
      <c r="AA234" s="127"/>
      <c r="AB234" s="127"/>
      <c r="AC234" s="127"/>
      <c r="AD234" s="127"/>
      <c r="AE234" s="127"/>
      <c r="AF234" s="127"/>
      <c r="AG234" s="126">
        <f t="shared" si="22"/>
        <v>20</v>
      </c>
      <c r="AH234" s="118">
        <f t="shared" si="23"/>
        <v>205</v>
      </c>
    </row>
    <row r="235" spans="1:34" x14ac:dyDescent="0.25">
      <c r="A235" s="139"/>
      <c r="B235"/>
      <c r="C235"/>
      <c r="D235"/>
      <c r="E235"/>
      <c r="F235"/>
      <c r="G235"/>
      <c r="H235"/>
      <c r="I235"/>
      <c r="J235"/>
      <c r="K235" s="137">
        <f t="shared" si="24"/>
        <v>20</v>
      </c>
      <c r="L235" s="129">
        <f t="shared" si="19"/>
        <v>158</v>
      </c>
      <c r="M235" s="103">
        <v>229</v>
      </c>
      <c r="N235" s="116"/>
      <c r="O235" s="116"/>
      <c r="P235" s="116"/>
      <c r="Q235" s="116"/>
      <c r="R235" s="116"/>
      <c r="S235" s="116"/>
      <c r="T235" s="116"/>
      <c r="U235" s="116"/>
      <c r="V235" s="115">
        <f t="shared" si="20"/>
        <v>20</v>
      </c>
      <c r="W235" s="105">
        <f t="shared" si="21"/>
        <v>158</v>
      </c>
      <c r="X235" s="143"/>
      <c r="Y235" s="127"/>
      <c r="Z235" s="127"/>
      <c r="AA235" s="127"/>
      <c r="AB235" s="127"/>
      <c r="AC235" s="127"/>
      <c r="AD235" s="127"/>
      <c r="AE235" s="127"/>
      <c r="AF235" s="127"/>
      <c r="AG235" s="126">
        <f t="shared" si="22"/>
        <v>20</v>
      </c>
      <c r="AH235" s="118">
        <f t="shared" si="23"/>
        <v>206</v>
      </c>
    </row>
    <row r="236" spans="1:34" x14ac:dyDescent="0.25">
      <c r="A236" s="139"/>
      <c r="B236"/>
      <c r="C236"/>
      <c r="D236"/>
      <c r="E236"/>
      <c r="F236"/>
      <c r="G236"/>
      <c r="H236"/>
      <c r="I236"/>
      <c r="J236"/>
      <c r="K236" s="137">
        <f t="shared" si="24"/>
        <v>20</v>
      </c>
      <c r="L236" s="129">
        <f t="shared" si="19"/>
        <v>159</v>
      </c>
      <c r="M236" s="103">
        <v>230</v>
      </c>
      <c r="N236" s="116"/>
      <c r="O236" s="116"/>
      <c r="P236" s="116"/>
      <c r="Q236" s="116"/>
      <c r="R236" s="116"/>
      <c r="S236" s="116"/>
      <c r="T236" s="116"/>
      <c r="U236" s="116"/>
      <c r="V236" s="115">
        <f t="shared" si="20"/>
        <v>20</v>
      </c>
      <c r="W236" s="105">
        <f t="shared" si="21"/>
        <v>159</v>
      </c>
      <c r="X236" s="143"/>
      <c r="Y236" s="127"/>
      <c r="Z236" s="127"/>
      <c r="AA236" s="127"/>
      <c r="AB236" s="127"/>
      <c r="AC236" s="127"/>
      <c r="AD236" s="127"/>
      <c r="AE236" s="127"/>
      <c r="AF236" s="127"/>
      <c r="AG236" s="126">
        <f t="shared" si="22"/>
        <v>20</v>
      </c>
      <c r="AH236" s="118">
        <f t="shared" si="23"/>
        <v>207</v>
      </c>
    </row>
    <row r="237" spans="1:34" x14ac:dyDescent="0.25">
      <c r="A237" s="139"/>
      <c r="B237"/>
      <c r="C237"/>
      <c r="D237"/>
      <c r="E237"/>
      <c r="F237"/>
      <c r="G237"/>
      <c r="H237"/>
      <c r="I237"/>
      <c r="J237"/>
      <c r="K237" s="137">
        <f t="shared" si="24"/>
        <v>20</v>
      </c>
      <c r="L237" s="129">
        <f t="shared" si="19"/>
        <v>160</v>
      </c>
      <c r="M237" s="103">
        <v>231</v>
      </c>
      <c r="N237" s="116"/>
      <c r="O237" s="116"/>
      <c r="P237" s="116"/>
      <c r="Q237" s="116"/>
      <c r="R237" s="116"/>
      <c r="S237" s="116"/>
      <c r="T237" s="116"/>
      <c r="U237" s="116"/>
      <c r="V237" s="115">
        <f t="shared" si="20"/>
        <v>20</v>
      </c>
      <c r="W237" s="105">
        <f t="shared" si="21"/>
        <v>160</v>
      </c>
      <c r="X237" s="143"/>
      <c r="Y237" s="127"/>
      <c r="Z237" s="127"/>
      <c r="AA237" s="127"/>
      <c r="AB237" s="127"/>
      <c r="AC237" s="127"/>
      <c r="AD237" s="127"/>
      <c r="AE237" s="127"/>
      <c r="AF237" s="127"/>
      <c r="AG237" s="126">
        <f t="shared" si="22"/>
        <v>20</v>
      </c>
      <c r="AH237" s="118">
        <f t="shared" si="23"/>
        <v>208</v>
      </c>
    </row>
    <row r="238" spans="1:34" x14ac:dyDescent="0.25">
      <c r="A238" s="139"/>
      <c r="B238"/>
      <c r="C238"/>
      <c r="D238"/>
      <c r="E238"/>
      <c r="F238"/>
      <c r="G238"/>
      <c r="H238"/>
      <c r="I238"/>
      <c r="J238"/>
      <c r="K238" s="137">
        <f t="shared" si="24"/>
        <v>20</v>
      </c>
      <c r="L238" s="129">
        <f t="shared" si="19"/>
        <v>161</v>
      </c>
      <c r="M238" s="103">
        <v>232</v>
      </c>
      <c r="N238" s="116"/>
      <c r="O238" s="116"/>
      <c r="P238" s="116"/>
      <c r="Q238" s="116"/>
      <c r="R238" s="116"/>
      <c r="S238" s="116"/>
      <c r="T238" s="116"/>
      <c r="U238" s="116"/>
      <c r="V238" s="115">
        <f t="shared" si="20"/>
        <v>20</v>
      </c>
      <c r="W238" s="105">
        <f t="shared" si="21"/>
        <v>161</v>
      </c>
      <c r="X238" s="143"/>
      <c r="Y238" s="127"/>
      <c r="Z238" s="127"/>
      <c r="AA238" s="127"/>
      <c r="AB238" s="127"/>
      <c r="AC238" s="127"/>
      <c r="AD238" s="127"/>
      <c r="AE238" s="127"/>
      <c r="AF238" s="127"/>
      <c r="AG238" s="126">
        <f t="shared" si="22"/>
        <v>20</v>
      </c>
      <c r="AH238" s="118">
        <f t="shared" si="23"/>
        <v>209</v>
      </c>
    </row>
    <row r="239" spans="1:34" x14ac:dyDescent="0.25">
      <c r="A239" s="139"/>
      <c r="B239"/>
      <c r="C239"/>
      <c r="D239"/>
      <c r="E239"/>
      <c r="F239"/>
      <c r="G239"/>
      <c r="H239"/>
      <c r="I239"/>
      <c r="J239"/>
      <c r="K239" s="137">
        <f t="shared" si="24"/>
        <v>20</v>
      </c>
      <c r="L239" s="129">
        <f t="shared" si="19"/>
        <v>162</v>
      </c>
      <c r="M239" s="103">
        <v>233</v>
      </c>
      <c r="N239" s="116"/>
      <c r="O239" s="116"/>
      <c r="P239" s="116"/>
      <c r="Q239" s="116"/>
      <c r="R239" s="116"/>
      <c r="S239" s="116"/>
      <c r="T239" s="116"/>
      <c r="U239" s="116"/>
      <c r="V239" s="115">
        <f t="shared" si="20"/>
        <v>20</v>
      </c>
      <c r="W239" s="105">
        <f t="shared" si="21"/>
        <v>162</v>
      </c>
      <c r="X239" s="143"/>
      <c r="Y239" s="127"/>
      <c r="Z239" s="127"/>
      <c r="AA239" s="127"/>
      <c r="AB239" s="127"/>
      <c r="AC239" s="127"/>
      <c r="AD239" s="127"/>
      <c r="AE239" s="127"/>
      <c r="AF239" s="127"/>
      <c r="AG239" s="126">
        <f t="shared" si="22"/>
        <v>20</v>
      </c>
      <c r="AH239" s="118">
        <f t="shared" si="23"/>
        <v>210</v>
      </c>
    </row>
    <row r="240" spans="1:34" x14ac:dyDescent="0.25">
      <c r="A240" s="139"/>
      <c r="B240"/>
      <c r="C240"/>
      <c r="D240"/>
      <c r="E240"/>
      <c r="F240"/>
      <c r="G240"/>
      <c r="H240"/>
      <c r="I240"/>
      <c r="J240"/>
      <c r="K240" s="137">
        <f t="shared" si="24"/>
        <v>20</v>
      </c>
      <c r="L240" s="129">
        <f t="shared" si="19"/>
        <v>163</v>
      </c>
      <c r="M240" s="103">
        <v>234</v>
      </c>
      <c r="N240" s="116"/>
      <c r="O240" s="116"/>
      <c r="P240" s="116"/>
      <c r="Q240" s="116"/>
      <c r="R240" s="116"/>
      <c r="S240" s="116"/>
      <c r="T240" s="116"/>
      <c r="U240" s="116"/>
      <c r="V240" s="115">
        <f t="shared" si="20"/>
        <v>20</v>
      </c>
      <c r="W240" s="105">
        <f t="shared" si="21"/>
        <v>163</v>
      </c>
      <c r="X240" s="143"/>
      <c r="Y240" s="127"/>
      <c r="Z240" s="127"/>
      <c r="AA240" s="127"/>
      <c r="AB240" s="127"/>
      <c r="AC240" s="127"/>
      <c r="AD240" s="127"/>
      <c r="AE240" s="127"/>
      <c r="AF240" s="127"/>
      <c r="AG240" s="126">
        <f t="shared" si="22"/>
        <v>20</v>
      </c>
      <c r="AH240" s="118">
        <f t="shared" si="23"/>
        <v>211</v>
      </c>
    </row>
    <row r="241" spans="1:34" x14ac:dyDescent="0.25">
      <c r="A241" s="139"/>
      <c r="B241"/>
      <c r="C241"/>
      <c r="D241"/>
      <c r="E241"/>
      <c r="F241"/>
      <c r="G241"/>
      <c r="H241"/>
      <c r="I241"/>
      <c r="J241"/>
      <c r="K241" s="137">
        <f t="shared" si="24"/>
        <v>20</v>
      </c>
      <c r="L241" s="129">
        <f t="shared" si="19"/>
        <v>164</v>
      </c>
      <c r="M241" s="103">
        <v>235</v>
      </c>
      <c r="N241" s="116"/>
      <c r="O241" s="116"/>
      <c r="P241" s="116"/>
      <c r="Q241" s="116"/>
      <c r="R241" s="116"/>
      <c r="S241" s="116"/>
      <c r="T241" s="116"/>
      <c r="U241" s="116"/>
      <c r="V241" s="115">
        <f t="shared" si="20"/>
        <v>20</v>
      </c>
      <c r="W241" s="105">
        <f t="shared" si="21"/>
        <v>164</v>
      </c>
      <c r="X241" s="143"/>
      <c r="Y241" s="127"/>
      <c r="Z241" s="127"/>
      <c r="AA241" s="127"/>
      <c r="AB241" s="127"/>
      <c r="AC241" s="127"/>
      <c r="AD241" s="127"/>
      <c r="AE241" s="127"/>
      <c r="AF241" s="127"/>
      <c r="AG241" s="126">
        <f t="shared" si="22"/>
        <v>20</v>
      </c>
      <c r="AH241" s="118">
        <f t="shared" si="23"/>
        <v>212</v>
      </c>
    </row>
    <row r="242" spans="1:34" x14ac:dyDescent="0.25">
      <c r="A242" s="139"/>
      <c r="B242"/>
      <c r="C242"/>
      <c r="D242"/>
      <c r="E242"/>
      <c r="F242"/>
      <c r="G242"/>
      <c r="H242"/>
      <c r="I242"/>
      <c r="J242"/>
      <c r="K242" s="137">
        <f t="shared" si="24"/>
        <v>20</v>
      </c>
      <c r="L242" s="129">
        <f t="shared" si="19"/>
        <v>165</v>
      </c>
      <c r="M242" s="103">
        <v>236</v>
      </c>
      <c r="N242" s="116"/>
      <c r="O242" s="116"/>
      <c r="P242" s="116"/>
      <c r="Q242" s="116"/>
      <c r="R242" s="116"/>
      <c r="S242" s="116"/>
      <c r="T242" s="116"/>
      <c r="U242" s="116"/>
      <c r="V242" s="115">
        <f t="shared" si="20"/>
        <v>20</v>
      </c>
      <c r="W242" s="105">
        <f t="shared" si="21"/>
        <v>165</v>
      </c>
      <c r="X242" s="143"/>
      <c r="Y242" s="127"/>
      <c r="Z242" s="127"/>
      <c r="AA242" s="127"/>
      <c r="AB242" s="127"/>
      <c r="AC242" s="127"/>
      <c r="AD242" s="127"/>
      <c r="AE242" s="127"/>
      <c r="AF242" s="127"/>
      <c r="AG242" s="126">
        <f t="shared" si="22"/>
        <v>20</v>
      </c>
      <c r="AH242" s="118">
        <f t="shared" si="23"/>
        <v>213</v>
      </c>
    </row>
    <row r="243" spans="1:34" x14ac:dyDescent="0.25">
      <c r="A243" s="139"/>
      <c r="B243"/>
      <c r="C243"/>
      <c r="D243"/>
      <c r="E243"/>
      <c r="F243"/>
      <c r="G243"/>
      <c r="H243"/>
      <c r="I243"/>
      <c r="J243"/>
      <c r="K243" s="137">
        <f t="shared" si="24"/>
        <v>20</v>
      </c>
      <c r="L243" s="129">
        <f t="shared" si="19"/>
        <v>166</v>
      </c>
      <c r="M243" s="103">
        <v>237</v>
      </c>
      <c r="N243" s="116"/>
      <c r="O243" s="116"/>
      <c r="P243" s="116"/>
      <c r="Q243" s="116"/>
      <c r="R243" s="116"/>
      <c r="S243" s="116"/>
      <c r="T243" s="116"/>
      <c r="U243" s="116"/>
      <c r="V243" s="115">
        <f t="shared" si="20"/>
        <v>20</v>
      </c>
      <c r="W243" s="105">
        <f t="shared" si="21"/>
        <v>166</v>
      </c>
      <c r="X243" s="143"/>
      <c r="Y243" s="127"/>
      <c r="Z243" s="127"/>
      <c r="AA243" s="127"/>
      <c r="AB243" s="127"/>
      <c r="AC243" s="127"/>
      <c r="AD243" s="127"/>
      <c r="AE243" s="127"/>
      <c r="AF243" s="127"/>
      <c r="AG243" s="126">
        <f t="shared" si="22"/>
        <v>20</v>
      </c>
      <c r="AH243" s="118">
        <f t="shared" si="23"/>
        <v>214</v>
      </c>
    </row>
    <row r="244" spans="1:34" x14ac:dyDescent="0.25">
      <c r="A244" s="139"/>
      <c r="B244"/>
      <c r="C244"/>
      <c r="D244"/>
      <c r="E244"/>
      <c r="F244"/>
      <c r="G244"/>
      <c r="H244"/>
      <c r="I244"/>
      <c r="J244"/>
      <c r="K244" s="137">
        <f t="shared" si="24"/>
        <v>20</v>
      </c>
      <c r="L244" s="129">
        <f t="shared" si="19"/>
        <v>167</v>
      </c>
      <c r="M244" s="103">
        <v>238</v>
      </c>
      <c r="N244" s="116"/>
      <c r="O244" s="116"/>
      <c r="P244" s="116"/>
      <c r="Q244" s="116"/>
      <c r="R244" s="116"/>
      <c r="S244" s="116"/>
      <c r="T244" s="116"/>
      <c r="U244" s="116"/>
      <c r="V244" s="115">
        <f t="shared" si="20"/>
        <v>20</v>
      </c>
      <c r="W244" s="105">
        <f t="shared" si="21"/>
        <v>167</v>
      </c>
      <c r="X244" s="143"/>
      <c r="Y244" s="127"/>
      <c r="Z244" s="127"/>
      <c r="AA244" s="127"/>
      <c r="AB244" s="127"/>
      <c r="AC244" s="127"/>
      <c r="AD244" s="127"/>
      <c r="AE244" s="127"/>
      <c r="AF244" s="127"/>
      <c r="AG244" s="126">
        <f t="shared" si="22"/>
        <v>20</v>
      </c>
      <c r="AH244" s="118">
        <f t="shared" si="23"/>
        <v>215</v>
      </c>
    </row>
    <row r="245" spans="1:34" x14ac:dyDescent="0.25">
      <c r="A245" s="139"/>
      <c r="B245"/>
      <c r="C245"/>
      <c r="D245"/>
      <c r="E245"/>
      <c r="F245"/>
      <c r="G245"/>
      <c r="H245"/>
      <c r="I245"/>
      <c r="J245"/>
      <c r="K245" s="137">
        <f t="shared" si="24"/>
        <v>20</v>
      </c>
      <c r="L245" s="129">
        <f t="shared" si="19"/>
        <v>168</v>
      </c>
      <c r="M245" s="103">
        <v>239</v>
      </c>
      <c r="N245" s="116"/>
      <c r="O245" s="116"/>
      <c r="P245" s="116"/>
      <c r="Q245" s="116"/>
      <c r="R245" s="116"/>
      <c r="S245" s="116"/>
      <c r="T245" s="116"/>
      <c r="U245" s="116"/>
      <c r="V245" s="115">
        <f t="shared" si="20"/>
        <v>20</v>
      </c>
      <c r="W245" s="105">
        <f t="shared" si="21"/>
        <v>168</v>
      </c>
      <c r="X245" s="143"/>
      <c r="Y245" s="127"/>
      <c r="Z245" s="127"/>
      <c r="AA245" s="127"/>
      <c r="AB245" s="127"/>
      <c r="AC245" s="127"/>
      <c r="AD245" s="127"/>
      <c r="AE245" s="127"/>
      <c r="AF245" s="127"/>
      <c r="AG245" s="126">
        <f t="shared" si="22"/>
        <v>20</v>
      </c>
      <c r="AH245" s="118">
        <f t="shared" si="23"/>
        <v>216</v>
      </c>
    </row>
    <row r="246" spans="1:34" x14ac:dyDescent="0.25">
      <c r="A246" s="139"/>
      <c r="B246"/>
      <c r="C246"/>
      <c r="D246"/>
      <c r="E246"/>
      <c r="F246"/>
      <c r="G246"/>
      <c r="H246"/>
      <c r="I246"/>
      <c r="J246"/>
      <c r="K246" s="137">
        <f t="shared" si="24"/>
        <v>20</v>
      </c>
      <c r="L246" s="129">
        <f t="shared" si="19"/>
        <v>169</v>
      </c>
      <c r="M246" s="103">
        <v>240</v>
      </c>
      <c r="N246" s="116"/>
      <c r="O246" s="116"/>
      <c r="P246" s="116"/>
      <c r="Q246" s="116"/>
      <c r="R246" s="116"/>
      <c r="S246" s="116"/>
      <c r="T246" s="116"/>
      <c r="U246" s="116"/>
      <c r="V246" s="115">
        <f t="shared" si="20"/>
        <v>20</v>
      </c>
      <c r="W246" s="105">
        <f t="shared" si="21"/>
        <v>169</v>
      </c>
      <c r="X246" s="143"/>
      <c r="Y246" s="127"/>
      <c r="Z246" s="127"/>
      <c r="AA246" s="127"/>
      <c r="AB246" s="127"/>
      <c r="AC246" s="127"/>
      <c r="AD246" s="127"/>
      <c r="AE246" s="127"/>
      <c r="AF246" s="127"/>
      <c r="AG246" s="126">
        <f t="shared" si="22"/>
        <v>20</v>
      </c>
      <c r="AH246" s="118">
        <f t="shared" si="23"/>
        <v>217</v>
      </c>
    </row>
    <row r="247" spans="1:34" x14ac:dyDescent="0.25">
      <c r="A247" s="139"/>
      <c r="B247"/>
      <c r="C247"/>
      <c r="D247"/>
      <c r="E247"/>
      <c r="F247"/>
      <c r="G247"/>
      <c r="H247"/>
      <c r="I247"/>
      <c r="J247"/>
      <c r="K247" s="137">
        <f t="shared" si="24"/>
        <v>20</v>
      </c>
      <c r="L247" s="129">
        <f t="shared" si="19"/>
        <v>170</v>
      </c>
      <c r="M247" s="103">
        <v>241</v>
      </c>
      <c r="N247" s="116"/>
      <c r="O247" s="116"/>
      <c r="P247" s="116"/>
      <c r="Q247" s="116"/>
      <c r="R247" s="116"/>
      <c r="S247" s="116"/>
      <c r="T247" s="116"/>
      <c r="U247" s="116"/>
      <c r="V247" s="115">
        <f t="shared" si="20"/>
        <v>20</v>
      </c>
      <c r="W247" s="105">
        <f t="shared" si="21"/>
        <v>170</v>
      </c>
      <c r="X247" s="143"/>
      <c r="Y247" s="127"/>
      <c r="Z247" s="127"/>
      <c r="AA247" s="127"/>
      <c r="AB247" s="127"/>
      <c r="AC247" s="127"/>
      <c r="AD247" s="127"/>
      <c r="AE247" s="127"/>
      <c r="AF247" s="127"/>
      <c r="AG247" s="126">
        <f t="shared" si="22"/>
        <v>20</v>
      </c>
      <c r="AH247" s="118">
        <f t="shared" si="23"/>
        <v>218</v>
      </c>
    </row>
    <row r="248" spans="1:34" x14ac:dyDescent="0.25">
      <c r="A248" s="139"/>
      <c r="B248"/>
      <c r="C248"/>
      <c r="D248"/>
      <c r="E248"/>
      <c r="F248"/>
      <c r="G248"/>
      <c r="H248"/>
      <c r="I248"/>
      <c r="J248"/>
      <c r="K248" s="137">
        <f t="shared" si="24"/>
        <v>20</v>
      </c>
      <c r="L248" s="129">
        <f t="shared" si="19"/>
        <v>171</v>
      </c>
      <c r="M248" s="103">
        <v>242</v>
      </c>
      <c r="N248" s="116"/>
      <c r="O248" s="116"/>
      <c r="P248" s="116"/>
      <c r="Q248" s="116"/>
      <c r="R248" s="116"/>
      <c r="S248" s="116"/>
      <c r="T248" s="116"/>
      <c r="U248" s="116"/>
      <c r="V248" s="115">
        <f t="shared" si="20"/>
        <v>20</v>
      </c>
      <c r="W248" s="105">
        <f t="shared" si="21"/>
        <v>171</v>
      </c>
      <c r="X248" s="143"/>
      <c r="Y248" s="127"/>
      <c r="Z248" s="127"/>
      <c r="AA248" s="127"/>
      <c r="AB248" s="127"/>
      <c r="AC248" s="127"/>
      <c r="AD248" s="127"/>
      <c r="AE248" s="127"/>
      <c r="AF248" s="127"/>
      <c r="AG248" s="126">
        <f t="shared" si="22"/>
        <v>20</v>
      </c>
      <c r="AH248" s="118">
        <f t="shared" si="23"/>
        <v>219</v>
      </c>
    </row>
    <row r="249" spans="1:34" x14ac:dyDescent="0.25">
      <c r="A249" s="139"/>
      <c r="B249"/>
      <c r="C249"/>
      <c r="D249"/>
      <c r="E249"/>
      <c r="F249"/>
      <c r="G249"/>
      <c r="H249"/>
      <c r="I249"/>
      <c r="J249"/>
      <c r="K249" s="137">
        <f t="shared" si="24"/>
        <v>20</v>
      </c>
      <c r="L249" s="129">
        <f t="shared" si="19"/>
        <v>172</v>
      </c>
      <c r="M249" s="103">
        <v>243</v>
      </c>
      <c r="N249" s="116"/>
      <c r="O249" s="116"/>
      <c r="P249" s="116"/>
      <c r="Q249" s="116"/>
      <c r="R249" s="116"/>
      <c r="S249" s="116"/>
      <c r="T249" s="116"/>
      <c r="U249" s="116"/>
      <c r="V249" s="115">
        <f t="shared" si="20"/>
        <v>20</v>
      </c>
      <c r="W249" s="105">
        <f t="shared" si="21"/>
        <v>172</v>
      </c>
      <c r="X249" s="143"/>
      <c r="Y249" s="127"/>
      <c r="Z249" s="127"/>
      <c r="AA249" s="127"/>
      <c r="AB249" s="127"/>
      <c r="AC249" s="127"/>
      <c r="AD249" s="127"/>
      <c r="AE249" s="127"/>
      <c r="AF249" s="127"/>
      <c r="AG249" s="126">
        <f t="shared" si="22"/>
        <v>20</v>
      </c>
      <c r="AH249" s="118">
        <f t="shared" si="23"/>
        <v>220</v>
      </c>
    </row>
    <row r="250" spans="1:34" x14ac:dyDescent="0.25">
      <c r="A250" s="139"/>
      <c r="B250"/>
      <c r="C250"/>
      <c r="D250"/>
      <c r="E250"/>
      <c r="F250"/>
      <c r="G250"/>
      <c r="H250"/>
      <c r="I250"/>
      <c r="J250"/>
      <c r="K250" s="137">
        <f t="shared" si="24"/>
        <v>20</v>
      </c>
      <c r="L250" s="129">
        <f t="shared" si="19"/>
        <v>173</v>
      </c>
      <c r="M250" s="103">
        <v>244</v>
      </c>
      <c r="N250" s="116"/>
      <c r="O250" s="116"/>
      <c r="P250" s="116"/>
      <c r="Q250" s="116"/>
      <c r="R250" s="116"/>
      <c r="S250" s="116"/>
      <c r="T250" s="116"/>
      <c r="U250" s="116"/>
      <c r="V250" s="115">
        <f t="shared" si="20"/>
        <v>20</v>
      </c>
      <c r="W250" s="105">
        <f t="shared" si="21"/>
        <v>173</v>
      </c>
      <c r="X250" s="143"/>
      <c r="Y250" s="127"/>
      <c r="Z250" s="127"/>
      <c r="AA250" s="127"/>
      <c r="AB250" s="127"/>
      <c r="AC250" s="127"/>
      <c r="AD250" s="127"/>
      <c r="AE250" s="127"/>
      <c r="AF250" s="127"/>
      <c r="AG250" s="126">
        <f t="shared" si="22"/>
        <v>20</v>
      </c>
      <c r="AH250" s="118">
        <f t="shared" si="23"/>
        <v>221</v>
      </c>
    </row>
    <row r="251" spans="1:34" x14ac:dyDescent="0.25">
      <c r="A251" s="139"/>
      <c r="B251"/>
      <c r="C251"/>
      <c r="D251"/>
      <c r="E251"/>
      <c r="F251"/>
      <c r="G251"/>
      <c r="H251"/>
      <c r="I251"/>
      <c r="J251"/>
      <c r="K251" s="137">
        <f t="shared" si="24"/>
        <v>20</v>
      </c>
      <c r="L251" s="129">
        <f t="shared" si="19"/>
        <v>174</v>
      </c>
      <c r="M251" s="103">
        <v>245</v>
      </c>
      <c r="N251" s="116"/>
      <c r="O251" s="116"/>
      <c r="P251" s="116"/>
      <c r="Q251" s="116"/>
      <c r="R251" s="116"/>
      <c r="S251" s="116"/>
      <c r="T251" s="116"/>
      <c r="U251" s="116"/>
      <c r="V251" s="115">
        <f t="shared" si="20"/>
        <v>20</v>
      </c>
      <c r="W251" s="105">
        <f t="shared" si="21"/>
        <v>174</v>
      </c>
      <c r="X251" s="143"/>
      <c r="Y251" s="127"/>
      <c r="Z251" s="127"/>
      <c r="AA251" s="127"/>
      <c r="AB251" s="127"/>
      <c r="AC251" s="127"/>
      <c r="AD251" s="127"/>
      <c r="AE251" s="127"/>
      <c r="AF251" s="127"/>
      <c r="AG251" s="126">
        <f t="shared" si="22"/>
        <v>20</v>
      </c>
      <c r="AH251" s="118">
        <f t="shared" si="23"/>
        <v>222</v>
      </c>
    </row>
    <row r="252" spans="1:34" x14ac:dyDescent="0.25">
      <c r="A252" s="139"/>
      <c r="B252"/>
      <c r="C252"/>
      <c r="D252"/>
      <c r="E252"/>
      <c r="F252"/>
      <c r="G252"/>
      <c r="H252"/>
      <c r="I252"/>
      <c r="J252"/>
      <c r="K252" s="137">
        <f t="shared" si="24"/>
        <v>20</v>
      </c>
      <c r="L252" s="129">
        <f t="shared" si="19"/>
        <v>175</v>
      </c>
      <c r="M252" s="103">
        <v>246</v>
      </c>
      <c r="N252" s="116"/>
      <c r="O252" s="116"/>
      <c r="P252" s="116"/>
      <c r="Q252" s="116"/>
      <c r="R252" s="116"/>
      <c r="S252" s="116"/>
      <c r="T252" s="116"/>
      <c r="U252" s="116"/>
      <c r="V252" s="115">
        <f t="shared" si="20"/>
        <v>20</v>
      </c>
      <c r="W252" s="105">
        <f t="shared" si="21"/>
        <v>175</v>
      </c>
      <c r="X252" s="143"/>
      <c r="Y252" s="127"/>
      <c r="Z252" s="127"/>
      <c r="AA252" s="127"/>
      <c r="AB252" s="127"/>
      <c r="AC252" s="127"/>
      <c r="AD252" s="127"/>
      <c r="AE252" s="127"/>
      <c r="AF252" s="127"/>
      <c r="AG252" s="126">
        <f t="shared" si="22"/>
        <v>20</v>
      </c>
      <c r="AH252" s="118">
        <f t="shared" si="23"/>
        <v>223</v>
      </c>
    </row>
    <row r="253" spans="1:34" x14ac:dyDescent="0.25">
      <c r="A253" s="139"/>
      <c r="B253"/>
      <c r="C253"/>
      <c r="D253"/>
      <c r="E253"/>
      <c r="F253"/>
      <c r="G253"/>
      <c r="H253"/>
      <c r="I253"/>
      <c r="J253"/>
      <c r="K253" s="137">
        <f t="shared" si="24"/>
        <v>20</v>
      </c>
      <c r="L253" s="129">
        <f t="shared" si="19"/>
        <v>176</v>
      </c>
      <c r="M253" s="103">
        <v>247</v>
      </c>
      <c r="N253" s="116"/>
      <c r="O253" s="116"/>
      <c r="P253" s="116"/>
      <c r="Q253" s="116"/>
      <c r="R253" s="116"/>
      <c r="S253" s="116"/>
      <c r="T253" s="116"/>
      <c r="U253" s="116"/>
      <c r="V253" s="115">
        <f t="shared" si="20"/>
        <v>20</v>
      </c>
      <c r="W253" s="105">
        <f t="shared" si="21"/>
        <v>176</v>
      </c>
      <c r="X253" s="143"/>
      <c r="Y253" s="127"/>
      <c r="Z253" s="127"/>
      <c r="AA253" s="127"/>
      <c r="AB253" s="127"/>
      <c r="AC253" s="127"/>
      <c r="AD253" s="127"/>
      <c r="AE253" s="127"/>
      <c r="AF253" s="127"/>
      <c r="AG253" s="126">
        <f t="shared" si="22"/>
        <v>20</v>
      </c>
      <c r="AH253" s="118">
        <f t="shared" si="23"/>
        <v>224</v>
      </c>
    </row>
    <row r="254" spans="1:34" x14ac:dyDescent="0.25">
      <c r="A254" s="139"/>
      <c r="B254"/>
      <c r="C254"/>
      <c r="D254"/>
      <c r="E254"/>
      <c r="F254"/>
      <c r="G254"/>
      <c r="H254"/>
      <c r="I254"/>
      <c r="J254"/>
      <c r="K254" s="137">
        <f t="shared" si="24"/>
        <v>20</v>
      </c>
      <c r="L254" s="129">
        <f t="shared" si="19"/>
        <v>177</v>
      </c>
      <c r="M254" s="103">
        <v>248</v>
      </c>
      <c r="N254" s="116"/>
      <c r="O254" s="116"/>
      <c r="P254" s="116"/>
      <c r="Q254" s="116"/>
      <c r="R254" s="116"/>
      <c r="S254" s="116"/>
      <c r="T254" s="116"/>
      <c r="U254" s="116"/>
      <c r="V254" s="115">
        <f t="shared" si="20"/>
        <v>20</v>
      </c>
      <c r="W254" s="105">
        <f t="shared" si="21"/>
        <v>177</v>
      </c>
      <c r="X254" s="143"/>
      <c r="Y254" s="127"/>
      <c r="Z254" s="127"/>
      <c r="AA254" s="127"/>
      <c r="AB254" s="127"/>
      <c r="AC254" s="127"/>
      <c r="AD254" s="127"/>
      <c r="AE254" s="127"/>
      <c r="AF254" s="127"/>
      <c r="AG254" s="126">
        <f t="shared" si="22"/>
        <v>20</v>
      </c>
      <c r="AH254" s="118">
        <f t="shared" si="23"/>
        <v>225</v>
      </c>
    </row>
    <row r="255" spans="1:34" x14ac:dyDescent="0.25">
      <c r="A255" s="139"/>
      <c r="B255"/>
      <c r="C255"/>
      <c r="D255"/>
      <c r="E255"/>
      <c r="F255"/>
      <c r="G255"/>
      <c r="H255"/>
      <c r="I255"/>
      <c r="J255"/>
      <c r="K255" s="137">
        <f t="shared" si="24"/>
        <v>20</v>
      </c>
      <c r="L255" s="129">
        <f t="shared" si="19"/>
        <v>178</v>
      </c>
      <c r="M255" s="103">
        <v>249</v>
      </c>
      <c r="N255" s="116"/>
      <c r="O255" s="116"/>
      <c r="P255" s="116"/>
      <c r="Q255" s="116"/>
      <c r="R255" s="116"/>
      <c r="S255" s="116"/>
      <c r="T255" s="116"/>
      <c r="U255" s="116"/>
      <c r="V255" s="115">
        <f t="shared" si="20"/>
        <v>20</v>
      </c>
      <c r="W255" s="105">
        <f t="shared" si="21"/>
        <v>178</v>
      </c>
      <c r="X255" s="143"/>
      <c r="Y255" s="127"/>
      <c r="Z255" s="127"/>
      <c r="AA255" s="127"/>
      <c r="AB255" s="127"/>
      <c r="AC255" s="127"/>
      <c r="AD255" s="127"/>
      <c r="AE255" s="127"/>
      <c r="AF255" s="127"/>
      <c r="AG255" s="126">
        <f t="shared" si="22"/>
        <v>20</v>
      </c>
      <c r="AH255" s="118">
        <f t="shared" si="23"/>
        <v>226</v>
      </c>
    </row>
    <row r="256" spans="1:34" x14ac:dyDescent="0.25">
      <c r="A256" s="139"/>
      <c r="B256"/>
      <c r="C256"/>
      <c r="D256"/>
      <c r="E256"/>
      <c r="F256"/>
      <c r="G256"/>
      <c r="H256"/>
      <c r="I256"/>
      <c r="J256"/>
      <c r="K256" s="137">
        <f t="shared" si="24"/>
        <v>20</v>
      </c>
      <c r="L256" s="129">
        <f t="shared" si="19"/>
        <v>179</v>
      </c>
      <c r="M256" s="103">
        <v>250</v>
      </c>
      <c r="N256" s="116"/>
      <c r="O256" s="116"/>
      <c r="P256" s="116"/>
      <c r="Q256" s="116"/>
      <c r="R256" s="116"/>
      <c r="S256" s="116"/>
      <c r="T256" s="116"/>
      <c r="U256" s="116"/>
      <c r="V256" s="115">
        <f t="shared" si="20"/>
        <v>20</v>
      </c>
      <c r="W256" s="105">
        <f t="shared" si="21"/>
        <v>179</v>
      </c>
      <c r="X256" s="143"/>
      <c r="Y256" s="127"/>
      <c r="Z256" s="127"/>
      <c r="AA256" s="127"/>
      <c r="AB256" s="127"/>
      <c r="AC256" s="127"/>
      <c r="AD256" s="127"/>
      <c r="AE256" s="127"/>
      <c r="AF256" s="127"/>
      <c r="AG256" s="126">
        <f t="shared" si="22"/>
        <v>20</v>
      </c>
      <c r="AH256" s="118">
        <f t="shared" si="23"/>
        <v>227</v>
      </c>
    </row>
    <row r="257" spans="1:34" x14ac:dyDescent="0.25">
      <c r="A257" s="139"/>
      <c r="B257"/>
      <c r="C257"/>
      <c r="D257"/>
      <c r="E257"/>
      <c r="F257"/>
      <c r="G257"/>
      <c r="H257"/>
      <c r="I257"/>
      <c r="J257"/>
      <c r="K257" s="137">
        <f t="shared" si="24"/>
        <v>20</v>
      </c>
      <c r="L257" s="129">
        <f t="shared" si="19"/>
        <v>180</v>
      </c>
      <c r="M257" s="103">
        <v>251</v>
      </c>
      <c r="N257" s="116"/>
      <c r="O257" s="116"/>
      <c r="P257" s="116"/>
      <c r="Q257" s="116"/>
      <c r="R257" s="116"/>
      <c r="S257" s="116"/>
      <c r="T257" s="116"/>
      <c r="U257" s="116"/>
      <c r="V257" s="115">
        <f t="shared" si="20"/>
        <v>20</v>
      </c>
      <c r="W257" s="105">
        <f t="shared" si="21"/>
        <v>180</v>
      </c>
      <c r="X257" s="143"/>
      <c r="Y257" s="127"/>
      <c r="Z257" s="127"/>
      <c r="AA257" s="127"/>
      <c r="AB257" s="127"/>
      <c r="AC257" s="127"/>
      <c r="AD257" s="127"/>
      <c r="AE257" s="127"/>
      <c r="AF257" s="127"/>
      <c r="AG257" s="126">
        <f t="shared" si="22"/>
        <v>20</v>
      </c>
      <c r="AH257" s="118">
        <f t="shared" si="23"/>
        <v>228</v>
      </c>
    </row>
    <row r="258" spans="1:34" x14ac:dyDescent="0.25">
      <c r="A258" s="139"/>
      <c r="B258"/>
      <c r="C258"/>
      <c r="D258"/>
      <c r="E258"/>
      <c r="F258"/>
      <c r="G258"/>
      <c r="H258"/>
      <c r="I258"/>
      <c r="J258"/>
      <c r="K258" s="137">
        <f t="shared" si="24"/>
        <v>20</v>
      </c>
      <c r="L258" s="129">
        <f t="shared" si="19"/>
        <v>181</v>
      </c>
      <c r="M258" s="103">
        <v>252</v>
      </c>
      <c r="N258" s="116"/>
      <c r="O258" s="116"/>
      <c r="P258" s="116"/>
      <c r="Q258" s="116"/>
      <c r="R258" s="116"/>
      <c r="S258" s="116"/>
      <c r="T258" s="116"/>
      <c r="U258" s="116"/>
      <c r="V258" s="115">
        <f t="shared" si="20"/>
        <v>20</v>
      </c>
      <c r="W258" s="105">
        <f t="shared" si="21"/>
        <v>181</v>
      </c>
      <c r="X258" s="143"/>
      <c r="Y258" s="127"/>
      <c r="Z258" s="127"/>
      <c r="AA258" s="127"/>
      <c r="AB258" s="127"/>
      <c r="AC258" s="127"/>
      <c r="AD258" s="127"/>
      <c r="AE258" s="127"/>
      <c r="AF258" s="127"/>
      <c r="AG258" s="126">
        <f t="shared" si="22"/>
        <v>20</v>
      </c>
      <c r="AH258" s="118">
        <f t="shared" si="23"/>
        <v>229</v>
      </c>
    </row>
    <row r="259" spans="1:34" x14ac:dyDescent="0.25">
      <c r="A259" s="139"/>
      <c r="B259"/>
      <c r="C259"/>
      <c r="D259"/>
      <c r="E259"/>
      <c r="F259"/>
      <c r="G259"/>
      <c r="H259"/>
      <c r="I259"/>
      <c r="J259"/>
      <c r="K259" s="137">
        <f t="shared" si="24"/>
        <v>20</v>
      </c>
      <c r="L259" s="129">
        <f t="shared" si="19"/>
        <v>182</v>
      </c>
      <c r="M259" s="103">
        <v>253</v>
      </c>
      <c r="N259" s="116"/>
      <c r="O259" s="116"/>
      <c r="P259" s="116"/>
      <c r="Q259" s="116"/>
      <c r="R259" s="116"/>
      <c r="S259" s="116"/>
      <c r="T259" s="116"/>
      <c r="U259" s="116"/>
      <c r="V259" s="115">
        <f t="shared" si="20"/>
        <v>20</v>
      </c>
      <c r="W259" s="105">
        <f t="shared" si="21"/>
        <v>182</v>
      </c>
      <c r="X259" s="143"/>
      <c r="Y259" s="127"/>
      <c r="Z259" s="127"/>
      <c r="AA259" s="127"/>
      <c r="AB259" s="127"/>
      <c r="AC259" s="127"/>
      <c r="AD259" s="127"/>
      <c r="AE259" s="127"/>
      <c r="AF259" s="127"/>
      <c r="AG259" s="126">
        <f t="shared" si="22"/>
        <v>20</v>
      </c>
      <c r="AH259" s="118">
        <f t="shared" si="23"/>
        <v>230</v>
      </c>
    </row>
    <row r="260" spans="1:34" x14ac:dyDescent="0.25">
      <c r="A260" s="139"/>
      <c r="B260"/>
      <c r="C260"/>
      <c r="D260"/>
      <c r="E260"/>
      <c r="F260"/>
      <c r="G260"/>
      <c r="H260"/>
      <c r="I260"/>
      <c r="J260"/>
      <c r="K260" s="137">
        <f t="shared" si="24"/>
        <v>20</v>
      </c>
      <c r="L260" s="129">
        <f t="shared" si="19"/>
        <v>183</v>
      </c>
      <c r="M260" s="103">
        <v>254</v>
      </c>
      <c r="N260" s="116"/>
      <c r="O260" s="116"/>
      <c r="P260" s="116"/>
      <c r="Q260" s="116"/>
      <c r="R260" s="116"/>
      <c r="S260" s="116"/>
      <c r="T260" s="116"/>
      <c r="U260" s="116"/>
      <c r="V260" s="115">
        <f t="shared" si="20"/>
        <v>20</v>
      </c>
      <c r="W260" s="105">
        <f t="shared" si="21"/>
        <v>183</v>
      </c>
      <c r="X260" s="143"/>
      <c r="Y260" s="127"/>
      <c r="Z260" s="127"/>
      <c r="AA260" s="127"/>
      <c r="AB260" s="127"/>
      <c r="AC260" s="127"/>
      <c r="AD260" s="127"/>
      <c r="AE260" s="127"/>
      <c r="AF260" s="127"/>
      <c r="AG260" s="126">
        <f t="shared" si="22"/>
        <v>20</v>
      </c>
      <c r="AH260" s="118">
        <f t="shared" si="23"/>
        <v>231</v>
      </c>
    </row>
    <row r="261" spans="1:34" x14ac:dyDescent="0.25">
      <c r="A261" s="139"/>
      <c r="B261"/>
      <c r="C261"/>
      <c r="D261"/>
      <c r="E261"/>
      <c r="F261"/>
      <c r="G261"/>
      <c r="H261"/>
      <c r="I261"/>
      <c r="J261"/>
      <c r="K261" s="137">
        <f t="shared" ref="K261" si="25">IF(J261=J260,K260,IF(J261=0,ROUNDDOWN(180,0),K260-L260))</f>
        <v>20</v>
      </c>
      <c r="L261" s="129">
        <f t="shared" ref="L261" si="26">IF(J261&lt;J260,1,IF(J261=J260,L260+1,0))</f>
        <v>184</v>
      </c>
      <c r="M261" s="103">
        <v>255</v>
      </c>
      <c r="N261" s="116"/>
      <c r="O261" s="116"/>
      <c r="P261" s="116"/>
      <c r="Q261" s="116"/>
      <c r="R261" s="116"/>
      <c r="S261" s="116"/>
      <c r="T261" s="116"/>
      <c r="U261" s="116"/>
      <c r="V261" s="115">
        <f t="shared" si="20"/>
        <v>20</v>
      </c>
      <c r="W261" s="105">
        <f t="shared" si="21"/>
        <v>184</v>
      </c>
      <c r="X261" s="143"/>
      <c r="Y261" s="127"/>
      <c r="Z261" s="127"/>
      <c r="AA261" s="127"/>
      <c r="AB261" s="127"/>
      <c r="AC261" s="127"/>
      <c r="AD261" s="127"/>
      <c r="AE261" s="127"/>
      <c r="AF261" s="127"/>
      <c r="AG261" s="126">
        <f t="shared" si="22"/>
        <v>20</v>
      </c>
      <c r="AH261" s="118">
        <f t="shared" si="23"/>
        <v>232</v>
      </c>
    </row>
    <row r="262" spans="1:34" x14ac:dyDescent="0.25">
      <c r="A262" s="139"/>
      <c r="B262"/>
      <c r="C262"/>
      <c r="D262"/>
      <c r="E262"/>
      <c r="F262"/>
      <c r="G262"/>
      <c r="H262"/>
      <c r="I262"/>
      <c r="J262"/>
      <c r="K262" s="137">
        <f t="shared" ref="K262:K264" si="27">IF(J262=J261,K261,IF(J262=0,ROUNDDOWN(K261*0.25,0),K261-L261))</f>
        <v>20</v>
      </c>
      <c r="L262" s="129">
        <f t="shared" ref="L262:L264" si="28">IF(J262&lt;J261,1,IF(J262=J261,L261+1,0))</f>
        <v>185</v>
      </c>
      <c r="M262" s="103"/>
      <c r="N262" s="116"/>
      <c r="O262" s="116"/>
      <c r="P262" s="116"/>
      <c r="Q262" s="116"/>
      <c r="R262" s="116"/>
      <c r="S262" s="116"/>
      <c r="T262" s="116"/>
      <c r="U262" s="116"/>
      <c r="V262" s="115">
        <f t="shared" si="20"/>
        <v>20</v>
      </c>
      <c r="W262" s="105">
        <f t="shared" si="21"/>
        <v>185</v>
      </c>
      <c r="X262" s="143"/>
      <c r="Y262" s="127"/>
      <c r="Z262" s="127"/>
      <c r="AA262" s="127"/>
      <c r="AB262" s="127"/>
      <c r="AC262" s="127"/>
      <c r="AD262" s="127"/>
      <c r="AE262" s="127"/>
      <c r="AF262" s="127"/>
      <c r="AG262" s="126">
        <f t="shared" si="22"/>
        <v>20</v>
      </c>
      <c r="AH262" s="118">
        <f t="shared" si="23"/>
        <v>233</v>
      </c>
    </row>
    <row r="263" spans="1:34" x14ac:dyDescent="0.25">
      <c r="A263" s="139"/>
      <c r="B263"/>
      <c r="C263"/>
      <c r="D263"/>
      <c r="E263"/>
      <c r="F263"/>
      <c r="G263"/>
      <c r="H263"/>
      <c r="I263"/>
      <c r="J263"/>
      <c r="K263" s="137">
        <f t="shared" si="27"/>
        <v>20</v>
      </c>
      <c r="L263" s="129">
        <f t="shared" si="28"/>
        <v>186</v>
      </c>
      <c r="M263" s="103"/>
      <c r="N263" s="116"/>
      <c r="O263" s="116"/>
      <c r="P263" s="116"/>
      <c r="Q263" s="116"/>
      <c r="R263" s="116"/>
      <c r="S263" s="116"/>
      <c r="T263" s="116"/>
      <c r="U263" s="116"/>
      <c r="V263" s="115">
        <f t="shared" si="20"/>
        <v>20</v>
      </c>
      <c r="W263" s="105">
        <f t="shared" si="21"/>
        <v>186</v>
      </c>
      <c r="X263" s="143"/>
      <c r="Y263" s="127"/>
      <c r="Z263" s="127"/>
      <c r="AA263" s="127"/>
      <c r="AB263" s="127"/>
      <c r="AC263" s="127"/>
      <c r="AD263" s="127"/>
      <c r="AE263" s="127"/>
      <c r="AF263" s="127"/>
      <c r="AG263" s="126">
        <f t="shared" si="22"/>
        <v>20</v>
      </c>
      <c r="AH263" s="118">
        <f t="shared" si="23"/>
        <v>234</v>
      </c>
    </row>
    <row r="264" spans="1:34" x14ac:dyDescent="0.25">
      <c r="A264" s="139"/>
      <c r="B264"/>
      <c r="C264"/>
      <c r="D264"/>
      <c r="E264"/>
      <c r="F264"/>
      <c r="G264"/>
      <c r="H264"/>
      <c r="I264"/>
      <c r="J264"/>
      <c r="K264" s="137">
        <f t="shared" si="27"/>
        <v>20</v>
      </c>
      <c r="L264" s="129">
        <f t="shared" si="28"/>
        <v>187</v>
      </c>
      <c r="M264" s="103"/>
      <c r="N264" s="116"/>
      <c r="O264" s="116"/>
      <c r="P264" s="116"/>
      <c r="Q264" s="116"/>
      <c r="R264" s="116"/>
      <c r="S264" s="116"/>
      <c r="T264" s="116"/>
      <c r="U264" s="116"/>
      <c r="V264" s="115">
        <f t="shared" si="20"/>
        <v>20</v>
      </c>
      <c r="W264" s="105">
        <f t="shared" si="21"/>
        <v>187</v>
      </c>
      <c r="X264" s="143"/>
      <c r="Y264" s="127"/>
      <c r="Z264" s="127"/>
      <c r="AA264" s="127"/>
      <c r="AB264" s="127"/>
      <c r="AC264" s="127"/>
      <c r="AD264" s="127"/>
      <c r="AE264" s="127"/>
      <c r="AF264" s="127"/>
      <c r="AG264" s="126">
        <f t="shared" si="22"/>
        <v>20</v>
      </c>
      <c r="AH264" s="118">
        <f t="shared" si="23"/>
        <v>235</v>
      </c>
    </row>
    <row r="265" spans="1:34" x14ac:dyDescent="0.25">
      <c r="A265" s="139"/>
      <c r="B265"/>
      <c r="C265"/>
      <c r="D265"/>
      <c r="E265"/>
      <c r="F265"/>
      <c r="G265"/>
      <c r="H265"/>
      <c r="I265"/>
      <c r="J265"/>
      <c r="K265" s="137">
        <f t="shared" ref="K265:K280" si="29">IF(J265=J264,K264,IF(J265=0,ROUNDDOWN(K264*0.25,0),K264-L264))</f>
        <v>20</v>
      </c>
      <c r="L265" s="129">
        <f t="shared" ref="L265:L280" si="30">IF(J265&lt;J264,1,IF(J265=J264,L264+1,0))</f>
        <v>188</v>
      </c>
      <c r="M265" s="103"/>
      <c r="N265" s="116"/>
      <c r="O265" s="116"/>
      <c r="P265" s="116"/>
      <c r="Q265" s="116"/>
      <c r="R265" s="116"/>
      <c r="S265" s="116"/>
      <c r="T265" s="116"/>
      <c r="U265" s="116"/>
      <c r="V265" s="115">
        <f t="shared" ref="V265:V284" si="31">IF(U265=U264,V264,IF(U265=0,ROUNDDOWN(20,0),V264-W264))</f>
        <v>20</v>
      </c>
      <c r="W265" s="105">
        <f t="shared" ref="W265:W284" si="32">IF(U265&lt;U264,1,IF(U265=U264,W264+1,0))</f>
        <v>188</v>
      </c>
      <c r="X265" s="143"/>
      <c r="Y265" s="127"/>
      <c r="Z265" s="127"/>
      <c r="AA265" s="127"/>
      <c r="AB265" s="127"/>
      <c r="AC265" s="127"/>
      <c r="AD265" s="127"/>
      <c r="AE265" s="127"/>
      <c r="AF265" s="127"/>
      <c r="AG265" s="126">
        <f t="shared" ref="AG265:AG284" si="33">IF(AF265=AF264,AG264,IF(AF265=0,ROUNDDOWN(20,0),AG264-AH264))</f>
        <v>20</v>
      </c>
      <c r="AH265" s="118">
        <f t="shared" ref="AH265:AH284" si="34">IF(AF265&lt;AF264,1,IF(AF265=AF264,AH264+1,0))</f>
        <v>236</v>
      </c>
    </row>
    <row r="266" spans="1:34" x14ac:dyDescent="0.25">
      <c r="A266" s="139"/>
      <c r="B266"/>
      <c r="C266"/>
      <c r="D266"/>
      <c r="E266"/>
      <c r="F266"/>
      <c r="G266"/>
      <c r="H266"/>
      <c r="I266"/>
      <c r="J266"/>
      <c r="K266" s="137">
        <f t="shared" si="29"/>
        <v>20</v>
      </c>
      <c r="L266" s="129">
        <f t="shared" si="30"/>
        <v>189</v>
      </c>
      <c r="M266" s="103"/>
      <c r="N266" s="116"/>
      <c r="O266" s="116"/>
      <c r="P266" s="116"/>
      <c r="Q266" s="116"/>
      <c r="R266" s="116"/>
      <c r="S266" s="116"/>
      <c r="T266" s="116"/>
      <c r="U266" s="116"/>
      <c r="V266" s="115">
        <f t="shared" si="31"/>
        <v>20</v>
      </c>
      <c r="W266" s="105">
        <f t="shared" si="32"/>
        <v>189</v>
      </c>
      <c r="X266" s="143"/>
      <c r="Y266" s="127"/>
      <c r="Z266" s="127"/>
      <c r="AA266" s="127"/>
      <c r="AB266" s="127"/>
      <c r="AC266" s="127"/>
      <c r="AD266" s="127"/>
      <c r="AE266" s="127"/>
      <c r="AF266" s="127"/>
      <c r="AG266" s="126">
        <f t="shared" si="33"/>
        <v>20</v>
      </c>
      <c r="AH266" s="118">
        <f t="shared" si="34"/>
        <v>237</v>
      </c>
    </row>
    <row r="267" spans="1:34" x14ac:dyDescent="0.25">
      <c r="A267" s="139"/>
      <c r="B267"/>
      <c r="C267"/>
      <c r="D267"/>
      <c r="E267"/>
      <c r="F267"/>
      <c r="G267"/>
      <c r="H267"/>
      <c r="I267"/>
      <c r="J267"/>
      <c r="K267" s="137">
        <f t="shared" si="29"/>
        <v>20</v>
      </c>
      <c r="L267" s="129">
        <f t="shared" si="30"/>
        <v>190</v>
      </c>
      <c r="M267" s="103"/>
      <c r="N267" s="116"/>
      <c r="O267" s="116"/>
      <c r="P267" s="116"/>
      <c r="Q267" s="116"/>
      <c r="R267" s="116"/>
      <c r="S267" s="116"/>
      <c r="T267" s="116"/>
      <c r="U267" s="116"/>
      <c r="V267" s="115">
        <f t="shared" si="31"/>
        <v>20</v>
      </c>
      <c r="W267" s="105">
        <f t="shared" si="32"/>
        <v>190</v>
      </c>
      <c r="X267" s="143"/>
      <c r="Y267" s="127"/>
      <c r="Z267" s="127"/>
      <c r="AA267" s="127"/>
      <c r="AB267" s="127"/>
      <c r="AC267" s="127"/>
      <c r="AD267" s="127"/>
      <c r="AE267" s="127"/>
      <c r="AF267" s="127"/>
      <c r="AG267" s="126">
        <f t="shared" si="33"/>
        <v>20</v>
      </c>
      <c r="AH267" s="118">
        <f t="shared" si="34"/>
        <v>238</v>
      </c>
    </row>
    <row r="268" spans="1:34" x14ac:dyDescent="0.25">
      <c r="A268" s="139"/>
      <c r="B268"/>
      <c r="C268"/>
      <c r="D268"/>
      <c r="E268"/>
      <c r="F268"/>
      <c r="G268"/>
      <c r="H268"/>
      <c r="I268"/>
      <c r="J268"/>
      <c r="K268" s="137">
        <f t="shared" si="29"/>
        <v>20</v>
      </c>
      <c r="L268" s="129">
        <f t="shared" si="30"/>
        <v>191</v>
      </c>
      <c r="M268" s="103"/>
      <c r="N268" s="116"/>
      <c r="O268" s="116"/>
      <c r="P268" s="116"/>
      <c r="Q268" s="116"/>
      <c r="R268" s="116"/>
      <c r="S268" s="116"/>
      <c r="T268" s="116"/>
      <c r="U268" s="116"/>
      <c r="V268" s="115">
        <f t="shared" si="31"/>
        <v>20</v>
      </c>
      <c r="W268" s="105">
        <f t="shared" si="32"/>
        <v>191</v>
      </c>
      <c r="X268" s="143"/>
      <c r="Y268" s="127"/>
      <c r="Z268" s="127"/>
      <c r="AA268" s="127"/>
      <c r="AB268" s="127"/>
      <c r="AC268" s="127"/>
      <c r="AD268" s="127"/>
      <c r="AE268" s="127"/>
      <c r="AF268" s="127"/>
      <c r="AG268" s="126">
        <f t="shared" si="33"/>
        <v>20</v>
      </c>
      <c r="AH268" s="118">
        <f t="shared" si="34"/>
        <v>239</v>
      </c>
    </row>
    <row r="269" spans="1:34" x14ac:dyDescent="0.25">
      <c r="A269" s="139"/>
      <c r="B269"/>
      <c r="C269"/>
      <c r="D269"/>
      <c r="E269"/>
      <c r="F269"/>
      <c r="G269"/>
      <c r="H269"/>
      <c r="I269"/>
      <c r="J269"/>
      <c r="K269" s="137">
        <f t="shared" si="29"/>
        <v>20</v>
      </c>
      <c r="L269" s="129">
        <f t="shared" si="30"/>
        <v>192</v>
      </c>
      <c r="M269" s="103"/>
      <c r="N269" s="116"/>
      <c r="O269" s="116"/>
      <c r="P269" s="116"/>
      <c r="Q269" s="116"/>
      <c r="R269" s="116"/>
      <c r="S269" s="116"/>
      <c r="T269" s="116"/>
      <c r="U269" s="116"/>
      <c r="V269" s="115">
        <f t="shared" si="31"/>
        <v>20</v>
      </c>
      <c r="W269" s="105">
        <f t="shared" si="32"/>
        <v>192</v>
      </c>
      <c r="X269" s="143"/>
      <c r="Y269" s="127"/>
      <c r="Z269" s="127"/>
      <c r="AA269" s="127"/>
      <c r="AB269" s="127"/>
      <c r="AC269" s="127"/>
      <c r="AD269" s="127"/>
      <c r="AE269" s="127"/>
      <c r="AF269" s="127"/>
      <c r="AG269" s="126">
        <f t="shared" si="33"/>
        <v>20</v>
      </c>
      <c r="AH269" s="118">
        <f t="shared" si="34"/>
        <v>240</v>
      </c>
    </row>
    <row r="270" spans="1:34" x14ac:dyDescent="0.25">
      <c r="A270" s="139"/>
      <c r="B270"/>
      <c r="C270"/>
      <c r="D270"/>
      <c r="E270"/>
      <c r="F270"/>
      <c r="G270"/>
      <c r="H270"/>
      <c r="I270"/>
      <c r="J270"/>
      <c r="K270" s="137">
        <f t="shared" si="29"/>
        <v>20</v>
      </c>
      <c r="L270" s="129">
        <f t="shared" si="30"/>
        <v>193</v>
      </c>
      <c r="M270" s="103"/>
      <c r="N270" s="116"/>
      <c r="O270" s="116"/>
      <c r="P270" s="116"/>
      <c r="Q270" s="116"/>
      <c r="R270" s="116"/>
      <c r="S270" s="116"/>
      <c r="T270" s="116"/>
      <c r="U270" s="116"/>
      <c r="V270" s="115">
        <f t="shared" si="31"/>
        <v>20</v>
      </c>
      <c r="W270" s="105">
        <f t="shared" si="32"/>
        <v>193</v>
      </c>
      <c r="X270" s="143"/>
      <c r="Y270" s="127"/>
      <c r="Z270" s="127"/>
      <c r="AA270" s="127"/>
      <c r="AB270" s="127"/>
      <c r="AC270" s="127"/>
      <c r="AD270" s="127"/>
      <c r="AE270" s="127"/>
      <c r="AF270" s="127"/>
      <c r="AG270" s="126">
        <f t="shared" si="33"/>
        <v>20</v>
      </c>
      <c r="AH270" s="118">
        <f t="shared" si="34"/>
        <v>241</v>
      </c>
    </row>
    <row r="271" spans="1:34" x14ac:dyDescent="0.25">
      <c r="A271" s="139"/>
      <c r="B271"/>
      <c r="C271"/>
      <c r="D271"/>
      <c r="E271"/>
      <c r="F271"/>
      <c r="G271"/>
      <c r="H271"/>
      <c r="I271"/>
      <c r="J271"/>
      <c r="K271" s="137">
        <f t="shared" si="29"/>
        <v>20</v>
      </c>
      <c r="L271" s="129">
        <f t="shared" si="30"/>
        <v>194</v>
      </c>
      <c r="M271" s="103"/>
      <c r="N271" s="116"/>
      <c r="O271" s="116"/>
      <c r="P271" s="116"/>
      <c r="Q271" s="116"/>
      <c r="R271" s="116"/>
      <c r="S271" s="116"/>
      <c r="T271" s="116"/>
      <c r="U271" s="116"/>
      <c r="V271" s="115">
        <f t="shared" si="31"/>
        <v>20</v>
      </c>
      <c r="W271" s="105">
        <f t="shared" si="32"/>
        <v>194</v>
      </c>
      <c r="X271" s="143"/>
      <c r="Y271" s="127"/>
      <c r="Z271" s="127"/>
      <c r="AA271" s="127"/>
      <c r="AB271" s="127"/>
      <c r="AC271" s="127"/>
      <c r="AD271" s="127"/>
      <c r="AE271" s="127"/>
      <c r="AF271" s="127"/>
      <c r="AG271" s="126">
        <f t="shared" si="33"/>
        <v>20</v>
      </c>
      <c r="AH271" s="118">
        <f t="shared" si="34"/>
        <v>242</v>
      </c>
    </row>
    <row r="272" spans="1:34" x14ac:dyDescent="0.25">
      <c r="A272" s="139"/>
      <c r="B272"/>
      <c r="C272"/>
      <c r="D272"/>
      <c r="E272"/>
      <c r="F272"/>
      <c r="G272"/>
      <c r="H272"/>
      <c r="I272"/>
      <c r="J272"/>
      <c r="K272" s="137">
        <f t="shared" si="29"/>
        <v>20</v>
      </c>
      <c r="L272" s="129">
        <f t="shared" si="30"/>
        <v>195</v>
      </c>
      <c r="M272" s="103"/>
      <c r="N272" s="116"/>
      <c r="O272" s="116"/>
      <c r="P272" s="116"/>
      <c r="Q272" s="116"/>
      <c r="R272" s="116"/>
      <c r="S272" s="116"/>
      <c r="T272" s="116"/>
      <c r="U272" s="116"/>
      <c r="V272" s="115">
        <f t="shared" si="31"/>
        <v>20</v>
      </c>
      <c r="W272" s="105">
        <f t="shared" si="32"/>
        <v>195</v>
      </c>
      <c r="X272" s="143"/>
      <c r="Y272" s="127"/>
      <c r="Z272" s="127"/>
      <c r="AA272" s="127"/>
      <c r="AB272" s="127"/>
      <c r="AC272" s="127"/>
      <c r="AD272" s="127"/>
      <c r="AE272" s="127"/>
      <c r="AF272" s="127"/>
      <c r="AG272" s="126">
        <f t="shared" si="33"/>
        <v>20</v>
      </c>
      <c r="AH272" s="118">
        <f t="shared" si="34"/>
        <v>243</v>
      </c>
    </row>
    <row r="273" spans="1:34" x14ac:dyDescent="0.25">
      <c r="A273" s="139"/>
      <c r="B273"/>
      <c r="C273"/>
      <c r="D273"/>
      <c r="E273"/>
      <c r="F273"/>
      <c r="G273"/>
      <c r="H273"/>
      <c r="I273"/>
      <c r="J273"/>
      <c r="K273" s="137">
        <f t="shared" si="29"/>
        <v>20</v>
      </c>
      <c r="L273" s="129">
        <f t="shared" si="30"/>
        <v>196</v>
      </c>
      <c r="M273" s="103"/>
      <c r="N273" s="116"/>
      <c r="O273" s="116"/>
      <c r="P273" s="116"/>
      <c r="Q273" s="116"/>
      <c r="R273" s="116"/>
      <c r="S273" s="116"/>
      <c r="T273" s="116"/>
      <c r="U273" s="116"/>
      <c r="V273" s="115">
        <f t="shared" si="31"/>
        <v>20</v>
      </c>
      <c r="W273" s="105">
        <f t="shared" si="32"/>
        <v>196</v>
      </c>
      <c r="X273" s="143"/>
      <c r="Y273" s="127"/>
      <c r="Z273" s="127"/>
      <c r="AA273" s="127"/>
      <c r="AB273" s="127"/>
      <c r="AC273" s="127"/>
      <c r="AD273" s="127"/>
      <c r="AE273" s="127"/>
      <c r="AF273" s="127"/>
      <c r="AG273" s="126">
        <f t="shared" si="33"/>
        <v>20</v>
      </c>
      <c r="AH273" s="118">
        <f t="shared" si="34"/>
        <v>244</v>
      </c>
    </row>
    <row r="274" spans="1:34" x14ac:dyDescent="0.25">
      <c r="A274" s="139"/>
      <c r="B274"/>
      <c r="C274"/>
      <c r="D274"/>
      <c r="E274"/>
      <c r="F274"/>
      <c r="G274"/>
      <c r="H274"/>
      <c r="I274"/>
      <c r="J274"/>
      <c r="K274" s="137">
        <f t="shared" si="29"/>
        <v>20</v>
      </c>
      <c r="L274" s="129">
        <f t="shared" si="30"/>
        <v>197</v>
      </c>
      <c r="M274" s="103"/>
      <c r="N274" s="116"/>
      <c r="O274" s="116"/>
      <c r="P274" s="116"/>
      <c r="Q274" s="116"/>
      <c r="R274" s="116"/>
      <c r="S274" s="116"/>
      <c r="T274" s="116"/>
      <c r="U274" s="116"/>
      <c r="V274" s="115">
        <f t="shared" si="31"/>
        <v>20</v>
      </c>
      <c r="W274" s="105">
        <f t="shared" si="32"/>
        <v>197</v>
      </c>
      <c r="X274" s="143"/>
      <c r="Y274" s="127"/>
      <c r="Z274" s="127"/>
      <c r="AA274" s="127"/>
      <c r="AB274" s="127"/>
      <c r="AC274" s="127"/>
      <c r="AD274" s="127"/>
      <c r="AE274" s="127"/>
      <c r="AF274" s="127"/>
      <c r="AG274" s="126">
        <f t="shared" si="33"/>
        <v>20</v>
      </c>
      <c r="AH274" s="118">
        <f t="shared" si="34"/>
        <v>245</v>
      </c>
    </row>
    <row r="275" spans="1:34" x14ac:dyDescent="0.25">
      <c r="A275" s="139"/>
      <c r="B275"/>
      <c r="C275"/>
      <c r="D275"/>
      <c r="E275"/>
      <c r="F275"/>
      <c r="G275"/>
      <c r="H275"/>
      <c r="I275"/>
      <c r="J275"/>
      <c r="K275" s="137">
        <f t="shared" si="29"/>
        <v>20</v>
      </c>
      <c r="L275" s="129">
        <f t="shared" si="30"/>
        <v>198</v>
      </c>
      <c r="M275" s="103"/>
      <c r="N275" s="116"/>
      <c r="O275" s="116"/>
      <c r="P275" s="116"/>
      <c r="Q275" s="116"/>
      <c r="R275" s="116"/>
      <c r="S275" s="116"/>
      <c r="T275" s="116"/>
      <c r="U275" s="116"/>
      <c r="V275" s="115">
        <f t="shared" si="31"/>
        <v>20</v>
      </c>
      <c r="W275" s="105">
        <f t="shared" si="32"/>
        <v>198</v>
      </c>
      <c r="X275" s="143"/>
      <c r="Y275" s="127"/>
      <c r="Z275" s="127"/>
      <c r="AA275" s="127"/>
      <c r="AB275" s="127"/>
      <c r="AC275" s="127"/>
      <c r="AD275" s="127"/>
      <c r="AE275" s="127"/>
      <c r="AF275" s="127"/>
      <c r="AG275" s="126">
        <f t="shared" si="33"/>
        <v>20</v>
      </c>
      <c r="AH275" s="118">
        <f t="shared" si="34"/>
        <v>246</v>
      </c>
    </row>
    <row r="276" spans="1:34" x14ac:dyDescent="0.25">
      <c r="A276" s="139"/>
      <c r="B276"/>
      <c r="C276"/>
      <c r="D276"/>
      <c r="E276"/>
      <c r="F276"/>
      <c r="G276"/>
      <c r="H276"/>
      <c r="I276"/>
      <c r="J276"/>
      <c r="K276" s="137">
        <f t="shared" si="29"/>
        <v>20</v>
      </c>
      <c r="L276" s="129">
        <f t="shared" si="30"/>
        <v>199</v>
      </c>
      <c r="M276" s="103"/>
      <c r="N276" s="116"/>
      <c r="O276" s="116"/>
      <c r="P276" s="116"/>
      <c r="Q276" s="116"/>
      <c r="R276" s="116"/>
      <c r="S276" s="116"/>
      <c r="T276" s="116"/>
      <c r="U276" s="116"/>
      <c r="V276" s="115">
        <f t="shared" si="31"/>
        <v>20</v>
      </c>
      <c r="W276" s="105">
        <f t="shared" si="32"/>
        <v>199</v>
      </c>
      <c r="X276" s="143"/>
      <c r="Y276" s="127"/>
      <c r="Z276" s="127"/>
      <c r="AA276" s="127"/>
      <c r="AB276" s="127"/>
      <c r="AC276" s="127"/>
      <c r="AD276" s="127"/>
      <c r="AE276" s="127"/>
      <c r="AF276" s="127"/>
      <c r="AG276" s="126">
        <f t="shared" si="33"/>
        <v>20</v>
      </c>
      <c r="AH276" s="118">
        <f t="shared" si="34"/>
        <v>247</v>
      </c>
    </row>
    <row r="277" spans="1:34" x14ac:dyDescent="0.25">
      <c r="A277" s="139"/>
      <c r="B277"/>
      <c r="C277"/>
      <c r="D277"/>
      <c r="E277"/>
      <c r="F277"/>
      <c r="G277"/>
      <c r="H277"/>
      <c r="I277"/>
      <c r="J277"/>
      <c r="K277" s="137">
        <f t="shared" si="29"/>
        <v>20</v>
      </c>
      <c r="L277" s="129">
        <f t="shared" si="30"/>
        <v>200</v>
      </c>
      <c r="M277" s="103"/>
      <c r="N277" s="116"/>
      <c r="O277" s="116"/>
      <c r="P277" s="116"/>
      <c r="Q277" s="116"/>
      <c r="R277" s="116"/>
      <c r="S277" s="116"/>
      <c r="T277" s="116"/>
      <c r="U277" s="116"/>
      <c r="V277" s="115">
        <f t="shared" si="31"/>
        <v>20</v>
      </c>
      <c r="W277" s="105">
        <f t="shared" si="32"/>
        <v>200</v>
      </c>
      <c r="X277" s="143"/>
      <c r="Y277" s="127"/>
      <c r="Z277" s="127"/>
      <c r="AA277" s="127"/>
      <c r="AB277" s="127"/>
      <c r="AC277" s="127"/>
      <c r="AD277" s="127"/>
      <c r="AE277" s="127"/>
      <c r="AF277" s="127"/>
      <c r="AG277" s="126">
        <f t="shared" si="33"/>
        <v>20</v>
      </c>
      <c r="AH277" s="118">
        <f t="shared" si="34"/>
        <v>248</v>
      </c>
    </row>
    <row r="278" spans="1:34" x14ac:dyDescent="0.25">
      <c r="A278" s="139"/>
      <c r="B278"/>
      <c r="C278"/>
      <c r="D278"/>
      <c r="E278"/>
      <c r="F278"/>
      <c r="G278"/>
      <c r="H278"/>
      <c r="I278"/>
      <c r="J278"/>
      <c r="K278" s="137">
        <f t="shared" si="29"/>
        <v>20</v>
      </c>
      <c r="L278" s="129">
        <f t="shared" si="30"/>
        <v>201</v>
      </c>
      <c r="M278" s="103"/>
      <c r="N278" s="116"/>
      <c r="O278" s="116"/>
      <c r="P278" s="116"/>
      <c r="Q278" s="116"/>
      <c r="R278" s="116"/>
      <c r="S278" s="116"/>
      <c r="T278" s="116"/>
      <c r="U278" s="116"/>
      <c r="V278" s="115">
        <f t="shared" si="31"/>
        <v>20</v>
      </c>
      <c r="W278" s="105">
        <f t="shared" si="32"/>
        <v>201</v>
      </c>
      <c r="X278" s="143"/>
      <c r="Y278" s="127"/>
      <c r="Z278" s="127"/>
      <c r="AA278" s="127"/>
      <c r="AB278" s="127"/>
      <c r="AC278" s="127"/>
      <c r="AD278" s="127"/>
      <c r="AE278" s="127"/>
      <c r="AF278" s="127"/>
      <c r="AG278" s="126">
        <f t="shared" si="33"/>
        <v>20</v>
      </c>
      <c r="AH278" s="118">
        <f t="shared" si="34"/>
        <v>249</v>
      </c>
    </row>
    <row r="279" spans="1:34" x14ac:dyDescent="0.25">
      <c r="A279" s="139"/>
      <c r="B279"/>
      <c r="C279"/>
      <c r="D279"/>
      <c r="E279"/>
      <c r="F279"/>
      <c r="G279"/>
      <c r="H279"/>
      <c r="I279"/>
      <c r="J279"/>
      <c r="K279" s="137">
        <f t="shared" si="29"/>
        <v>20</v>
      </c>
      <c r="L279" s="129">
        <f t="shared" si="30"/>
        <v>202</v>
      </c>
      <c r="M279" s="103"/>
      <c r="N279" s="116"/>
      <c r="O279" s="116"/>
      <c r="P279" s="116"/>
      <c r="Q279" s="116"/>
      <c r="R279" s="116"/>
      <c r="S279" s="116"/>
      <c r="T279" s="116"/>
      <c r="U279" s="116"/>
      <c r="V279" s="115">
        <f t="shared" si="31"/>
        <v>20</v>
      </c>
      <c r="W279" s="105">
        <f t="shared" si="32"/>
        <v>202</v>
      </c>
      <c r="X279" s="143"/>
      <c r="Y279" s="127"/>
      <c r="Z279" s="127"/>
      <c r="AA279" s="127"/>
      <c r="AB279" s="127"/>
      <c r="AC279" s="127"/>
      <c r="AD279" s="127"/>
      <c r="AE279" s="127"/>
      <c r="AF279" s="127"/>
      <c r="AG279" s="126">
        <f t="shared" si="33"/>
        <v>20</v>
      </c>
      <c r="AH279" s="118">
        <f t="shared" si="34"/>
        <v>250</v>
      </c>
    </row>
    <row r="280" spans="1:34" x14ac:dyDescent="0.25">
      <c r="A280" s="139"/>
      <c r="B280"/>
      <c r="C280"/>
      <c r="D280"/>
      <c r="E280"/>
      <c r="F280"/>
      <c r="G280"/>
      <c r="H280"/>
      <c r="I280"/>
      <c r="J280"/>
      <c r="K280" s="137">
        <f t="shared" si="29"/>
        <v>20</v>
      </c>
      <c r="L280" s="129">
        <f t="shared" si="30"/>
        <v>203</v>
      </c>
      <c r="M280" s="103"/>
      <c r="N280" s="116"/>
      <c r="O280" s="116"/>
      <c r="P280" s="116"/>
      <c r="Q280" s="116"/>
      <c r="R280" s="116"/>
      <c r="S280" s="116"/>
      <c r="T280" s="116"/>
      <c r="U280" s="116"/>
      <c r="V280" s="115">
        <f t="shared" si="31"/>
        <v>20</v>
      </c>
      <c r="W280" s="105">
        <f t="shared" si="32"/>
        <v>203</v>
      </c>
      <c r="X280" s="143"/>
      <c r="Y280" s="127"/>
      <c r="Z280" s="127"/>
      <c r="AA280" s="127"/>
      <c r="AB280" s="127"/>
      <c r="AC280" s="127"/>
      <c r="AD280" s="127"/>
      <c r="AE280" s="127"/>
      <c r="AF280" s="127"/>
      <c r="AG280" s="126">
        <f t="shared" si="33"/>
        <v>20</v>
      </c>
      <c r="AH280" s="118">
        <f t="shared" si="34"/>
        <v>251</v>
      </c>
    </row>
    <row r="281" spans="1:34" x14ac:dyDescent="0.25">
      <c r="A281" s="139"/>
      <c r="B281"/>
      <c r="C281"/>
      <c r="D281"/>
      <c r="E281"/>
      <c r="F281"/>
      <c r="G281"/>
      <c r="H281"/>
      <c r="I281"/>
      <c r="J281"/>
      <c r="K281" s="137">
        <f t="shared" ref="K281:K284" si="35">IF(J281=J280,K280,IF(J281=0,ROUNDDOWN(K280*0.25,0),K280-L280))</f>
        <v>20</v>
      </c>
      <c r="L281" s="129">
        <f t="shared" ref="L281:L284" si="36">IF(J281&lt;J280,1,IF(J281=J280,L280+1,0))</f>
        <v>204</v>
      </c>
      <c r="M281" s="103"/>
      <c r="N281" s="116"/>
      <c r="O281" s="116"/>
      <c r="P281" s="116"/>
      <c r="Q281" s="116"/>
      <c r="R281" s="116"/>
      <c r="S281" s="116"/>
      <c r="T281" s="116"/>
      <c r="U281" s="116"/>
      <c r="V281" s="115">
        <f t="shared" si="31"/>
        <v>20</v>
      </c>
      <c r="W281" s="105">
        <f t="shared" si="32"/>
        <v>204</v>
      </c>
      <c r="X281" s="143"/>
      <c r="Y281" s="127"/>
      <c r="Z281" s="127"/>
      <c r="AA281" s="127"/>
      <c r="AB281" s="127"/>
      <c r="AC281" s="127"/>
      <c r="AD281" s="127"/>
      <c r="AE281" s="127"/>
      <c r="AF281" s="127"/>
      <c r="AG281" s="126">
        <f t="shared" si="33"/>
        <v>20</v>
      </c>
      <c r="AH281" s="118">
        <f t="shared" si="34"/>
        <v>252</v>
      </c>
    </row>
    <row r="282" spans="1:34" x14ac:dyDescent="0.25">
      <c r="A282" s="139"/>
      <c r="B282"/>
      <c r="C282"/>
      <c r="D282"/>
      <c r="E282"/>
      <c r="F282"/>
      <c r="G282"/>
      <c r="H282"/>
      <c r="I282"/>
      <c r="J282"/>
      <c r="K282" s="137">
        <f t="shared" si="35"/>
        <v>20</v>
      </c>
      <c r="L282" s="129">
        <f t="shared" si="36"/>
        <v>205</v>
      </c>
      <c r="M282" s="103"/>
      <c r="N282" s="116"/>
      <c r="O282" s="116"/>
      <c r="P282" s="116"/>
      <c r="Q282" s="116"/>
      <c r="R282" s="116"/>
      <c r="S282" s="116"/>
      <c r="T282" s="116"/>
      <c r="U282" s="116"/>
      <c r="V282" s="115">
        <f t="shared" si="31"/>
        <v>20</v>
      </c>
      <c r="W282" s="105">
        <f t="shared" si="32"/>
        <v>205</v>
      </c>
      <c r="X282" s="143"/>
      <c r="Y282" s="127"/>
      <c r="Z282" s="127"/>
      <c r="AA282" s="127"/>
      <c r="AB282" s="127"/>
      <c r="AC282" s="127"/>
      <c r="AD282" s="127"/>
      <c r="AE282" s="127"/>
      <c r="AF282" s="127"/>
      <c r="AG282" s="126">
        <f t="shared" si="33"/>
        <v>20</v>
      </c>
      <c r="AH282" s="118">
        <f t="shared" si="34"/>
        <v>253</v>
      </c>
    </row>
    <row r="283" spans="1:34" x14ac:dyDescent="0.25">
      <c r="A283" s="139"/>
      <c r="B283"/>
      <c r="C283"/>
      <c r="D283"/>
      <c r="E283"/>
      <c r="F283"/>
      <c r="G283"/>
      <c r="H283"/>
      <c r="I283"/>
      <c r="J283"/>
      <c r="K283" s="137">
        <f t="shared" si="35"/>
        <v>20</v>
      </c>
      <c r="L283" s="129">
        <f t="shared" si="36"/>
        <v>206</v>
      </c>
      <c r="M283" s="103"/>
      <c r="N283" s="116"/>
      <c r="O283" s="116"/>
      <c r="P283" s="116"/>
      <c r="Q283" s="116"/>
      <c r="R283" s="116"/>
      <c r="S283" s="116"/>
      <c r="T283" s="116"/>
      <c r="U283" s="116"/>
      <c r="V283" s="115">
        <f t="shared" si="31"/>
        <v>20</v>
      </c>
      <c r="W283" s="105">
        <f t="shared" si="32"/>
        <v>206</v>
      </c>
      <c r="X283" s="143"/>
      <c r="Y283" s="127"/>
      <c r="Z283" s="127"/>
      <c r="AA283" s="127"/>
      <c r="AB283" s="127"/>
      <c r="AC283" s="127"/>
      <c r="AD283" s="127"/>
      <c r="AE283" s="127"/>
      <c r="AF283" s="127"/>
      <c r="AG283" s="126">
        <f t="shared" si="33"/>
        <v>20</v>
      </c>
      <c r="AH283" s="118">
        <f t="shared" si="34"/>
        <v>254</v>
      </c>
    </row>
    <row r="284" spans="1:34" x14ac:dyDescent="0.25">
      <c r="A284" s="139"/>
      <c r="B284"/>
      <c r="C284"/>
      <c r="D284"/>
      <c r="E284"/>
      <c r="F284"/>
      <c r="G284"/>
      <c r="H284"/>
      <c r="I284"/>
      <c r="J284"/>
      <c r="K284" s="137">
        <f t="shared" si="35"/>
        <v>20</v>
      </c>
      <c r="L284" s="129">
        <f t="shared" si="36"/>
        <v>207</v>
      </c>
      <c r="M284" s="103"/>
      <c r="N284" s="116"/>
      <c r="O284" s="116"/>
      <c r="P284" s="116"/>
      <c r="Q284" s="116"/>
      <c r="R284" s="116"/>
      <c r="S284" s="116"/>
      <c r="T284" s="116"/>
      <c r="U284" s="116"/>
      <c r="V284" s="115">
        <f t="shared" si="31"/>
        <v>20</v>
      </c>
      <c r="W284" s="105">
        <f t="shared" si="32"/>
        <v>207</v>
      </c>
      <c r="X284" s="143"/>
      <c r="Y284" s="127"/>
      <c r="Z284" s="127"/>
      <c r="AA284" s="127"/>
      <c r="AB284" s="127"/>
      <c r="AC284" s="127"/>
      <c r="AD284" s="127"/>
      <c r="AE284" s="127"/>
      <c r="AF284" s="127"/>
      <c r="AG284" s="126">
        <f t="shared" si="33"/>
        <v>20</v>
      </c>
      <c r="AH284" s="118">
        <f t="shared" si="34"/>
        <v>255</v>
      </c>
    </row>
    <row r="285" spans="1:34" x14ac:dyDescent="0.25">
      <c r="A285" s="139"/>
      <c r="B285"/>
      <c r="C285"/>
      <c r="D285"/>
      <c r="E285"/>
      <c r="F285"/>
      <c r="G285"/>
      <c r="H285"/>
      <c r="I285"/>
      <c r="J285"/>
      <c r="K285" s="128"/>
      <c r="L285" s="129"/>
      <c r="M285" s="103"/>
      <c r="N285" s="116"/>
      <c r="O285" s="116"/>
      <c r="P285" s="116"/>
      <c r="Q285" s="116"/>
      <c r="R285" s="116"/>
      <c r="S285" s="116"/>
      <c r="T285" s="116"/>
      <c r="U285" s="116"/>
      <c r="V285" s="108"/>
      <c r="W285" s="105"/>
      <c r="X285" s="143"/>
      <c r="Y285" s="127"/>
      <c r="Z285" s="127"/>
      <c r="AA285" s="127"/>
      <c r="AB285" s="127"/>
      <c r="AC285" s="127"/>
      <c r="AD285" s="127"/>
      <c r="AE285" s="127"/>
      <c r="AF285" s="127"/>
      <c r="AG285" s="121"/>
      <c r="AH285" s="118"/>
    </row>
    <row r="286" spans="1:34" x14ac:dyDescent="0.25">
      <c r="A286" s="139"/>
      <c r="B286"/>
      <c r="C286"/>
      <c r="D286"/>
      <c r="E286"/>
      <c r="F286"/>
      <c r="G286"/>
      <c r="H286"/>
      <c r="I286"/>
      <c r="J286"/>
      <c r="K286" s="128"/>
      <c r="L286" s="129"/>
      <c r="M286" s="103"/>
      <c r="N286" s="116"/>
      <c r="O286" s="116"/>
      <c r="P286" s="116"/>
      <c r="Q286" s="116"/>
      <c r="R286" s="116"/>
      <c r="S286" s="116"/>
      <c r="T286" s="116"/>
      <c r="U286" s="116"/>
      <c r="V286" s="108"/>
      <c r="W286" s="105"/>
      <c r="X286" s="143"/>
      <c r="Y286" s="127"/>
      <c r="Z286" s="127"/>
      <c r="AA286" s="127"/>
      <c r="AB286" s="127"/>
      <c r="AC286" s="127"/>
      <c r="AD286" s="127"/>
      <c r="AE286" s="127"/>
      <c r="AF286" s="127"/>
      <c r="AG286" s="121"/>
      <c r="AH286" s="118"/>
    </row>
    <row r="287" spans="1:34" x14ac:dyDescent="0.25">
      <c r="A287" s="139"/>
      <c r="B287"/>
      <c r="C287"/>
      <c r="D287"/>
      <c r="E287"/>
      <c r="F287"/>
      <c r="G287"/>
      <c r="H287"/>
      <c r="I287"/>
      <c r="J287"/>
      <c r="K287" s="128"/>
      <c r="L287" s="129"/>
      <c r="M287" s="103"/>
      <c r="N287" s="116"/>
      <c r="O287" s="116"/>
      <c r="P287" s="116"/>
      <c r="Q287" s="116"/>
      <c r="R287" s="116"/>
      <c r="S287" s="116"/>
      <c r="T287" s="116"/>
      <c r="U287" s="116"/>
      <c r="V287" s="108"/>
      <c r="W287" s="105"/>
      <c r="X287" s="143"/>
      <c r="Y287" s="127"/>
      <c r="Z287" s="127"/>
      <c r="AA287" s="127"/>
      <c r="AB287" s="127"/>
      <c r="AC287" s="127"/>
      <c r="AD287" s="127"/>
      <c r="AE287" s="127"/>
      <c r="AF287" s="127"/>
      <c r="AG287" s="121"/>
      <c r="AH287" s="118"/>
    </row>
    <row r="288" spans="1:34" x14ac:dyDescent="0.25">
      <c r="A288" s="139"/>
      <c r="B288"/>
      <c r="C288"/>
      <c r="D288"/>
      <c r="E288"/>
      <c r="F288"/>
      <c r="G288"/>
      <c r="H288"/>
      <c r="I288"/>
      <c r="J288"/>
      <c r="K288" s="128"/>
      <c r="L288" s="129"/>
      <c r="M288" s="103"/>
      <c r="N288" s="116"/>
      <c r="O288" s="116"/>
      <c r="P288" s="116"/>
      <c r="Q288" s="116"/>
      <c r="R288" s="116"/>
      <c r="S288" s="116"/>
      <c r="T288" s="116"/>
      <c r="U288" s="116"/>
      <c r="V288" s="108"/>
      <c r="W288" s="105"/>
      <c r="X288" s="143"/>
      <c r="Y288" s="127"/>
      <c r="Z288" s="127"/>
      <c r="AA288" s="127"/>
      <c r="AB288" s="127"/>
      <c r="AC288" s="127"/>
      <c r="AD288" s="127"/>
      <c r="AE288" s="127"/>
      <c r="AF288" s="127"/>
      <c r="AG288" s="121"/>
      <c r="AH288" s="118"/>
    </row>
    <row r="289" spans="1:34" x14ac:dyDescent="0.25">
      <c r="A289" s="139"/>
      <c r="B289"/>
      <c r="C289"/>
      <c r="D289"/>
      <c r="E289"/>
      <c r="F289"/>
      <c r="G289"/>
      <c r="H289"/>
      <c r="I289"/>
      <c r="J289"/>
      <c r="K289" s="128"/>
      <c r="L289" s="129"/>
      <c r="M289" s="103"/>
      <c r="N289" s="116"/>
      <c r="O289" s="116"/>
      <c r="P289" s="116"/>
      <c r="Q289" s="116"/>
      <c r="R289" s="116"/>
      <c r="S289" s="116"/>
      <c r="T289" s="116"/>
      <c r="U289" s="116"/>
      <c r="V289" s="108"/>
      <c r="W289" s="105"/>
      <c r="X289" s="143"/>
      <c r="Y289" s="127"/>
      <c r="Z289" s="127"/>
      <c r="AA289" s="127"/>
      <c r="AB289" s="127"/>
      <c r="AC289" s="127"/>
      <c r="AD289" s="127"/>
      <c r="AE289" s="127"/>
      <c r="AF289" s="127"/>
      <c r="AG289" s="121"/>
      <c r="AH289" s="118"/>
    </row>
    <row r="290" spans="1:34" x14ac:dyDescent="0.25">
      <c r="A290" s="139"/>
      <c r="B290"/>
      <c r="C290"/>
      <c r="D290"/>
      <c r="E290"/>
      <c r="F290"/>
      <c r="G290"/>
      <c r="H290"/>
      <c r="I290"/>
      <c r="J290"/>
      <c r="K290" s="128"/>
      <c r="L290" s="129"/>
      <c r="M290" s="103"/>
      <c r="N290" s="116"/>
      <c r="O290" s="116"/>
      <c r="P290" s="116"/>
      <c r="Q290" s="116"/>
      <c r="R290" s="116"/>
      <c r="S290" s="116"/>
      <c r="T290" s="116"/>
      <c r="U290" s="116"/>
      <c r="V290" s="108"/>
      <c r="W290" s="105"/>
      <c r="X290" s="143"/>
      <c r="Y290" s="127"/>
      <c r="Z290" s="127"/>
      <c r="AA290" s="127"/>
      <c r="AB290" s="127"/>
      <c r="AC290" s="127"/>
      <c r="AD290" s="127"/>
      <c r="AE290" s="127"/>
      <c r="AF290" s="127"/>
      <c r="AG290" s="121"/>
      <c r="AH290" s="118"/>
    </row>
    <row r="291" spans="1:34" x14ac:dyDescent="0.25">
      <c r="A291" s="139"/>
      <c r="B291"/>
      <c r="C291"/>
      <c r="D291"/>
      <c r="E291"/>
      <c r="F291"/>
      <c r="G291"/>
      <c r="H291"/>
      <c r="I291"/>
      <c r="J291"/>
      <c r="K291" s="128"/>
      <c r="L291" s="129"/>
      <c r="M291" s="103"/>
      <c r="N291" s="116"/>
      <c r="O291" s="116"/>
      <c r="P291" s="116"/>
      <c r="Q291" s="116"/>
      <c r="R291" s="116"/>
      <c r="S291" s="116"/>
      <c r="T291" s="116"/>
      <c r="U291" s="116"/>
      <c r="V291" s="108"/>
      <c r="W291" s="105"/>
      <c r="X291" s="143"/>
      <c r="Y291" s="127"/>
      <c r="Z291" s="127"/>
      <c r="AA291" s="127"/>
      <c r="AB291" s="127"/>
      <c r="AC291" s="127"/>
      <c r="AD291" s="127"/>
      <c r="AE291" s="127"/>
      <c r="AF291" s="127"/>
      <c r="AG291" s="121"/>
      <c r="AH291" s="118"/>
    </row>
    <row r="292" spans="1:34" x14ac:dyDescent="0.25">
      <c r="A292" s="139"/>
      <c r="B292"/>
      <c r="C292"/>
      <c r="D292"/>
      <c r="E292"/>
      <c r="F292"/>
      <c r="G292"/>
      <c r="H292"/>
      <c r="I292"/>
      <c r="J292"/>
      <c r="K292" s="128"/>
      <c r="L292" s="129"/>
      <c r="M292" s="103"/>
      <c r="N292" s="116"/>
      <c r="O292" s="116"/>
      <c r="P292" s="116"/>
      <c r="Q292" s="116"/>
      <c r="R292" s="116"/>
      <c r="S292" s="116"/>
      <c r="T292" s="116"/>
      <c r="U292" s="116"/>
      <c r="V292" s="108"/>
      <c r="W292" s="105"/>
      <c r="X292" s="143"/>
      <c r="Y292" s="127"/>
      <c r="Z292" s="127"/>
      <c r="AA292" s="127"/>
      <c r="AB292" s="127"/>
      <c r="AC292" s="127"/>
      <c r="AD292" s="127"/>
      <c r="AE292" s="127"/>
      <c r="AF292" s="127"/>
      <c r="AG292" s="121"/>
      <c r="AH292" s="118"/>
    </row>
    <row r="293" spans="1:34" x14ac:dyDescent="0.25">
      <c r="A293" s="139"/>
      <c r="B293"/>
      <c r="C293"/>
      <c r="D293"/>
      <c r="E293"/>
      <c r="F293"/>
      <c r="G293"/>
      <c r="H293"/>
      <c r="I293"/>
      <c r="J293"/>
      <c r="K293" s="128"/>
      <c r="L293" s="129"/>
      <c r="M293" s="103"/>
      <c r="N293" s="116"/>
      <c r="O293" s="116"/>
      <c r="P293" s="116"/>
      <c r="Q293" s="116"/>
      <c r="R293" s="116"/>
      <c r="S293" s="116"/>
      <c r="T293" s="116"/>
      <c r="U293" s="116"/>
      <c r="V293" s="108"/>
      <c r="W293" s="105"/>
      <c r="X293" s="143"/>
      <c r="Y293" s="127"/>
      <c r="Z293" s="127"/>
      <c r="AA293" s="127"/>
      <c r="AB293" s="127"/>
      <c r="AC293" s="127"/>
      <c r="AD293" s="127"/>
      <c r="AE293" s="127"/>
      <c r="AF293" s="127"/>
      <c r="AG293" s="121"/>
      <c r="AH293" s="118"/>
    </row>
    <row r="294" spans="1:34" x14ac:dyDescent="0.25">
      <c r="A294" s="139"/>
      <c r="B294"/>
      <c r="C294"/>
      <c r="D294"/>
      <c r="E294"/>
      <c r="F294"/>
      <c r="G294"/>
      <c r="H294"/>
      <c r="I294"/>
      <c r="J294"/>
      <c r="K294" s="128"/>
      <c r="L294" s="129"/>
      <c r="M294" s="103"/>
      <c r="N294" s="116"/>
      <c r="O294" s="116"/>
      <c r="P294" s="116"/>
      <c r="Q294" s="116"/>
      <c r="R294" s="116"/>
      <c r="S294" s="116"/>
      <c r="T294" s="116"/>
      <c r="U294" s="116"/>
      <c r="V294" s="108"/>
      <c r="W294" s="105"/>
      <c r="X294" s="143"/>
      <c r="Y294" s="127"/>
      <c r="Z294" s="127"/>
      <c r="AA294" s="127"/>
      <c r="AB294" s="127"/>
      <c r="AC294" s="127"/>
      <c r="AD294" s="127"/>
      <c r="AE294" s="127"/>
      <c r="AF294" s="127"/>
      <c r="AG294" s="121"/>
      <c r="AH294" s="118"/>
    </row>
    <row r="295" spans="1:34" x14ac:dyDescent="0.25">
      <c r="A295" s="139"/>
      <c r="B295"/>
      <c r="C295"/>
      <c r="D295"/>
      <c r="E295"/>
      <c r="F295"/>
      <c r="G295"/>
      <c r="H295"/>
      <c r="I295"/>
      <c r="J295"/>
      <c r="K295" s="128"/>
      <c r="L295" s="129"/>
      <c r="M295" s="103"/>
      <c r="N295" s="116"/>
      <c r="O295" s="116"/>
      <c r="P295" s="116"/>
      <c r="Q295" s="116"/>
      <c r="R295" s="116"/>
      <c r="S295" s="116"/>
      <c r="T295" s="116"/>
      <c r="U295" s="116"/>
      <c r="V295" s="108"/>
      <c r="W295" s="105"/>
      <c r="X295" s="143"/>
      <c r="Y295" s="127"/>
      <c r="Z295" s="127"/>
      <c r="AA295" s="127"/>
      <c r="AB295" s="127"/>
      <c r="AC295" s="127"/>
      <c r="AD295" s="127"/>
      <c r="AE295" s="127"/>
      <c r="AF295" s="127"/>
      <c r="AG295" s="121"/>
      <c r="AH295" s="118"/>
    </row>
    <row r="296" spans="1:34" x14ac:dyDescent="0.25">
      <c r="A296" s="139"/>
      <c r="B296"/>
      <c r="C296"/>
      <c r="D296"/>
      <c r="E296"/>
      <c r="F296"/>
      <c r="G296"/>
      <c r="H296"/>
      <c r="I296"/>
      <c r="J296"/>
      <c r="K296" s="128"/>
      <c r="L296" s="129"/>
      <c r="M296" s="103"/>
      <c r="N296" s="116"/>
      <c r="O296" s="116"/>
      <c r="P296" s="116"/>
      <c r="Q296" s="116"/>
      <c r="R296" s="116"/>
      <c r="S296" s="116"/>
      <c r="T296" s="116"/>
      <c r="U296" s="116"/>
      <c r="V296" s="108"/>
      <c r="W296" s="105"/>
      <c r="X296" s="143"/>
      <c r="Y296" s="127"/>
      <c r="Z296" s="127"/>
      <c r="AA296" s="127"/>
      <c r="AB296" s="127"/>
      <c r="AC296" s="127"/>
      <c r="AD296" s="127"/>
      <c r="AE296" s="127"/>
      <c r="AF296" s="127"/>
      <c r="AG296" s="121"/>
      <c r="AH296" s="118"/>
    </row>
    <row r="297" spans="1:34" x14ac:dyDescent="0.25">
      <c r="A297" s="139"/>
      <c r="B297"/>
      <c r="C297"/>
      <c r="D297"/>
      <c r="E297"/>
      <c r="F297"/>
      <c r="G297"/>
      <c r="H297"/>
      <c r="I297"/>
      <c r="J297"/>
      <c r="K297" s="128"/>
      <c r="L297" s="129"/>
      <c r="M297" s="103"/>
      <c r="N297" s="116"/>
      <c r="O297" s="116"/>
      <c r="P297" s="116"/>
      <c r="Q297" s="116"/>
      <c r="R297" s="116"/>
      <c r="S297" s="116"/>
      <c r="T297" s="116"/>
      <c r="U297" s="116"/>
      <c r="V297" s="108"/>
      <c r="W297" s="105"/>
      <c r="X297" s="143"/>
      <c r="Y297" s="127"/>
      <c r="Z297" s="127"/>
      <c r="AA297" s="127"/>
      <c r="AB297" s="127"/>
      <c r="AC297" s="127"/>
      <c r="AD297" s="127"/>
      <c r="AE297" s="127"/>
      <c r="AF297" s="127"/>
      <c r="AG297" s="121"/>
      <c r="AH297" s="118"/>
    </row>
    <row r="298" spans="1:34" x14ac:dyDescent="0.25">
      <c r="A298" s="139"/>
      <c r="B298" s="138"/>
      <c r="C298" s="138"/>
      <c r="D298" s="138"/>
      <c r="E298" s="138"/>
      <c r="F298" s="138"/>
      <c r="G298" s="138"/>
      <c r="H298" s="138"/>
      <c r="I298" s="138"/>
      <c r="J298" s="138"/>
      <c r="K298" s="128"/>
      <c r="L298" s="129"/>
      <c r="M298" s="103"/>
      <c r="N298" s="116"/>
      <c r="O298" s="116"/>
      <c r="P298" s="116"/>
      <c r="Q298" s="116"/>
      <c r="R298" s="116"/>
      <c r="S298" s="116"/>
      <c r="T298" s="116"/>
      <c r="U298" s="116"/>
      <c r="V298" s="108"/>
      <c r="W298" s="105"/>
      <c r="X298" s="143"/>
      <c r="Y298" s="127"/>
      <c r="Z298" s="127"/>
      <c r="AA298" s="127"/>
      <c r="AB298" s="127"/>
      <c r="AC298" s="127"/>
      <c r="AD298" s="127"/>
      <c r="AE298" s="127"/>
      <c r="AF298" s="127"/>
      <c r="AG298" s="121"/>
      <c r="AH298" s="118"/>
    </row>
    <row r="299" spans="1:34" x14ac:dyDescent="0.25">
      <c r="A299" s="139"/>
      <c r="B299" s="138"/>
      <c r="C299" s="138"/>
      <c r="D299" s="138"/>
      <c r="E299" s="138"/>
      <c r="F299" s="138"/>
      <c r="G299" s="138"/>
      <c r="H299" s="138"/>
      <c r="I299" s="138"/>
      <c r="J299" s="138"/>
      <c r="K299" s="128"/>
      <c r="L299" s="129"/>
      <c r="M299" s="103"/>
      <c r="N299" s="116"/>
      <c r="O299" s="116"/>
      <c r="P299" s="116"/>
      <c r="Q299" s="116"/>
      <c r="R299" s="116"/>
      <c r="S299" s="116"/>
      <c r="T299" s="116"/>
      <c r="U299" s="116"/>
      <c r="V299" s="108"/>
      <c r="W299" s="105"/>
      <c r="X299" s="143"/>
      <c r="Y299" s="127"/>
      <c r="Z299" s="127"/>
      <c r="AA299" s="127"/>
      <c r="AB299" s="127"/>
      <c r="AC299" s="127"/>
      <c r="AD299" s="127"/>
      <c r="AE299" s="127"/>
      <c r="AF299" s="127"/>
      <c r="AG299" s="121"/>
      <c r="AH299" s="118"/>
    </row>
    <row r="300" spans="1:34" x14ac:dyDescent="0.25">
      <c r="A300" s="139"/>
      <c r="B300" s="138"/>
      <c r="C300" s="138"/>
      <c r="D300" s="138"/>
      <c r="E300" s="138"/>
      <c r="F300" s="138"/>
      <c r="G300" s="138"/>
      <c r="H300" s="138"/>
      <c r="I300" s="138"/>
      <c r="J300" s="138"/>
      <c r="K300" s="128"/>
      <c r="L300" s="129"/>
      <c r="M300" s="103"/>
      <c r="N300" s="116"/>
      <c r="O300" s="116"/>
      <c r="P300" s="116"/>
      <c r="Q300" s="116"/>
      <c r="R300" s="116"/>
      <c r="S300" s="116"/>
      <c r="T300" s="116"/>
      <c r="U300" s="116"/>
      <c r="V300" s="108"/>
      <c r="W300" s="105"/>
      <c r="X300" s="143"/>
      <c r="Y300" s="127"/>
      <c r="Z300" s="127"/>
      <c r="AA300" s="127"/>
      <c r="AB300" s="127"/>
      <c r="AC300" s="127"/>
      <c r="AD300" s="127"/>
      <c r="AE300" s="127"/>
      <c r="AF300" s="127"/>
      <c r="AG300" s="121"/>
      <c r="AH300" s="118"/>
    </row>
    <row r="301" spans="1:34" x14ac:dyDescent="0.25">
      <c r="A301" s="139"/>
      <c r="B301" s="138"/>
      <c r="C301" s="138"/>
      <c r="D301" s="138"/>
      <c r="E301" s="138"/>
      <c r="F301" s="138"/>
      <c r="G301" s="138"/>
      <c r="H301" s="138"/>
      <c r="I301" s="138"/>
      <c r="J301" s="138"/>
      <c r="K301" s="128"/>
      <c r="L301" s="129"/>
      <c r="M301" s="103"/>
      <c r="N301" s="116"/>
      <c r="O301" s="116"/>
      <c r="P301" s="116"/>
      <c r="Q301" s="116"/>
      <c r="R301" s="116"/>
      <c r="S301" s="116"/>
      <c r="T301" s="116"/>
      <c r="U301" s="116"/>
      <c r="V301" s="108"/>
      <c r="W301" s="105"/>
      <c r="X301" s="143"/>
      <c r="Y301" s="127"/>
      <c r="Z301" s="127"/>
      <c r="AA301" s="127"/>
      <c r="AB301" s="127"/>
      <c r="AC301" s="127"/>
      <c r="AD301" s="127"/>
      <c r="AE301" s="127"/>
      <c r="AF301" s="127"/>
      <c r="AG301" s="121"/>
      <c r="AH301" s="118"/>
    </row>
    <row r="302" spans="1:34" x14ac:dyDescent="0.25">
      <c r="A302" s="139"/>
      <c r="B302" s="138"/>
      <c r="C302" s="138"/>
      <c r="D302" s="138"/>
      <c r="E302" s="138"/>
      <c r="F302" s="138"/>
      <c r="G302" s="138"/>
      <c r="H302" s="138"/>
      <c r="I302" s="138"/>
      <c r="J302" s="138"/>
      <c r="K302" s="128"/>
      <c r="L302" s="129"/>
      <c r="M302" s="103"/>
      <c r="N302" s="116"/>
      <c r="O302" s="116"/>
      <c r="P302" s="116"/>
      <c r="Q302" s="116"/>
      <c r="R302" s="116"/>
      <c r="S302" s="116"/>
      <c r="T302" s="116"/>
      <c r="U302" s="116"/>
      <c r="V302" s="108"/>
      <c r="W302" s="105"/>
      <c r="X302" s="143"/>
      <c r="Y302" s="127"/>
      <c r="Z302" s="127"/>
      <c r="AA302" s="127"/>
      <c r="AB302" s="127"/>
      <c r="AC302" s="127"/>
      <c r="AD302" s="127"/>
      <c r="AE302" s="127"/>
      <c r="AF302" s="127"/>
      <c r="AG302" s="121"/>
      <c r="AH302" s="118"/>
    </row>
    <row r="303" spans="1:34" x14ac:dyDescent="0.25">
      <c r="A303" s="139"/>
      <c r="B303" s="138"/>
      <c r="C303" s="138"/>
      <c r="D303" s="138"/>
      <c r="E303" s="138"/>
      <c r="F303" s="138"/>
      <c r="G303" s="138"/>
      <c r="H303" s="138"/>
      <c r="I303" s="138"/>
      <c r="J303" s="138"/>
      <c r="K303" s="128"/>
      <c r="L303" s="129"/>
      <c r="M303" s="103"/>
      <c r="N303" s="116"/>
      <c r="O303" s="116"/>
      <c r="P303" s="116"/>
      <c r="Q303" s="116"/>
      <c r="R303" s="116"/>
      <c r="S303" s="116"/>
      <c r="T303" s="116"/>
      <c r="U303" s="116"/>
      <c r="V303" s="108"/>
      <c r="W303" s="105"/>
      <c r="X303" s="143"/>
      <c r="Y303" s="127"/>
      <c r="Z303" s="127"/>
      <c r="AA303" s="127"/>
      <c r="AB303" s="127"/>
      <c r="AC303" s="127"/>
      <c r="AD303" s="127"/>
      <c r="AE303" s="127"/>
      <c r="AF303" s="127"/>
      <c r="AG303" s="121"/>
      <c r="AH303" s="118"/>
    </row>
    <row r="304" spans="1:34" x14ac:dyDescent="0.25">
      <c r="A304" s="139"/>
      <c r="B304" s="138"/>
      <c r="C304" s="138"/>
      <c r="D304" s="138"/>
      <c r="E304" s="138"/>
      <c r="F304" s="138"/>
      <c r="G304" s="138"/>
      <c r="H304" s="138"/>
      <c r="I304" s="138"/>
      <c r="J304" s="138"/>
      <c r="K304" s="128"/>
      <c r="L304" s="129"/>
      <c r="M304" s="103"/>
      <c r="N304" s="116"/>
      <c r="O304" s="116"/>
      <c r="P304" s="116"/>
      <c r="Q304" s="116"/>
      <c r="R304" s="116"/>
      <c r="S304" s="116"/>
      <c r="T304" s="116"/>
      <c r="U304" s="116"/>
      <c r="V304" s="108"/>
      <c r="W304" s="105"/>
      <c r="X304" s="143"/>
      <c r="Y304" s="127"/>
      <c r="Z304" s="127"/>
      <c r="AA304" s="127"/>
      <c r="AB304" s="127"/>
      <c r="AC304" s="127"/>
      <c r="AD304" s="127"/>
      <c r="AE304" s="127"/>
      <c r="AF304" s="127"/>
      <c r="AG304" s="121"/>
      <c r="AH304" s="118"/>
    </row>
    <row r="305" spans="1:34" x14ac:dyDescent="0.25">
      <c r="A305" s="139"/>
      <c r="B305" s="138"/>
      <c r="C305" s="138"/>
      <c r="D305" s="138"/>
      <c r="E305" s="138"/>
      <c r="F305" s="138"/>
      <c r="G305" s="138"/>
      <c r="H305" s="138"/>
      <c r="I305" s="138"/>
      <c r="J305" s="138"/>
      <c r="K305" s="128"/>
      <c r="L305" s="129"/>
      <c r="M305" s="103"/>
      <c r="N305" s="116"/>
      <c r="O305" s="116"/>
      <c r="P305" s="116"/>
      <c r="Q305" s="116"/>
      <c r="R305" s="116"/>
      <c r="S305" s="116"/>
      <c r="T305" s="116"/>
      <c r="U305" s="116"/>
      <c r="V305" s="108"/>
      <c r="W305" s="105"/>
      <c r="X305" s="143"/>
      <c r="Y305" s="127"/>
      <c r="Z305" s="127"/>
      <c r="AA305" s="127"/>
      <c r="AB305" s="127"/>
      <c r="AC305" s="127"/>
      <c r="AD305" s="127"/>
      <c r="AE305" s="127"/>
      <c r="AF305" s="127"/>
      <c r="AG305" s="121"/>
      <c r="AH305" s="118"/>
    </row>
    <row r="306" spans="1:34" x14ac:dyDescent="0.25">
      <c r="A306" s="139"/>
      <c r="B306" s="138"/>
      <c r="C306" s="138"/>
      <c r="D306" s="138"/>
      <c r="E306" s="138"/>
      <c r="F306" s="138"/>
      <c r="G306" s="138"/>
      <c r="H306" s="138"/>
      <c r="I306" s="138"/>
      <c r="J306" s="138"/>
      <c r="K306" s="128"/>
      <c r="L306" s="129"/>
      <c r="M306" s="103"/>
      <c r="N306" s="116"/>
      <c r="O306" s="116"/>
      <c r="P306" s="116"/>
      <c r="Q306" s="116"/>
      <c r="R306" s="116"/>
      <c r="S306" s="116"/>
      <c r="T306" s="116"/>
      <c r="U306" s="116"/>
      <c r="V306" s="108"/>
      <c r="W306" s="105"/>
      <c r="X306" s="143"/>
      <c r="Y306" s="127"/>
      <c r="Z306" s="127"/>
      <c r="AA306" s="127"/>
      <c r="AB306" s="127"/>
      <c r="AC306" s="127"/>
      <c r="AD306" s="127"/>
      <c r="AE306" s="127"/>
      <c r="AF306" s="127"/>
      <c r="AG306" s="121"/>
      <c r="AH306" s="118"/>
    </row>
    <row r="307" spans="1:34" x14ac:dyDescent="0.25">
      <c r="A307" s="139"/>
      <c r="B307" s="138"/>
      <c r="C307" s="138"/>
      <c r="D307" s="138"/>
      <c r="E307" s="138"/>
      <c r="F307" s="138"/>
      <c r="G307" s="138"/>
      <c r="H307" s="138"/>
      <c r="I307" s="138"/>
      <c r="J307" s="138"/>
      <c r="K307" s="128"/>
      <c r="L307" s="129"/>
      <c r="M307" s="103"/>
      <c r="N307" s="116"/>
      <c r="O307" s="116"/>
      <c r="P307" s="116"/>
      <c r="Q307" s="116"/>
      <c r="R307" s="116"/>
      <c r="S307" s="116"/>
      <c r="T307" s="116"/>
      <c r="U307" s="116"/>
      <c r="V307" s="108"/>
      <c r="W307" s="105"/>
      <c r="X307" s="143"/>
      <c r="Y307" s="127"/>
      <c r="Z307" s="127"/>
      <c r="AA307" s="127"/>
      <c r="AB307" s="127"/>
      <c r="AC307" s="127"/>
      <c r="AD307" s="127"/>
      <c r="AE307" s="127"/>
      <c r="AF307" s="127"/>
      <c r="AG307" s="121"/>
      <c r="AH307" s="118"/>
    </row>
    <row r="308" spans="1:34" x14ac:dyDescent="0.25">
      <c r="A308" s="139"/>
      <c r="B308" s="138"/>
      <c r="C308" s="138"/>
      <c r="D308" s="138"/>
      <c r="E308" s="138"/>
      <c r="F308" s="138"/>
      <c r="G308" s="138"/>
      <c r="H308" s="138"/>
      <c r="I308" s="138"/>
      <c r="J308" s="138"/>
      <c r="K308" s="128"/>
      <c r="L308" s="129"/>
      <c r="M308" s="103"/>
      <c r="N308" s="116"/>
      <c r="O308" s="116"/>
      <c r="P308" s="116"/>
      <c r="Q308" s="116"/>
      <c r="R308" s="116"/>
      <c r="S308" s="116"/>
      <c r="T308" s="116"/>
      <c r="U308" s="116"/>
      <c r="V308" s="108"/>
      <c r="W308" s="105"/>
      <c r="X308" s="143"/>
      <c r="Y308" s="127"/>
      <c r="Z308" s="127"/>
      <c r="AA308" s="127"/>
      <c r="AB308" s="127"/>
      <c r="AC308" s="127"/>
      <c r="AD308" s="127"/>
      <c r="AE308" s="127"/>
      <c r="AF308" s="127"/>
      <c r="AG308" s="121"/>
      <c r="AH308" s="118"/>
    </row>
    <row r="309" spans="1:34" x14ac:dyDescent="0.25">
      <c r="A309" s="139"/>
      <c r="B309" s="138"/>
      <c r="C309" s="138"/>
      <c r="D309" s="138"/>
      <c r="E309" s="138"/>
      <c r="F309" s="138"/>
      <c r="G309" s="138"/>
      <c r="H309" s="138"/>
      <c r="I309" s="138"/>
      <c r="J309" s="138"/>
      <c r="K309" s="128"/>
      <c r="L309" s="129"/>
      <c r="M309" s="103"/>
      <c r="N309" s="116"/>
      <c r="O309" s="116"/>
      <c r="P309" s="116"/>
      <c r="Q309" s="116"/>
      <c r="R309" s="116"/>
      <c r="S309" s="116"/>
      <c r="T309" s="116"/>
      <c r="U309" s="116"/>
      <c r="V309" s="108"/>
      <c r="W309" s="105"/>
      <c r="X309" s="143"/>
      <c r="Y309" s="127"/>
      <c r="Z309" s="127"/>
      <c r="AA309" s="127"/>
      <c r="AB309" s="127"/>
      <c r="AC309" s="127"/>
      <c r="AD309" s="127"/>
      <c r="AE309" s="127"/>
      <c r="AF309" s="127"/>
      <c r="AG309" s="121"/>
      <c r="AH309" s="118"/>
    </row>
    <row r="310" spans="1:34" x14ac:dyDescent="0.25">
      <c r="A310" s="139"/>
      <c r="B310" s="138"/>
      <c r="C310" s="138"/>
      <c r="D310" s="138"/>
      <c r="E310" s="138"/>
      <c r="F310" s="138"/>
      <c r="G310" s="138"/>
      <c r="H310" s="138"/>
      <c r="I310" s="138"/>
      <c r="J310" s="138"/>
      <c r="K310" s="128"/>
      <c r="L310" s="129"/>
      <c r="M310" s="103"/>
      <c r="N310" s="116"/>
      <c r="O310" s="116"/>
      <c r="P310" s="116"/>
      <c r="Q310" s="116"/>
      <c r="R310" s="116"/>
      <c r="S310" s="116"/>
      <c r="T310" s="116"/>
      <c r="U310" s="116"/>
      <c r="V310" s="108"/>
      <c r="W310" s="105"/>
      <c r="X310" s="143"/>
      <c r="Y310" s="127"/>
      <c r="Z310" s="127"/>
      <c r="AA310" s="127"/>
      <c r="AB310" s="127"/>
      <c r="AC310" s="127"/>
      <c r="AD310" s="127"/>
      <c r="AE310" s="127"/>
      <c r="AF310" s="127"/>
      <c r="AG310" s="121"/>
      <c r="AH310" s="118"/>
    </row>
    <row r="311" spans="1:34" x14ac:dyDescent="0.25">
      <c r="B311"/>
      <c r="C311"/>
      <c r="D311"/>
      <c r="E311"/>
      <c r="F311"/>
      <c r="G311"/>
      <c r="H311"/>
      <c r="I311"/>
      <c r="J311"/>
      <c r="N311"/>
      <c r="O311"/>
      <c r="P311"/>
      <c r="Q311"/>
      <c r="R311"/>
      <c r="S311"/>
      <c r="T311"/>
      <c r="U311"/>
      <c r="Y311"/>
      <c r="Z311"/>
      <c r="AA311"/>
      <c r="AB311"/>
      <c r="AC311"/>
      <c r="AD311"/>
      <c r="AE311"/>
      <c r="AF311"/>
    </row>
    <row r="312" spans="1:34" x14ac:dyDescent="0.25">
      <c r="B312"/>
      <c r="C312"/>
      <c r="D312"/>
      <c r="E312"/>
      <c r="F312"/>
      <c r="G312"/>
      <c r="H312"/>
      <c r="I312"/>
      <c r="J312"/>
      <c r="N312"/>
      <c r="O312"/>
      <c r="P312"/>
      <c r="Q312"/>
      <c r="R312"/>
      <c r="S312"/>
      <c r="T312"/>
      <c r="U312"/>
      <c r="Y312"/>
      <c r="Z312"/>
      <c r="AA312"/>
      <c r="AB312"/>
      <c r="AC312"/>
      <c r="AD312"/>
      <c r="AE312"/>
      <c r="AF312"/>
    </row>
    <row r="313" spans="1:34" x14ac:dyDescent="0.25">
      <c r="B313"/>
      <c r="C313"/>
      <c r="D313"/>
      <c r="E313"/>
      <c r="F313"/>
      <c r="G313"/>
      <c r="H313"/>
      <c r="I313"/>
      <c r="J313"/>
      <c r="N313"/>
      <c r="O313"/>
      <c r="P313"/>
      <c r="Q313"/>
      <c r="R313"/>
      <c r="S313"/>
      <c r="T313"/>
      <c r="U313"/>
      <c r="Y313"/>
      <c r="Z313"/>
      <c r="AA313"/>
      <c r="AB313"/>
      <c r="AC313"/>
      <c r="AD313"/>
      <c r="AE313"/>
      <c r="AF313"/>
    </row>
    <row r="314" spans="1:34" x14ac:dyDescent="0.25">
      <c r="B314"/>
      <c r="C314"/>
      <c r="D314"/>
      <c r="E314"/>
      <c r="F314"/>
      <c r="G314"/>
      <c r="H314"/>
      <c r="I314"/>
      <c r="J314"/>
      <c r="N314"/>
      <c r="O314"/>
      <c r="P314"/>
      <c r="Q314"/>
      <c r="R314"/>
      <c r="S314"/>
      <c r="T314"/>
      <c r="U314"/>
      <c r="Y314"/>
      <c r="Z314"/>
      <c r="AA314"/>
      <c r="AB314"/>
      <c r="AC314"/>
      <c r="AD314"/>
      <c r="AE314"/>
      <c r="AF314"/>
    </row>
    <row r="315" spans="1:34" x14ac:dyDescent="0.25">
      <c r="B315"/>
      <c r="C315"/>
      <c r="D315"/>
      <c r="E315"/>
      <c r="F315"/>
      <c r="G315"/>
      <c r="H315"/>
      <c r="I315"/>
      <c r="J315"/>
      <c r="N315"/>
      <c r="O315"/>
      <c r="P315"/>
      <c r="Q315"/>
      <c r="R315"/>
      <c r="S315"/>
      <c r="T315"/>
      <c r="U315"/>
      <c r="Y315"/>
      <c r="Z315"/>
      <c r="AA315"/>
      <c r="AB315"/>
      <c r="AC315"/>
      <c r="AD315"/>
      <c r="AE315"/>
      <c r="AF315"/>
    </row>
    <row r="316" spans="1:34" x14ac:dyDescent="0.25">
      <c r="B316"/>
      <c r="C316"/>
      <c r="D316"/>
      <c r="E316"/>
      <c r="F316"/>
      <c r="G316"/>
      <c r="H316"/>
      <c r="I316"/>
      <c r="J316"/>
      <c r="N316"/>
      <c r="O316"/>
      <c r="P316"/>
      <c r="Q316"/>
      <c r="R316"/>
      <c r="S316"/>
      <c r="T316"/>
      <c r="U316"/>
      <c r="Y316"/>
      <c r="Z316"/>
      <c r="AA316"/>
      <c r="AB316"/>
      <c r="AC316"/>
      <c r="AD316"/>
      <c r="AE316"/>
      <c r="AF316"/>
    </row>
    <row r="317" spans="1:34" x14ac:dyDescent="0.25">
      <c r="B317"/>
      <c r="C317"/>
      <c r="D317"/>
      <c r="E317"/>
      <c r="F317"/>
      <c r="G317"/>
      <c r="H317"/>
      <c r="I317"/>
      <c r="J317"/>
      <c r="N317"/>
      <c r="O317"/>
      <c r="P317"/>
      <c r="Q317"/>
      <c r="R317"/>
      <c r="S317"/>
      <c r="T317"/>
      <c r="U317"/>
      <c r="Y317"/>
      <c r="Z317"/>
      <c r="AA317"/>
      <c r="AB317"/>
      <c r="AC317"/>
      <c r="AD317"/>
      <c r="AE317"/>
      <c r="AF317"/>
    </row>
    <row r="318" spans="1:34" x14ac:dyDescent="0.25">
      <c r="B318"/>
      <c r="C318"/>
      <c r="D318"/>
      <c r="E318"/>
      <c r="F318"/>
      <c r="G318"/>
      <c r="H318"/>
      <c r="I318"/>
      <c r="J318"/>
      <c r="N318"/>
      <c r="O318"/>
      <c r="P318"/>
      <c r="Q318"/>
      <c r="R318"/>
      <c r="S318"/>
      <c r="T318"/>
      <c r="U318"/>
      <c r="Y318"/>
      <c r="Z318"/>
      <c r="AA318"/>
      <c r="AB318"/>
      <c r="AC318"/>
      <c r="AD318"/>
      <c r="AE318"/>
      <c r="AF318"/>
    </row>
    <row r="319" spans="1:34" x14ac:dyDescent="0.25">
      <c r="B319"/>
      <c r="C319"/>
      <c r="D319"/>
      <c r="E319"/>
      <c r="F319"/>
      <c r="G319"/>
      <c r="H319"/>
      <c r="I319"/>
      <c r="J319"/>
      <c r="N319"/>
      <c r="O319"/>
      <c r="P319"/>
      <c r="Q319"/>
      <c r="R319"/>
      <c r="S319"/>
      <c r="T319"/>
      <c r="U319"/>
      <c r="Y319"/>
      <c r="Z319"/>
      <c r="AA319"/>
      <c r="AB319"/>
      <c r="AC319"/>
      <c r="AD319"/>
      <c r="AE319"/>
      <c r="AF319"/>
    </row>
    <row r="320" spans="1:34" x14ac:dyDescent="0.25">
      <c r="B320"/>
      <c r="C320"/>
      <c r="D320"/>
      <c r="E320"/>
      <c r="F320"/>
      <c r="G320"/>
      <c r="H320"/>
      <c r="I320"/>
      <c r="J320"/>
      <c r="N320"/>
      <c r="O320"/>
      <c r="P320"/>
      <c r="Q320"/>
      <c r="R320"/>
      <c r="S320"/>
      <c r="T320"/>
      <c r="U320"/>
      <c r="Y320"/>
      <c r="Z320"/>
      <c r="AA320"/>
      <c r="AB320"/>
      <c r="AC320"/>
      <c r="AD320"/>
      <c r="AE320"/>
      <c r="AF320"/>
    </row>
    <row r="321" spans="2:32" x14ac:dyDescent="0.25">
      <c r="B321"/>
      <c r="C321"/>
      <c r="D321"/>
      <c r="E321"/>
      <c r="F321"/>
      <c r="G321"/>
      <c r="H321"/>
      <c r="I321"/>
      <c r="J321"/>
      <c r="N321"/>
      <c r="O321"/>
      <c r="P321"/>
      <c r="Q321"/>
      <c r="R321"/>
      <c r="S321"/>
      <c r="T321"/>
      <c r="U321"/>
      <c r="Y321"/>
      <c r="Z321"/>
      <c r="AA321"/>
      <c r="AB321"/>
      <c r="AC321"/>
      <c r="AD321"/>
      <c r="AE321"/>
      <c r="AF321"/>
    </row>
    <row r="322" spans="2:32" x14ac:dyDescent="0.25">
      <c r="B322"/>
      <c r="C322"/>
      <c r="D322"/>
      <c r="E322"/>
      <c r="F322"/>
      <c r="G322"/>
      <c r="H322"/>
      <c r="I322"/>
      <c r="J322"/>
      <c r="N322"/>
      <c r="O322"/>
      <c r="P322"/>
      <c r="Q322"/>
      <c r="R322"/>
      <c r="S322"/>
      <c r="T322"/>
      <c r="U322"/>
      <c r="Y322"/>
      <c r="Z322"/>
      <c r="AA322"/>
      <c r="AB322"/>
      <c r="AC322"/>
      <c r="AD322"/>
      <c r="AE322"/>
      <c r="AF322"/>
    </row>
    <row r="323" spans="2:32" x14ac:dyDescent="0.25">
      <c r="B323"/>
      <c r="C323"/>
      <c r="D323"/>
      <c r="E323"/>
      <c r="F323"/>
      <c r="G323"/>
      <c r="H323"/>
      <c r="I323"/>
      <c r="J323"/>
      <c r="N323"/>
      <c r="O323"/>
      <c r="P323"/>
      <c r="Q323"/>
      <c r="R323"/>
      <c r="S323"/>
      <c r="T323"/>
      <c r="U323"/>
      <c r="Y323"/>
      <c r="Z323"/>
      <c r="AA323"/>
      <c r="AB323"/>
      <c r="AC323"/>
      <c r="AD323"/>
      <c r="AE323"/>
      <c r="AF323"/>
    </row>
    <row r="324" spans="2:32" x14ac:dyDescent="0.25">
      <c r="B324"/>
      <c r="C324"/>
      <c r="D324"/>
      <c r="E324"/>
      <c r="F324"/>
      <c r="G324"/>
      <c r="H324"/>
      <c r="I324"/>
      <c r="J324"/>
      <c r="N324"/>
      <c r="O324"/>
      <c r="P324"/>
      <c r="Q324"/>
      <c r="R324"/>
      <c r="S324"/>
      <c r="T324"/>
      <c r="U324"/>
      <c r="Y324"/>
      <c r="Z324"/>
      <c r="AA324"/>
      <c r="AB324"/>
      <c r="AC324"/>
      <c r="AD324"/>
      <c r="AE324"/>
      <c r="AF324"/>
    </row>
    <row r="325" spans="2:32" x14ac:dyDescent="0.25">
      <c r="B325"/>
      <c r="C325"/>
      <c r="D325"/>
      <c r="E325"/>
      <c r="F325"/>
      <c r="G325"/>
      <c r="H325"/>
      <c r="I325"/>
      <c r="J325"/>
      <c r="N325"/>
      <c r="O325"/>
      <c r="P325"/>
      <c r="Q325"/>
      <c r="R325"/>
      <c r="S325"/>
      <c r="T325"/>
      <c r="U325"/>
      <c r="Y325"/>
      <c r="Z325"/>
      <c r="AA325"/>
      <c r="AB325"/>
      <c r="AC325"/>
      <c r="AD325"/>
      <c r="AE325"/>
      <c r="AF325"/>
    </row>
    <row r="326" spans="2:32" x14ac:dyDescent="0.25">
      <c r="B326"/>
      <c r="C326"/>
      <c r="D326"/>
      <c r="E326"/>
      <c r="F326"/>
      <c r="G326"/>
      <c r="H326"/>
      <c r="I326"/>
      <c r="J326"/>
      <c r="N326"/>
      <c r="O326"/>
      <c r="P326"/>
      <c r="Q326"/>
      <c r="R326"/>
      <c r="S326"/>
      <c r="T326"/>
      <c r="U326"/>
      <c r="Y326"/>
      <c r="Z326"/>
      <c r="AA326"/>
      <c r="AB326"/>
      <c r="AC326"/>
      <c r="AD326"/>
      <c r="AE326"/>
      <c r="AF326"/>
    </row>
    <row r="327" spans="2:32" x14ac:dyDescent="0.25">
      <c r="B327"/>
      <c r="C327"/>
      <c r="D327"/>
      <c r="E327"/>
      <c r="F327"/>
      <c r="G327"/>
      <c r="H327"/>
      <c r="I327"/>
      <c r="J327"/>
      <c r="N327"/>
      <c r="O327"/>
      <c r="P327"/>
      <c r="Q327"/>
      <c r="R327"/>
      <c r="S327"/>
      <c r="T327"/>
      <c r="U327"/>
      <c r="Y327"/>
      <c r="Z327"/>
      <c r="AA327"/>
      <c r="AB327"/>
      <c r="AC327"/>
      <c r="AD327"/>
      <c r="AE327"/>
      <c r="AF327"/>
    </row>
    <row r="328" spans="2:32" x14ac:dyDescent="0.25">
      <c r="B328"/>
      <c r="C328"/>
      <c r="D328"/>
      <c r="E328"/>
      <c r="F328"/>
      <c r="G328"/>
      <c r="H328"/>
      <c r="I328"/>
      <c r="J328"/>
      <c r="N328"/>
      <c r="O328"/>
      <c r="P328"/>
      <c r="Q328"/>
      <c r="R328"/>
      <c r="S328"/>
      <c r="T328"/>
      <c r="U328"/>
      <c r="Y328"/>
      <c r="Z328"/>
      <c r="AA328"/>
      <c r="AB328"/>
      <c r="AC328"/>
      <c r="AD328"/>
      <c r="AE328"/>
      <c r="AF328"/>
    </row>
    <row r="329" spans="2:32" x14ac:dyDescent="0.25">
      <c r="G329" s="4"/>
      <c r="H329" s="4"/>
      <c r="I329" s="4"/>
      <c r="J329" s="4"/>
      <c r="S329" s="4"/>
      <c r="T329" s="4"/>
      <c r="U329" s="4"/>
      <c r="AD329" s="4"/>
      <c r="AE329" s="4"/>
      <c r="AF329" s="4"/>
    </row>
    <row r="330" spans="2:32" x14ac:dyDescent="0.25">
      <c r="G330" s="4"/>
      <c r="H330" s="4"/>
      <c r="I330" s="4"/>
      <c r="J330" s="4"/>
      <c r="S330" s="4"/>
      <c r="T330" s="4"/>
      <c r="U330" s="4"/>
      <c r="AD330" s="4"/>
      <c r="AE330" s="4"/>
      <c r="AF330" s="4"/>
    </row>
    <row r="331" spans="2:32" x14ac:dyDescent="0.25">
      <c r="G331" s="4"/>
      <c r="H331" s="4"/>
      <c r="I331" s="4"/>
      <c r="J331" s="4"/>
      <c r="S331" s="4"/>
      <c r="T331" s="4"/>
      <c r="U331" s="4"/>
      <c r="AD331" s="4"/>
      <c r="AE331" s="4"/>
      <c r="AF331" s="4"/>
    </row>
    <row r="332" spans="2:32" x14ac:dyDescent="0.25">
      <c r="G332" s="4"/>
      <c r="H332" s="4"/>
      <c r="I332" s="4"/>
      <c r="J332" s="4"/>
      <c r="S332" s="4"/>
      <c r="T332" s="4"/>
      <c r="U332" s="4"/>
      <c r="AD332" s="4"/>
      <c r="AE332" s="4"/>
      <c r="AF332" s="4"/>
    </row>
    <row r="333" spans="2:32" x14ac:dyDescent="0.25">
      <c r="G333" s="4"/>
      <c r="H333" s="4"/>
      <c r="I333" s="4"/>
      <c r="J333" s="4"/>
      <c r="S333" s="4"/>
      <c r="T333" s="4"/>
      <c r="U333" s="4"/>
      <c r="AD333" s="4"/>
      <c r="AE333" s="4"/>
      <c r="AF333" s="4"/>
    </row>
    <row r="334" spans="2:32" x14ac:dyDescent="0.25">
      <c r="G334" s="4"/>
      <c r="H334" s="4"/>
      <c r="I334" s="4"/>
      <c r="J334" s="4"/>
      <c r="S334" s="4"/>
      <c r="T334" s="4"/>
      <c r="U334" s="4"/>
      <c r="AD334" s="4"/>
      <c r="AE334" s="4"/>
      <c r="AF334" s="4"/>
    </row>
    <row r="335" spans="2:32" x14ac:dyDescent="0.25">
      <c r="G335" s="4"/>
      <c r="H335" s="4"/>
      <c r="I335" s="4"/>
      <c r="J335" s="4"/>
      <c r="S335" s="4"/>
      <c r="T335" s="4"/>
      <c r="U335" s="4"/>
      <c r="AD335" s="4"/>
      <c r="AE335" s="4"/>
      <c r="AF335" s="4"/>
    </row>
    <row r="336" spans="2:32" x14ac:dyDescent="0.25">
      <c r="G336" s="4"/>
      <c r="H336" s="4"/>
      <c r="I336" s="4"/>
      <c r="J336" s="4"/>
      <c r="S336" s="4"/>
      <c r="T336" s="4"/>
      <c r="U336" s="4"/>
      <c r="AD336" s="4"/>
      <c r="AE336" s="4"/>
      <c r="AF336" s="4"/>
    </row>
    <row r="337" spans="7:32" x14ac:dyDescent="0.25">
      <c r="G337" s="4"/>
      <c r="H337" s="4"/>
      <c r="I337" s="4"/>
      <c r="J337" s="4"/>
      <c r="S337" s="4"/>
      <c r="T337" s="4"/>
      <c r="U337" s="4"/>
      <c r="AD337" s="4"/>
      <c r="AE337" s="4"/>
      <c r="AF337" s="4"/>
    </row>
    <row r="338" spans="7:32" x14ac:dyDescent="0.25">
      <c r="G338" s="4"/>
      <c r="H338" s="4"/>
      <c r="I338" s="4"/>
      <c r="J338" s="4"/>
      <c r="S338" s="4"/>
      <c r="T338" s="4"/>
      <c r="U338" s="4"/>
      <c r="AD338" s="4"/>
      <c r="AE338" s="4"/>
      <c r="AF338" s="4"/>
    </row>
    <row r="339" spans="7:32" x14ac:dyDescent="0.25">
      <c r="G339" s="4"/>
      <c r="H339" s="4"/>
      <c r="I339" s="4"/>
      <c r="J339" s="4"/>
      <c r="S339" s="4"/>
      <c r="T339" s="4"/>
      <c r="U339" s="4"/>
      <c r="AD339" s="4"/>
      <c r="AE339" s="4"/>
      <c r="AF339" s="4"/>
    </row>
    <row r="340" spans="7:32" x14ac:dyDescent="0.25">
      <c r="G340" s="4"/>
      <c r="H340" s="4"/>
      <c r="I340" s="4"/>
      <c r="J340" s="4"/>
      <c r="S340" s="4"/>
      <c r="T340" s="4"/>
      <c r="U340" s="4"/>
      <c r="AD340" s="4"/>
      <c r="AE340" s="4"/>
      <c r="AF340" s="4"/>
    </row>
    <row r="341" spans="7:32" x14ac:dyDescent="0.25">
      <c r="G341" s="4"/>
      <c r="H341" s="4"/>
      <c r="I341" s="4"/>
      <c r="J341" s="4"/>
      <c r="S341" s="4"/>
      <c r="T341" s="4"/>
      <c r="U341" s="4"/>
      <c r="AD341" s="4"/>
      <c r="AE341" s="4"/>
      <c r="AF341" s="4"/>
    </row>
    <row r="342" spans="7:32" x14ac:dyDescent="0.25">
      <c r="G342" s="4"/>
      <c r="H342" s="4"/>
      <c r="I342" s="4"/>
      <c r="J342" s="4"/>
      <c r="S342" s="4"/>
      <c r="T342" s="4"/>
      <c r="U342" s="4"/>
      <c r="AD342" s="4"/>
      <c r="AE342" s="4"/>
      <c r="AF342" s="4"/>
    </row>
    <row r="343" spans="7:32" x14ac:dyDescent="0.25">
      <c r="G343" s="4"/>
      <c r="H343" s="4"/>
      <c r="I343" s="4"/>
      <c r="J343" s="4"/>
      <c r="S343" s="4"/>
      <c r="T343" s="4"/>
      <c r="U343" s="4"/>
      <c r="AD343" s="4"/>
      <c r="AE343" s="4"/>
      <c r="AF343" s="4"/>
    </row>
    <row r="344" spans="7:32" x14ac:dyDescent="0.25">
      <c r="G344" s="4"/>
      <c r="H344" s="4"/>
      <c r="I344" s="4"/>
      <c r="J344" s="4"/>
      <c r="S344" s="4"/>
      <c r="T344" s="4"/>
      <c r="U344" s="4"/>
      <c r="AD344" s="4"/>
      <c r="AE344" s="4"/>
      <c r="AF344" s="4"/>
    </row>
    <row r="345" spans="7:32" x14ac:dyDescent="0.25">
      <c r="G345" s="4"/>
      <c r="H345" s="4"/>
      <c r="I345" s="4"/>
      <c r="J345" s="4"/>
      <c r="S345" s="4"/>
      <c r="T345" s="4"/>
      <c r="U345" s="4"/>
      <c r="AD345" s="4"/>
      <c r="AE345" s="4"/>
      <c r="AF345" s="4"/>
    </row>
    <row r="346" spans="7:32" x14ac:dyDescent="0.25">
      <c r="G346" s="4"/>
      <c r="H346" s="4"/>
      <c r="I346" s="4"/>
      <c r="J346" s="4"/>
      <c r="S346" s="4"/>
      <c r="T346" s="4"/>
      <c r="U346" s="4"/>
      <c r="AD346" s="4"/>
      <c r="AE346" s="4"/>
      <c r="AF346" s="4"/>
    </row>
    <row r="347" spans="7:32" x14ac:dyDescent="0.25">
      <c r="G347" s="4"/>
      <c r="H347" s="4"/>
      <c r="I347" s="4"/>
      <c r="J347" s="4"/>
      <c r="S347" s="4"/>
      <c r="T347" s="4"/>
      <c r="U347" s="4"/>
      <c r="AD347" s="4"/>
      <c r="AE347" s="4"/>
      <c r="AF347" s="4"/>
    </row>
    <row r="348" spans="7:32" x14ac:dyDescent="0.25">
      <c r="G348" s="4"/>
      <c r="H348" s="4"/>
      <c r="I348" s="4"/>
      <c r="J348" s="4"/>
      <c r="S348" s="4"/>
      <c r="T348" s="4"/>
      <c r="U348" s="4"/>
      <c r="AD348" s="4"/>
      <c r="AE348" s="4"/>
      <c r="AF348" s="4"/>
    </row>
    <row r="349" spans="7:32" x14ac:dyDescent="0.25">
      <c r="G349" s="4"/>
      <c r="H349" s="4"/>
      <c r="I349" s="4"/>
      <c r="J349" s="4"/>
      <c r="S349" s="4"/>
      <c r="T349" s="4"/>
      <c r="U349" s="4"/>
      <c r="AD349" s="4"/>
      <c r="AE349" s="4"/>
      <c r="AF349" s="4"/>
    </row>
    <row r="350" spans="7:32" x14ac:dyDescent="0.25">
      <c r="G350" s="4"/>
      <c r="H350" s="4"/>
      <c r="I350" s="4"/>
      <c r="J350" s="4"/>
      <c r="S350" s="4"/>
      <c r="T350" s="4"/>
      <c r="U350" s="4"/>
      <c r="AD350" s="4"/>
      <c r="AE350" s="4"/>
      <c r="AF350" s="4"/>
    </row>
    <row r="351" spans="7:32" x14ac:dyDescent="0.25">
      <c r="G351" s="4"/>
      <c r="H351" s="4"/>
      <c r="I351" s="4"/>
      <c r="J351" s="4"/>
      <c r="S351" s="4"/>
      <c r="T351" s="4"/>
      <c r="U351" s="4"/>
      <c r="AD351" s="4"/>
      <c r="AE351" s="4"/>
      <c r="AF351" s="4"/>
    </row>
    <row r="352" spans="7:32" x14ac:dyDescent="0.25">
      <c r="G352" s="4"/>
      <c r="H352" s="4"/>
      <c r="I352" s="4"/>
      <c r="J352" s="4"/>
      <c r="S352" s="4"/>
      <c r="T352" s="4"/>
      <c r="U352" s="4"/>
      <c r="AD352" s="4"/>
      <c r="AE352" s="4"/>
      <c r="AF352" s="4"/>
    </row>
    <row r="353" spans="7:32" x14ac:dyDescent="0.25">
      <c r="G353" s="4"/>
      <c r="H353" s="4"/>
      <c r="I353" s="4"/>
      <c r="J353" s="4"/>
      <c r="S353" s="4"/>
      <c r="T353" s="4"/>
      <c r="U353" s="4"/>
      <c r="AD353" s="4"/>
      <c r="AE353" s="4"/>
      <c r="AF353" s="4"/>
    </row>
    <row r="354" spans="7:32" x14ac:dyDescent="0.25">
      <c r="G354" s="4"/>
      <c r="H354" s="4"/>
      <c r="I354" s="4"/>
      <c r="J354" s="4"/>
      <c r="S354" s="4"/>
      <c r="T354" s="4"/>
      <c r="U354" s="4"/>
      <c r="AD354" s="4"/>
      <c r="AE354" s="4"/>
      <c r="AF354" s="4"/>
    </row>
    <row r="355" spans="7:32" x14ac:dyDescent="0.25">
      <c r="G355" s="4"/>
      <c r="H355" s="4"/>
      <c r="I355" s="4"/>
      <c r="J355" s="4"/>
      <c r="S355" s="4"/>
      <c r="T355" s="4"/>
      <c r="U355" s="4"/>
      <c r="AD355" s="4"/>
      <c r="AE355" s="4"/>
      <c r="AF355" s="4"/>
    </row>
    <row r="356" spans="7:32" x14ac:dyDescent="0.25">
      <c r="G356" s="4"/>
      <c r="H356" s="4"/>
      <c r="I356" s="4"/>
      <c r="J356" s="4"/>
      <c r="S356" s="4"/>
      <c r="T356" s="4"/>
      <c r="U356" s="4"/>
      <c r="AD356" s="4"/>
      <c r="AE356" s="4"/>
      <c r="AF356" s="4"/>
    </row>
    <row r="357" spans="7:32" x14ac:dyDescent="0.25">
      <c r="G357" s="4"/>
      <c r="H357" s="4"/>
      <c r="I357" s="4"/>
      <c r="J357" s="4"/>
      <c r="S357" s="4"/>
      <c r="T357" s="4"/>
      <c r="U357" s="4"/>
      <c r="AD357" s="4"/>
      <c r="AE357" s="4"/>
      <c r="AF357" s="4"/>
    </row>
    <row r="358" spans="7:32" x14ac:dyDescent="0.25">
      <c r="G358" s="4"/>
      <c r="H358" s="4"/>
      <c r="I358" s="4"/>
      <c r="J358" s="4"/>
      <c r="S358" s="4"/>
      <c r="T358" s="4"/>
      <c r="U358" s="4"/>
      <c r="AD358" s="4"/>
      <c r="AE358" s="4"/>
      <c r="AF358" s="4"/>
    </row>
    <row r="359" spans="7:32" x14ac:dyDescent="0.25">
      <c r="G359" s="4"/>
      <c r="H359" s="4"/>
      <c r="I359" s="4"/>
      <c r="J359" s="4"/>
      <c r="S359" s="4"/>
      <c r="T359" s="4"/>
      <c r="U359" s="4"/>
      <c r="AD359" s="4"/>
      <c r="AE359" s="4"/>
      <c r="AF359" s="4"/>
    </row>
    <row r="360" spans="7:32" x14ac:dyDescent="0.25">
      <c r="G360" s="4"/>
      <c r="H360" s="4"/>
      <c r="I360" s="4"/>
      <c r="J360" s="4"/>
      <c r="S360" s="4"/>
      <c r="T360" s="4"/>
      <c r="U360" s="4"/>
      <c r="AD360" s="4"/>
      <c r="AE360" s="4"/>
      <c r="AF360" s="4"/>
    </row>
    <row r="361" spans="7:32" x14ac:dyDescent="0.25">
      <c r="G361" s="4"/>
      <c r="H361" s="4"/>
      <c r="I361" s="4"/>
      <c r="J361" s="4"/>
      <c r="S361" s="4"/>
      <c r="T361" s="4"/>
      <c r="U361" s="4"/>
      <c r="AD361" s="4"/>
      <c r="AE361" s="4"/>
      <c r="AF361" s="4"/>
    </row>
    <row r="362" spans="7:32" x14ac:dyDescent="0.25">
      <c r="G362" s="4"/>
      <c r="H362" s="4"/>
      <c r="I362" s="4"/>
      <c r="J362" s="4"/>
      <c r="S362" s="4"/>
      <c r="T362" s="4"/>
      <c r="U362" s="4"/>
      <c r="AD362" s="4"/>
      <c r="AE362" s="4"/>
      <c r="AF362" s="4"/>
    </row>
    <row r="363" spans="7:32" x14ac:dyDescent="0.25">
      <c r="G363" s="4"/>
      <c r="H363" s="4"/>
      <c r="I363" s="4"/>
      <c r="J363" s="4"/>
      <c r="S363" s="4"/>
      <c r="T363" s="4"/>
      <c r="U363" s="4"/>
      <c r="AD363" s="4"/>
      <c r="AE363" s="4"/>
      <c r="AF363" s="4"/>
    </row>
    <row r="364" spans="7:32" x14ac:dyDescent="0.25">
      <c r="G364" s="4"/>
      <c r="H364" s="4"/>
      <c r="I364" s="4"/>
      <c r="J364" s="4"/>
      <c r="S364" s="4"/>
      <c r="T364" s="4"/>
      <c r="U364" s="4"/>
      <c r="AD364" s="4"/>
      <c r="AE364" s="4"/>
      <c r="AF364" s="4"/>
    </row>
    <row r="365" spans="7:32" x14ac:dyDescent="0.25">
      <c r="G365" s="4"/>
      <c r="H365" s="4"/>
      <c r="I365" s="4"/>
      <c r="J365" s="4"/>
      <c r="S365" s="4"/>
      <c r="T365" s="4"/>
      <c r="U365" s="4"/>
      <c r="AD365" s="4"/>
      <c r="AE365" s="4"/>
      <c r="AF365" s="4"/>
    </row>
    <row r="366" spans="7:32" x14ac:dyDescent="0.25">
      <c r="G366" s="4"/>
      <c r="H366" s="4"/>
      <c r="I366" s="4"/>
      <c r="J366" s="4"/>
      <c r="S366" s="4"/>
      <c r="T366" s="4"/>
      <c r="U366" s="4"/>
      <c r="AD366" s="4"/>
      <c r="AE366" s="4"/>
      <c r="AF366" s="4"/>
    </row>
    <row r="367" spans="7:32" x14ac:dyDescent="0.25">
      <c r="G367" s="4"/>
      <c r="H367" s="4"/>
      <c r="I367" s="4"/>
      <c r="J367" s="4"/>
      <c r="S367" s="4"/>
      <c r="T367" s="4"/>
      <c r="U367" s="4"/>
      <c r="AD367" s="4"/>
      <c r="AE367" s="4"/>
      <c r="AF367" s="4"/>
    </row>
    <row r="368" spans="7:32" x14ac:dyDescent="0.25">
      <c r="G368" s="4"/>
      <c r="H368" s="4"/>
      <c r="I368" s="4"/>
      <c r="J368" s="4"/>
      <c r="S368" s="4"/>
      <c r="T368" s="4"/>
      <c r="U368" s="4"/>
      <c r="AD368" s="4"/>
      <c r="AE368" s="4"/>
      <c r="AF368" s="4"/>
    </row>
    <row r="369" spans="7:32" x14ac:dyDescent="0.25">
      <c r="G369" s="4"/>
      <c r="H369" s="4"/>
      <c r="I369" s="4"/>
      <c r="J369" s="4"/>
      <c r="S369" s="4"/>
      <c r="T369" s="4"/>
      <c r="U369" s="4"/>
      <c r="AD369" s="4"/>
      <c r="AE369" s="4"/>
      <c r="AF369" s="4"/>
    </row>
    <row r="370" spans="7:32" x14ac:dyDescent="0.25">
      <c r="G370" s="4"/>
      <c r="H370" s="4"/>
      <c r="I370" s="4"/>
      <c r="J370" s="4"/>
      <c r="S370" s="4"/>
      <c r="T370" s="4"/>
      <c r="U370" s="4"/>
      <c r="AD370" s="4"/>
      <c r="AE370" s="4"/>
      <c r="AF370" s="4"/>
    </row>
    <row r="371" spans="7:32" x14ac:dyDescent="0.25">
      <c r="G371" s="4"/>
      <c r="H371" s="4"/>
      <c r="I371" s="4"/>
      <c r="J371" s="4"/>
      <c r="S371" s="4"/>
      <c r="T371" s="4"/>
      <c r="U371" s="4"/>
      <c r="AD371" s="4"/>
      <c r="AE371" s="4"/>
      <c r="AF371" s="4"/>
    </row>
    <row r="372" spans="7:32" x14ac:dyDescent="0.25">
      <c r="G372" s="4"/>
      <c r="H372" s="4"/>
      <c r="I372" s="4"/>
      <c r="J372" s="4"/>
      <c r="S372" s="4"/>
      <c r="T372" s="4"/>
      <c r="U372" s="4"/>
      <c r="AD372" s="4"/>
      <c r="AE372" s="4"/>
      <c r="AF372" s="4"/>
    </row>
    <row r="373" spans="7:32" x14ac:dyDescent="0.25">
      <c r="G373" s="4"/>
      <c r="H373" s="4"/>
      <c r="I373" s="4"/>
      <c r="J373" s="4"/>
      <c r="S373" s="4"/>
      <c r="T373" s="4"/>
      <c r="U373" s="4"/>
      <c r="AD373" s="4"/>
      <c r="AE373" s="4"/>
      <c r="AF373" s="4"/>
    </row>
    <row r="374" spans="7:32" x14ac:dyDescent="0.25">
      <c r="G374" s="4"/>
      <c r="H374" s="4"/>
      <c r="I374" s="4"/>
      <c r="J374" s="4"/>
      <c r="S374" s="4"/>
      <c r="T374" s="4"/>
      <c r="U374" s="4"/>
      <c r="AD374" s="4"/>
      <c r="AE374" s="4"/>
      <c r="AF374" s="4"/>
    </row>
    <row r="375" spans="7:32" x14ac:dyDescent="0.25">
      <c r="G375" s="4"/>
      <c r="H375" s="4"/>
      <c r="I375" s="4"/>
      <c r="J375" s="4"/>
      <c r="S375" s="4"/>
      <c r="T375" s="4"/>
      <c r="U375" s="4"/>
      <c r="AD375" s="4"/>
      <c r="AE375" s="4"/>
      <c r="AF375" s="4"/>
    </row>
    <row r="376" spans="7:32" x14ac:dyDescent="0.25">
      <c r="G376" s="4"/>
      <c r="H376" s="4"/>
      <c r="I376" s="4"/>
      <c r="J376" s="4"/>
      <c r="S376" s="4"/>
      <c r="T376" s="4"/>
      <c r="U376" s="4"/>
      <c r="AD376" s="4"/>
      <c r="AE376" s="4"/>
      <c r="AF376" s="4"/>
    </row>
    <row r="377" spans="7:32" x14ac:dyDescent="0.25">
      <c r="G377" s="4"/>
      <c r="H377" s="4"/>
      <c r="I377" s="4"/>
      <c r="J377" s="4"/>
      <c r="S377" s="4"/>
      <c r="T377" s="4"/>
      <c r="U377" s="4"/>
      <c r="AD377" s="4"/>
      <c r="AE377" s="4"/>
      <c r="AF377" s="4"/>
    </row>
    <row r="378" spans="7:32" x14ac:dyDescent="0.25">
      <c r="G378" s="4"/>
      <c r="H378" s="4"/>
      <c r="I378" s="4"/>
      <c r="J378" s="4"/>
      <c r="S378" s="4"/>
      <c r="T378" s="4"/>
      <c r="U378" s="4"/>
      <c r="AD378" s="4"/>
      <c r="AE378" s="4"/>
      <c r="AF378" s="4"/>
    </row>
    <row r="379" spans="7:32" x14ac:dyDescent="0.25">
      <c r="G379" s="4"/>
      <c r="H379" s="4"/>
      <c r="I379" s="4"/>
      <c r="J379" s="4"/>
      <c r="S379" s="4"/>
      <c r="T379" s="4"/>
      <c r="U379" s="4"/>
      <c r="AD379" s="4"/>
      <c r="AE379" s="4"/>
      <c r="AF379" s="4"/>
    </row>
    <row r="380" spans="7:32" x14ac:dyDescent="0.25">
      <c r="G380" s="4"/>
      <c r="H380" s="4"/>
      <c r="I380" s="4"/>
      <c r="J380" s="4"/>
      <c r="S380" s="4"/>
      <c r="T380" s="4"/>
      <c r="U380" s="4"/>
      <c r="AD380" s="4"/>
      <c r="AE380" s="4"/>
      <c r="AF380" s="4"/>
    </row>
    <row r="381" spans="7:32" x14ac:dyDescent="0.25">
      <c r="G381" s="4"/>
      <c r="H381" s="4"/>
      <c r="I381" s="4"/>
      <c r="J381" s="4"/>
      <c r="S381" s="4"/>
      <c r="T381" s="4"/>
      <c r="U381" s="4"/>
      <c r="AD381" s="4"/>
      <c r="AE381" s="4"/>
      <c r="AF381" s="4"/>
    </row>
    <row r="382" spans="7:32" x14ac:dyDescent="0.25">
      <c r="G382" s="4"/>
      <c r="H382" s="4"/>
      <c r="I382" s="4"/>
      <c r="J382" s="4"/>
      <c r="S382" s="4"/>
      <c r="T382" s="4"/>
      <c r="U382" s="4"/>
      <c r="AD382" s="4"/>
      <c r="AE382" s="4"/>
      <c r="AF382" s="4"/>
    </row>
    <row r="383" spans="7:32" x14ac:dyDescent="0.25">
      <c r="G383" s="4"/>
      <c r="H383" s="4"/>
      <c r="I383" s="4"/>
      <c r="J383" s="4"/>
      <c r="S383" s="4"/>
      <c r="T383" s="4"/>
      <c r="U383" s="4"/>
      <c r="AD383" s="4"/>
      <c r="AE383" s="4"/>
      <c r="AF383" s="4"/>
    </row>
    <row r="384" spans="7:32" x14ac:dyDescent="0.25">
      <c r="G384" s="4"/>
      <c r="H384" s="4"/>
      <c r="I384" s="4"/>
      <c r="J384" s="4"/>
      <c r="S384" s="4"/>
      <c r="T384" s="4"/>
      <c r="U384" s="4"/>
      <c r="AD384" s="4"/>
      <c r="AE384" s="4"/>
      <c r="AF384" s="4"/>
    </row>
    <row r="385" spans="7:32" x14ac:dyDescent="0.25">
      <c r="G385" s="4"/>
      <c r="H385" s="4"/>
      <c r="I385" s="4"/>
      <c r="J385" s="4"/>
      <c r="S385" s="4"/>
      <c r="T385" s="4"/>
      <c r="U385" s="4"/>
      <c r="AD385" s="4"/>
      <c r="AE385" s="4"/>
      <c r="AF385" s="4"/>
    </row>
    <row r="386" spans="7:32" x14ac:dyDescent="0.25">
      <c r="G386" s="4"/>
      <c r="H386" s="4"/>
      <c r="I386" s="4"/>
      <c r="J386" s="4"/>
      <c r="S386" s="4"/>
      <c r="T386" s="4"/>
      <c r="U386" s="4"/>
      <c r="AD386" s="4"/>
      <c r="AE386" s="4"/>
      <c r="AF386" s="4"/>
    </row>
    <row r="387" spans="7:32" x14ac:dyDescent="0.25">
      <c r="G387" s="4"/>
      <c r="H387" s="4"/>
      <c r="I387" s="4"/>
      <c r="J387" s="4"/>
      <c r="S387" s="4"/>
      <c r="T387" s="4"/>
      <c r="U387" s="4"/>
      <c r="AD387" s="4"/>
      <c r="AE387" s="4"/>
      <c r="AF387" s="4"/>
    </row>
    <row r="388" spans="7:32" x14ac:dyDescent="0.25">
      <c r="G388" s="4"/>
      <c r="H388" s="4"/>
      <c r="I388" s="4"/>
      <c r="J388" s="4"/>
      <c r="S388" s="4"/>
      <c r="T388" s="4"/>
      <c r="U388" s="4"/>
      <c r="AD388" s="4"/>
      <c r="AE388" s="4"/>
      <c r="AF388" s="4"/>
    </row>
    <row r="389" spans="7:32" x14ac:dyDescent="0.25">
      <c r="G389" s="4"/>
      <c r="H389" s="4"/>
      <c r="I389" s="4"/>
      <c r="J389" s="4"/>
      <c r="S389" s="4"/>
      <c r="T389" s="4"/>
      <c r="U389" s="4"/>
      <c r="AD389" s="4"/>
      <c r="AE389" s="4"/>
      <c r="AF389" s="4"/>
    </row>
    <row r="390" spans="7:32" x14ac:dyDescent="0.25">
      <c r="G390" s="4"/>
      <c r="H390" s="4"/>
      <c r="I390" s="4"/>
      <c r="J390" s="4"/>
      <c r="S390" s="4"/>
      <c r="T390" s="4"/>
      <c r="U390" s="4"/>
      <c r="AD390" s="4"/>
      <c r="AE390" s="4"/>
      <c r="AF390" s="4"/>
    </row>
    <row r="391" spans="7:32" x14ac:dyDescent="0.25">
      <c r="G391" s="4"/>
      <c r="H391" s="4"/>
      <c r="I391" s="4"/>
      <c r="J391" s="4"/>
      <c r="S391" s="4"/>
      <c r="T391" s="4"/>
      <c r="U391" s="4"/>
      <c r="AD391" s="4"/>
      <c r="AE391" s="4"/>
      <c r="AF391" s="4"/>
    </row>
    <row r="392" spans="7:32" x14ac:dyDescent="0.25">
      <c r="G392" s="4"/>
      <c r="H392" s="4"/>
      <c r="I392" s="4"/>
      <c r="J392" s="4"/>
      <c r="S392" s="4"/>
      <c r="T392" s="4"/>
      <c r="U392" s="4"/>
      <c r="AD392" s="4"/>
      <c r="AE392" s="4"/>
      <c r="AF392" s="4"/>
    </row>
    <row r="393" spans="7:32" x14ac:dyDescent="0.25">
      <c r="G393" s="4"/>
      <c r="H393" s="4"/>
      <c r="I393" s="4"/>
      <c r="J393" s="4"/>
      <c r="S393" s="4"/>
      <c r="T393" s="4"/>
      <c r="U393" s="4"/>
      <c r="AD393" s="4"/>
      <c r="AE393" s="4"/>
      <c r="AF393" s="4"/>
    </row>
    <row r="394" spans="7:32" x14ac:dyDescent="0.25">
      <c r="G394" s="4"/>
      <c r="H394" s="4"/>
      <c r="I394" s="4"/>
      <c r="J394" s="4"/>
      <c r="S394" s="4"/>
      <c r="T394" s="4"/>
      <c r="U394" s="4"/>
      <c r="AD394" s="4"/>
      <c r="AE394" s="4"/>
      <c r="AF394" s="4"/>
    </row>
    <row r="395" spans="7:32" x14ac:dyDescent="0.25">
      <c r="G395" s="4"/>
      <c r="H395" s="4"/>
      <c r="I395" s="4"/>
      <c r="J395" s="4"/>
      <c r="S395" s="4"/>
      <c r="T395" s="4"/>
      <c r="U395" s="4"/>
      <c r="AD395" s="4"/>
      <c r="AE395" s="4"/>
      <c r="AF395" s="4"/>
    </row>
    <row r="396" spans="7:32" x14ac:dyDescent="0.25">
      <c r="G396" s="4"/>
      <c r="H396" s="4"/>
      <c r="I396" s="4"/>
      <c r="J396" s="4"/>
      <c r="S396" s="4"/>
      <c r="T396" s="4"/>
      <c r="U396" s="4"/>
      <c r="AD396" s="4"/>
      <c r="AE396" s="4"/>
      <c r="AF396" s="4"/>
    </row>
    <row r="397" spans="7:32" x14ac:dyDescent="0.25">
      <c r="G397" s="4"/>
      <c r="H397" s="4"/>
      <c r="I397" s="4"/>
      <c r="J397" s="4"/>
      <c r="S397" s="4"/>
      <c r="T397" s="4"/>
      <c r="U397" s="4"/>
      <c r="AD397" s="4"/>
      <c r="AE397" s="4"/>
      <c r="AF397" s="4"/>
    </row>
    <row r="398" spans="7:32" x14ac:dyDescent="0.25">
      <c r="G398" s="4"/>
      <c r="H398" s="4"/>
      <c r="I398" s="4"/>
      <c r="J398" s="4"/>
      <c r="S398" s="4"/>
      <c r="T398" s="4"/>
      <c r="U398" s="4"/>
      <c r="AD398" s="4"/>
      <c r="AE398" s="4"/>
      <c r="AF398" s="4"/>
    </row>
    <row r="399" spans="7:32" x14ac:dyDescent="0.25">
      <c r="G399" s="4"/>
      <c r="H399" s="4"/>
      <c r="I399" s="4"/>
      <c r="J399" s="4"/>
      <c r="S399" s="4"/>
      <c r="T399" s="4"/>
      <c r="U399" s="4"/>
      <c r="AD399" s="4"/>
      <c r="AE399" s="4"/>
      <c r="AF399" s="4"/>
    </row>
    <row r="400" spans="7:32" x14ac:dyDescent="0.25">
      <c r="G400" s="4"/>
      <c r="H400" s="4"/>
      <c r="I400" s="4"/>
      <c r="J400" s="4"/>
      <c r="S400" s="4"/>
      <c r="T400" s="4"/>
      <c r="U400" s="4"/>
      <c r="AD400" s="4"/>
      <c r="AE400" s="4"/>
      <c r="AF400" s="4"/>
    </row>
    <row r="401" spans="7:32" x14ac:dyDescent="0.25">
      <c r="G401" s="4"/>
      <c r="H401" s="4"/>
      <c r="I401" s="4"/>
      <c r="J401" s="4"/>
      <c r="S401" s="4"/>
      <c r="T401" s="4"/>
      <c r="U401" s="4"/>
      <c r="AD401" s="4"/>
      <c r="AE401" s="4"/>
      <c r="AF401" s="4"/>
    </row>
    <row r="402" spans="7:32" x14ac:dyDescent="0.25">
      <c r="G402" s="4"/>
      <c r="H402" s="4"/>
      <c r="I402" s="4"/>
      <c r="J402" s="4"/>
      <c r="S402" s="4"/>
      <c r="T402" s="4"/>
      <c r="U402" s="4"/>
      <c r="AD402" s="4"/>
      <c r="AE402" s="4"/>
      <c r="AF402" s="4"/>
    </row>
    <row r="403" spans="7:32" x14ac:dyDescent="0.25">
      <c r="G403" s="4"/>
      <c r="H403" s="4"/>
      <c r="I403" s="4"/>
      <c r="J403" s="4"/>
      <c r="S403" s="4"/>
      <c r="T403" s="4"/>
      <c r="U403" s="4"/>
      <c r="AD403" s="4"/>
      <c r="AE403" s="4"/>
      <c r="AF403" s="4"/>
    </row>
    <row r="404" spans="7:32" x14ac:dyDescent="0.25">
      <c r="G404" s="4"/>
      <c r="H404" s="4"/>
      <c r="I404" s="4"/>
      <c r="J404" s="4"/>
      <c r="S404" s="4"/>
      <c r="T404" s="4"/>
      <c r="U404" s="4"/>
      <c r="AD404" s="4"/>
      <c r="AE404" s="4"/>
      <c r="AF404" s="4"/>
    </row>
    <row r="405" spans="7:32" x14ac:dyDescent="0.25">
      <c r="G405" s="4"/>
      <c r="H405" s="4"/>
      <c r="I405" s="4"/>
      <c r="J405" s="4"/>
      <c r="S405" s="4"/>
      <c r="T405" s="4"/>
      <c r="U405" s="4"/>
      <c r="AD405" s="4"/>
      <c r="AE405" s="4"/>
      <c r="AF405" s="4"/>
    </row>
    <row r="406" spans="7:32" x14ac:dyDescent="0.25">
      <c r="G406" s="4"/>
      <c r="H406" s="4"/>
      <c r="I406" s="4"/>
      <c r="J406" s="4"/>
      <c r="S406" s="4"/>
      <c r="T406" s="4"/>
      <c r="U406" s="4"/>
      <c r="AD406" s="4"/>
      <c r="AE406" s="4"/>
      <c r="AF406" s="4"/>
    </row>
    <row r="407" spans="7:32" x14ac:dyDescent="0.25">
      <c r="G407" s="4"/>
      <c r="H407" s="4"/>
      <c r="I407" s="4"/>
      <c r="J407" s="4"/>
      <c r="S407" s="4"/>
      <c r="T407" s="4"/>
      <c r="U407" s="4"/>
      <c r="AD407" s="4"/>
      <c r="AE407" s="4"/>
      <c r="AF407" s="4"/>
    </row>
    <row r="408" spans="7:32" x14ac:dyDescent="0.25">
      <c r="G408" s="4"/>
      <c r="H408" s="4"/>
      <c r="I408" s="4"/>
      <c r="J408" s="4"/>
      <c r="S408" s="4"/>
      <c r="T408" s="4"/>
      <c r="U408" s="4"/>
      <c r="AD408" s="4"/>
      <c r="AE408" s="4"/>
      <c r="AF408" s="4"/>
    </row>
    <row r="409" spans="7:32" x14ac:dyDescent="0.25">
      <c r="G409" s="4"/>
      <c r="H409" s="4"/>
      <c r="I409" s="4"/>
      <c r="J409" s="4"/>
      <c r="S409" s="4"/>
      <c r="T409" s="4"/>
      <c r="U409" s="4"/>
      <c r="AD409" s="4"/>
      <c r="AE409" s="4"/>
      <c r="AF409" s="4"/>
    </row>
    <row r="410" spans="7:32" x14ac:dyDescent="0.25">
      <c r="G410" s="4"/>
      <c r="H410" s="4"/>
      <c r="I410" s="4"/>
      <c r="J410" s="4"/>
      <c r="S410" s="4"/>
      <c r="T410" s="4"/>
      <c r="U410" s="4"/>
      <c r="AD410" s="4"/>
      <c r="AE410" s="4"/>
      <c r="AF410" s="4"/>
    </row>
    <row r="411" spans="7:32" x14ac:dyDescent="0.25">
      <c r="G411" s="4"/>
      <c r="H411" s="4"/>
      <c r="I411" s="4"/>
      <c r="J411" s="4"/>
      <c r="S411" s="4"/>
      <c r="T411" s="4"/>
      <c r="U411" s="4"/>
      <c r="AD411" s="4"/>
      <c r="AE411" s="4"/>
      <c r="AF411" s="4"/>
    </row>
    <row r="412" spans="7:32" x14ac:dyDescent="0.25">
      <c r="G412" s="4"/>
      <c r="H412" s="4"/>
      <c r="I412" s="4"/>
      <c r="J412" s="4"/>
      <c r="S412" s="4"/>
      <c r="T412" s="4"/>
      <c r="U412" s="4"/>
      <c r="AD412" s="4"/>
      <c r="AE412" s="4"/>
      <c r="AF412" s="4"/>
    </row>
    <row r="413" spans="7:32" x14ac:dyDescent="0.25">
      <c r="G413" s="4"/>
      <c r="H413" s="4"/>
      <c r="I413" s="4"/>
      <c r="J413" s="4"/>
      <c r="S413" s="4"/>
      <c r="T413" s="4"/>
      <c r="U413" s="4"/>
      <c r="AD413" s="4"/>
      <c r="AE413" s="4"/>
      <c r="AF413" s="4"/>
    </row>
    <row r="414" spans="7:32" x14ac:dyDescent="0.25">
      <c r="G414" s="4"/>
      <c r="H414" s="4"/>
      <c r="I414" s="4"/>
      <c r="J414" s="4"/>
      <c r="S414" s="4"/>
      <c r="T414" s="4"/>
      <c r="U414" s="4"/>
      <c r="AD414" s="4"/>
      <c r="AE414" s="4"/>
      <c r="AF414" s="4"/>
    </row>
    <row r="415" spans="7:32" x14ac:dyDescent="0.25">
      <c r="G415" s="4"/>
      <c r="H415" s="4"/>
      <c r="I415" s="4"/>
      <c r="J415" s="4"/>
      <c r="S415" s="4"/>
      <c r="T415" s="4"/>
      <c r="U415" s="4"/>
      <c r="AD415" s="4"/>
      <c r="AE415" s="4"/>
      <c r="AF415" s="4"/>
    </row>
    <row r="416" spans="7:32" x14ac:dyDescent="0.25">
      <c r="G416" s="4"/>
      <c r="H416" s="4"/>
      <c r="I416" s="4"/>
      <c r="J416" s="4"/>
      <c r="S416" s="4"/>
      <c r="T416" s="4"/>
      <c r="U416" s="4"/>
      <c r="AD416" s="4"/>
      <c r="AE416" s="4"/>
      <c r="AF416" s="4"/>
    </row>
    <row r="417" spans="7:32" x14ac:dyDescent="0.25">
      <c r="G417" s="4"/>
      <c r="H417" s="4"/>
      <c r="I417" s="4"/>
      <c r="J417" s="4"/>
      <c r="S417" s="4"/>
      <c r="T417" s="4"/>
      <c r="U417" s="4"/>
      <c r="AD417" s="4"/>
      <c r="AE417" s="4"/>
      <c r="AF417" s="4"/>
    </row>
    <row r="418" spans="7:32" x14ac:dyDescent="0.25">
      <c r="G418" s="4"/>
      <c r="H418" s="4"/>
      <c r="I418" s="4"/>
      <c r="J418" s="4"/>
      <c r="S418" s="4"/>
      <c r="T418" s="4"/>
      <c r="U418" s="4"/>
      <c r="AD418" s="4"/>
      <c r="AE418" s="4"/>
      <c r="AF418" s="4"/>
    </row>
    <row r="419" spans="7:32" x14ac:dyDescent="0.25">
      <c r="G419" s="4"/>
      <c r="H419" s="4"/>
      <c r="I419" s="4"/>
      <c r="J419" s="4"/>
      <c r="S419" s="4"/>
      <c r="T419" s="4"/>
      <c r="U419" s="4"/>
      <c r="AD419" s="4"/>
      <c r="AE419" s="4"/>
      <c r="AF419" s="4"/>
    </row>
    <row r="420" spans="7:32" x14ac:dyDescent="0.25">
      <c r="G420" s="4"/>
      <c r="H420" s="4"/>
      <c r="I420" s="4"/>
      <c r="J420" s="4"/>
      <c r="S420" s="4"/>
      <c r="T420" s="4"/>
      <c r="U420" s="4"/>
      <c r="AD420" s="4"/>
      <c r="AE420" s="4"/>
      <c r="AF420" s="4"/>
    </row>
    <row r="421" spans="7:32" x14ac:dyDescent="0.25">
      <c r="G421" s="4"/>
      <c r="H421" s="4"/>
      <c r="I421" s="4"/>
      <c r="J421" s="4"/>
      <c r="S421" s="4"/>
      <c r="T421" s="4"/>
      <c r="U421" s="4"/>
      <c r="AD421" s="4"/>
      <c r="AE421" s="4"/>
      <c r="AF421" s="4"/>
    </row>
    <row r="422" spans="7:32" x14ac:dyDescent="0.25">
      <c r="G422" s="4"/>
      <c r="H422" s="4"/>
      <c r="I422" s="4"/>
      <c r="J422" s="4"/>
      <c r="S422" s="4"/>
      <c r="T422" s="4"/>
      <c r="U422" s="4"/>
      <c r="AD422" s="4"/>
      <c r="AE422" s="4"/>
      <c r="AF422" s="4"/>
    </row>
    <row r="423" spans="7:32" x14ac:dyDescent="0.25">
      <c r="G423" s="4"/>
      <c r="H423" s="4"/>
      <c r="I423" s="4"/>
      <c r="J423" s="4"/>
      <c r="S423" s="4"/>
      <c r="T423" s="4"/>
      <c r="U423" s="4"/>
      <c r="AD423" s="4"/>
      <c r="AE423" s="4"/>
      <c r="AF423" s="4"/>
    </row>
    <row r="424" spans="7:32" x14ac:dyDescent="0.25">
      <c r="G424" s="4"/>
      <c r="H424" s="4"/>
      <c r="I424" s="4"/>
      <c r="J424" s="4"/>
      <c r="S424" s="4"/>
      <c r="T424" s="4"/>
      <c r="U424" s="4"/>
      <c r="AD424" s="4"/>
      <c r="AE424" s="4"/>
      <c r="AF424" s="4"/>
    </row>
    <row r="425" spans="7:32" x14ac:dyDescent="0.25">
      <c r="G425" s="4"/>
      <c r="H425" s="4"/>
      <c r="I425" s="4"/>
      <c r="J425" s="4"/>
      <c r="S425" s="4"/>
      <c r="T425" s="4"/>
      <c r="U425" s="4"/>
      <c r="AD425" s="4"/>
      <c r="AE425" s="4"/>
      <c r="AF425" s="4"/>
    </row>
    <row r="426" spans="7:32" x14ac:dyDescent="0.25">
      <c r="G426" s="4"/>
      <c r="H426" s="4"/>
      <c r="I426" s="4"/>
      <c r="J426" s="4"/>
      <c r="S426" s="4"/>
      <c r="T426" s="4"/>
      <c r="U426" s="4"/>
      <c r="AD426" s="4"/>
      <c r="AE426" s="4"/>
      <c r="AF426" s="4"/>
    </row>
    <row r="427" spans="7:32" x14ac:dyDescent="0.25">
      <c r="G427" s="4"/>
      <c r="H427" s="4"/>
      <c r="I427" s="4"/>
      <c r="J427" s="4"/>
      <c r="S427" s="4"/>
      <c r="T427" s="4"/>
      <c r="U427" s="4"/>
      <c r="AD427" s="4"/>
      <c r="AE427" s="4"/>
      <c r="AF427" s="4"/>
    </row>
    <row r="428" spans="7:32" x14ac:dyDescent="0.25">
      <c r="G428" s="4"/>
      <c r="H428" s="4"/>
      <c r="I428" s="4"/>
      <c r="J428" s="4"/>
      <c r="S428" s="4"/>
      <c r="T428" s="4"/>
      <c r="U428" s="4"/>
      <c r="AD428" s="4"/>
      <c r="AE428" s="4"/>
      <c r="AF428" s="4"/>
    </row>
    <row r="429" spans="7:32" x14ac:dyDescent="0.25">
      <c r="G429" s="4"/>
      <c r="H429" s="4"/>
      <c r="I429" s="4"/>
      <c r="J429" s="4"/>
      <c r="S429" s="4"/>
      <c r="T429" s="4"/>
      <c r="U429" s="4"/>
      <c r="AD429" s="4"/>
      <c r="AE429" s="4"/>
      <c r="AF429" s="4"/>
    </row>
    <row r="430" spans="7:32" x14ac:dyDescent="0.25">
      <c r="G430" s="4"/>
      <c r="H430" s="4"/>
      <c r="I430" s="4"/>
      <c r="J430" s="4"/>
      <c r="S430" s="4"/>
      <c r="T430" s="4"/>
      <c r="U430" s="4"/>
      <c r="AD430" s="4"/>
      <c r="AE430" s="4"/>
      <c r="AF430" s="4"/>
    </row>
    <row r="431" spans="7:32" x14ac:dyDescent="0.25">
      <c r="G431" s="4"/>
      <c r="H431" s="4"/>
      <c r="I431" s="4"/>
      <c r="J431" s="4"/>
      <c r="S431" s="4"/>
      <c r="T431" s="4"/>
      <c r="U431" s="4"/>
      <c r="AD431" s="4"/>
      <c r="AE431" s="4"/>
      <c r="AF431" s="4"/>
    </row>
    <row r="432" spans="7:32" x14ac:dyDescent="0.25">
      <c r="G432" s="4"/>
      <c r="H432" s="4"/>
      <c r="I432" s="4"/>
      <c r="J432" s="4"/>
      <c r="S432" s="4"/>
      <c r="T432" s="4"/>
      <c r="U432" s="4"/>
      <c r="AD432" s="4"/>
      <c r="AE432" s="4"/>
      <c r="AF432" s="4"/>
    </row>
    <row r="433" spans="7:32" x14ac:dyDescent="0.25">
      <c r="G433" s="4"/>
      <c r="H433" s="4"/>
      <c r="I433" s="4"/>
      <c r="J433" s="4"/>
      <c r="S433" s="4"/>
      <c r="T433" s="4"/>
      <c r="U433" s="4"/>
      <c r="AD433" s="4"/>
      <c r="AE433" s="4"/>
      <c r="AF433" s="4"/>
    </row>
    <row r="434" spans="7:32" x14ac:dyDescent="0.25">
      <c r="G434" s="4"/>
      <c r="H434" s="4"/>
      <c r="I434" s="4"/>
      <c r="J434" s="4"/>
      <c r="S434" s="4"/>
      <c r="T434" s="4"/>
      <c r="U434" s="4"/>
      <c r="AD434" s="4"/>
      <c r="AE434" s="4"/>
      <c r="AF434" s="4"/>
    </row>
    <row r="435" spans="7:32" x14ac:dyDescent="0.25">
      <c r="G435" s="4"/>
      <c r="H435" s="4"/>
      <c r="I435" s="4"/>
      <c r="J435" s="4"/>
      <c r="S435" s="4"/>
      <c r="T435" s="4"/>
      <c r="U435" s="4"/>
      <c r="AD435" s="4"/>
      <c r="AE435" s="4"/>
      <c r="AF435" s="4"/>
    </row>
    <row r="436" spans="7:32" x14ac:dyDescent="0.25">
      <c r="G436" s="4"/>
      <c r="H436" s="4"/>
      <c r="I436" s="4"/>
      <c r="J436" s="4"/>
      <c r="S436" s="4"/>
      <c r="T436" s="4"/>
      <c r="U436" s="4"/>
      <c r="AD436" s="4"/>
      <c r="AE436" s="4"/>
      <c r="AF436" s="4"/>
    </row>
    <row r="437" spans="7:32" x14ac:dyDescent="0.25">
      <c r="G437" s="4"/>
      <c r="H437" s="4"/>
      <c r="I437" s="4"/>
      <c r="J437" s="4"/>
      <c r="S437" s="4"/>
      <c r="T437" s="4"/>
      <c r="U437" s="4"/>
      <c r="AD437" s="4"/>
      <c r="AE437" s="4"/>
      <c r="AF437" s="4"/>
    </row>
    <row r="438" spans="7:32" x14ac:dyDescent="0.25">
      <c r="G438" s="4"/>
      <c r="H438" s="4"/>
      <c r="I438" s="4"/>
      <c r="J438" s="4"/>
      <c r="S438" s="4"/>
      <c r="T438" s="4"/>
      <c r="U438" s="4"/>
      <c r="AD438" s="4"/>
      <c r="AE438" s="4"/>
      <c r="AF438" s="4"/>
    </row>
    <row r="439" spans="7:32" x14ac:dyDescent="0.25">
      <c r="G439" s="4"/>
      <c r="H439" s="4"/>
      <c r="I439" s="4"/>
      <c r="J439" s="4"/>
      <c r="S439" s="4"/>
      <c r="T439" s="4"/>
      <c r="U439" s="4"/>
      <c r="AD439" s="4"/>
      <c r="AE439" s="4"/>
      <c r="AF439" s="4"/>
    </row>
    <row r="440" spans="7:32" x14ac:dyDescent="0.25">
      <c r="G440" s="4"/>
      <c r="H440" s="4"/>
      <c r="I440" s="4"/>
      <c r="J440" s="4"/>
      <c r="S440" s="4"/>
      <c r="T440" s="4"/>
      <c r="U440" s="4"/>
      <c r="AD440" s="4"/>
      <c r="AE440" s="4"/>
      <c r="AF440" s="4"/>
    </row>
    <row r="441" spans="7:32" x14ac:dyDescent="0.25">
      <c r="G441" s="4"/>
      <c r="H441" s="4"/>
      <c r="I441" s="4"/>
      <c r="J441" s="4"/>
      <c r="S441" s="4"/>
      <c r="T441" s="4"/>
      <c r="U441" s="4"/>
      <c r="AD441" s="4"/>
      <c r="AE441" s="4"/>
      <c r="AF441" s="4"/>
    </row>
    <row r="442" spans="7:32" x14ac:dyDescent="0.25">
      <c r="G442" s="4"/>
      <c r="H442" s="4"/>
      <c r="I442" s="4"/>
      <c r="J442" s="4"/>
      <c r="S442" s="4"/>
      <c r="T442" s="4"/>
      <c r="U442" s="4"/>
      <c r="AD442" s="4"/>
      <c r="AE442" s="4"/>
      <c r="AF442" s="4"/>
    </row>
    <row r="443" spans="7:32" x14ac:dyDescent="0.25">
      <c r="G443" s="4"/>
      <c r="H443" s="4"/>
      <c r="I443" s="4"/>
      <c r="J443" s="4"/>
      <c r="S443" s="4"/>
      <c r="T443" s="4"/>
      <c r="U443" s="4"/>
      <c r="AD443" s="4"/>
      <c r="AE443" s="4"/>
      <c r="AF443" s="4"/>
    </row>
    <row r="444" spans="7:32" x14ac:dyDescent="0.25">
      <c r="G444" s="4"/>
      <c r="H444" s="4"/>
      <c r="I444" s="4"/>
      <c r="J444" s="4"/>
      <c r="S444" s="4"/>
      <c r="T444" s="4"/>
      <c r="U444" s="4"/>
      <c r="AD444" s="4"/>
      <c r="AE444" s="4"/>
      <c r="AF444" s="4"/>
    </row>
    <row r="445" spans="7:32" x14ac:dyDescent="0.25">
      <c r="G445" s="4"/>
      <c r="H445" s="4"/>
      <c r="I445" s="4"/>
      <c r="J445" s="4"/>
      <c r="S445" s="4"/>
      <c r="T445" s="4"/>
      <c r="U445" s="4"/>
      <c r="AD445" s="4"/>
      <c r="AE445" s="4"/>
      <c r="AF445" s="4"/>
    </row>
    <row r="446" spans="7:32" x14ac:dyDescent="0.25">
      <c r="G446" s="4"/>
      <c r="H446" s="4"/>
      <c r="I446" s="4"/>
      <c r="J446" s="4"/>
      <c r="S446" s="4"/>
      <c r="T446" s="4"/>
      <c r="U446" s="4"/>
      <c r="AD446" s="4"/>
      <c r="AE446" s="4"/>
      <c r="AF446" s="4"/>
    </row>
    <row r="447" spans="7:32" x14ac:dyDescent="0.25">
      <c r="G447" s="4"/>
      <c r="H447" s="4"/>
      <c r="I447" s="4"/>
      <c r="J447" s="4"/>
      <c r="S447" s="4"/>
      <c r="T447" s="4"/>
      <c r="U447" s="4"/>
      <c r="AD447" s="4"/>
      <c r="AE447" s="4"/>
      <c r="AF447" s="4"/>
    </row>
    <row r="448" spans="7:32" x14ac:dyDescent="0.25">
      <c r="G448" s="4"/>
      <c r="H448" s="4"/>
      <c r="I448" s="4"/>
      <c r="J448" s="4"/>
      <c r="S448" s="4"/>
      <c r="T448" s="4"/>
      <c r="U448" s="4"/>
      <c r="AD448" s="4"/>
      <c r="AE448" s="4"/>
      <c r="AF448" s="4"/>
    </row>
    <row r="449" spans="7:32" x14ac:dyDescent="0.25">
      <c r="G449" s="4"/>
      <c r="H449" s="4"/>
      <c r="I449" s="4"/>
      <c r="J449" s="4"/>
      <c r="S449" s="4"/>
      <c r="T449" s="4"/>
      <c r="U449" s="4"/>
      <c r="AD449" s="4"/>
      <c r="AE449" s="4"/>
      <c r="AF449" s="4"/>
    </row>
    <row r="450" spans="7:32" x14ac:dyDescent="0.25">
      <c r="G450" s="4"/>
      <c r="H450" s="4"/>
      <c r="I450" s="4"/>
      <c r="J450" s="4"/>
      <c r="S450" s="4"/>
      <c r="T450" s="4"/>
      <c r="U450" s="4"/>
      <c r="AD450" s="4"/>
      <c r="AE450" s="4"/>
      <c r="AF450" s="4"/>
    </row>
    <row r="451" spans="7:32" x14ac:dyDescent="0.25">
      <c r="G451" s="4"/>
      <c r="H451" s="4"/>
      <c r="I451" s="4"/>
      <c r="J451" s="4"/>
      <c r="S451" s="4"/>
      <c r="T451" s="4"/>
      <c r="U451" s="4"/>
      <c r="AD451" s="4"/>
      <c r="AE451" s="4"/>
      <c r="AF451" s="4"/>
    </row>
    <row r="452" spans="7:32" x14ac:dyDescent="0.25">
      <c r="G452" s="4"/>
      <c r="H452" s="4"/>
      <c r="I452" s="4"/>
      <c r="J452" s="4"/>
      <c r="S452" s="4"/>
      <c r="T452" s="4"/>
      <c r="U452" s="4"/>
      <c r="AD452" s="4"/>
      <c r="AE452" s="4"/>
      <c r="AF452" s="4"/>
    </row>
    <row r="453" spans="7:32" x14ac:dyDescent="0.25">
      <c r="G453" s="4"/>
      <c r="H453" s="4"/>
      <c r="I453" s="4"/>
      <c r="J453" s="4"/>
      <c r="S453" s="4"/>
      <c r="T453" s="4"/>
      <c r="U453" s="4"/>
      <c r="AD453" s="4"/>
      <c r="AE453" s="4"/>
      <c r="AF453" s="4"/>
    </row>
    <row r="454" spans="7:32" x14ac:dyDescent="0.25">
      <c r="G454" s="4"/>
      <c r="H454" s="4"/>
      <c r="I454" s="4"/>
      <c r="J454" s="4"/>
      <c r="S454" s="4"/>
      <c r="T454" s="4"/>
      <c r="U454" s="4"/>
      <c r="AD454" s="4"/>
      <c r="AE454" s="4"/>
      <c r="AF454" s="4"/>
    </row>
    <row r="455" spans="7:32" x14ac:dyDescent="0.25">
      <c r="G455" s="4"/>
      <c r="H455" s="4"/>
      <c r="I455" s="4"/>
      <c r="J455" s="4"/>
      <c r="S455" s="4"/>
      <c r="T455" s="4"/>
      <c r="U455" s="4"/>
      <c r="AD455" s="4"/>
      <c r="AE455" s="4"/>
      <c r="AF455" s="4"/>
    </row>
    <row r="456" spans="7:32" x14ac:dyDescent="0.25">
      <c r="G456" s="4"/>
      <c r="H456" s="4"/>
      <c r="I456" s="4"/>
      <c r="J456" s="4"/>
      <c r="S456" s="4"/>
      <c r="T456" s="4"/>
      <c r="U456" s="4"/>
      <c r="AD456" s="4"/>
      <c r="AE456" s="4"/>
      <c r="AF456" s="4"/>
    </row>
    <row r="457" spans="7:32" x14ac:dyDescent="0.25">
      <c r="G457" s="4"/>
      <c r="H457" s="4"/>
      <c r="I457" s="4"/>
      <c r="J457" s="4"/>
      <c r="S457" s="4"/>
      <c r="T457" s="4"/>
      <c r="U457" s="4"/>
      <c r="AD457" s="4"/>
      <c r="AE457" s="4"/>
      <c r="AF457" s="4"/>
    </row>
    <row r="458" spans="7:32" x14ac:dyDescent="0.25">
      <c r="G458" s="4"/>
      <c r="H458" s="4"/>
      <c r="I458" s="4"/>
      <c r="J458" s="4"/>
      <c r="S458" s="4"/>
      <c r="T458" s="4"/>
      <c r="U458" s="4"/>
      <c r="AD458" s="4"/>
      <c r="AE458" s="4"/>
      <c r="AF458" s="4"/>
    </row>
    <row r="459" spans="7:32" x14ac:dyDescent="0.25">
      <c r="G459" s="4"/>
      <c r="H459" s="4"/>
      <c r="I459" s="4"/>
      <c r="J459" s="4"/>
      <c r="S459" s="4"/>
      <c r="T459" s="4"/>
      <c r="U459" s="4"/>
      <c r="AD459" s="4"/>
      <c r="AE459" s="4"/>
      <c r="AF459" s="4"/>
    </row>
    <row r="460" spans="7:32" x14ac:dyDescent="0.25">
      <c r="G460" s="4"/>
      <c r="H460" s="4"/>
      <c r="I460" s="4"/>
      <c r="J460" s="4"/>
      <c r="S460" s="4"/>
      <c r="T460" s="4"/>
      <c r="U460" s="4"/>
      <c r="AD460" s="4"/>
      <c r="AE460" s="4"/>
      <c r="AF460" s="4"/>
    </row>
    <row r="461" spans="7:32" x14ac:dyDescent="0.25">
      <c r="G461" s="4"/>
      <c r="H461" s="4"/>
      <c r="I461" s="4"/>
      <c r="J461" s="4"/>
      <c r="S461" s="4"/>
      <c r="T461" s="4"/>
      <c r="U461" s="4"/>
      <c r="AD461" s="4"/>
      <c r="AE461" s="4"/>
      <c r="AF461" s="4"/>
    </row>
    <row r="462" spans="7:32" x14ac:dyDescent="0.25">
      <c r="G462" s="4"/>
      <c r="H462" s="4"/>
      <c r="I462" s="4"/>
      <c r="J462" s="4"/>
      <c r="S462" s="4"/>
      <c r="T462" s="4"/>
      <c r="U462" s="4"/>
      <c r="AD462" s="4"/>
      <c r="AE462" s="4"/>
      <c r="AF462" s="4"/>
    </row>
    <row r="463" spans="7:32" x14ac:dyDescent="0.25">
      <c r="G463" s="4"/>
      <c r="H463" s="4"/>
      <c r="I463" s="4"/>
      <c r="J463" s="4"/>
      <c r="S463" s="4"/>
      <c r="T463" s="4"/>
      <c r="U463" s="4"/>
      <c r="AD463" s="4"/>
      <c r="AE463" s="4"/>
      <c r="AF463" s="4"/>
    </row>
    <row r="464" spans="7:32" x14ac:dyDescent="0.25">
      <c r="G464" s="4"/>
      <c r="H464" s="4"/>
      <c r="I464" s="4"/>
      <c r="J464" s="4"/>
      <c r="S464" s="4"/>
      <c r="T464" s="4"/>
      <c r="U464" s="4"/>
      <c r="AD464" s="4"/>
      <c r="AE464" s="4"/>
      <c r="AF464" s="4"/>
    </row>
    <row r="465" spans="7:32" x14ac:dyDescent="0.25">
      <c r="G465" s="4"/>
      <c r="H465" s="4"/>
      <c r="I465" s="4"/>
      <c r="J465" s="4"/>
      <c r="S465" s="4"/>
      <c r="T465" s="4"/>
      <c r="U465" s="4"/>
      <c r="AD465" s="4"/>
      <c r="AE465" s="4"/>
      <c r="AF465" s="4"/>
    </row>
    <row r="466" spans="7:32" x14ac:dyDescent="0.25">
      <c r="G466" s="4"/>
      <c r="H466" s="4"/>
      <c r="I466" s="4"/>
      <c r="J466" s="4"/>
      <c r="S466" s="4"/>
      <c r="T466" s="4"/>
      <c r="U466" s="4"/>
      <c r="AD466" s="4"/>
      <c r="AE466" s="4"/>
      <c r="AF466" s="4"/>
    </row>
    <row r="467" spans="7:32" x14ac:dyDescent="0.25">
      <c r="G467" s="4"/>
      <c r="H467" s="4"/>
      <c r="I467" s="4"/>
      <c r="J467" s="4"/>
      <c r="S467" s="4"/>
      <c r="T467" s="4"/>
      <c r="U467" s="4"/>
      <c r="AD467" s="4"/>
      <c r="AE467" s="4"/>
      <c r="AF467" s="4"/>
    </row>
    <row r="468" spans="7:32" x14ac:dyDescent="0.25">
      <c r="G468" s="4"/>
      <c r="H468" s="4"/>
      <c r="I468" s="4"/>
      <c r="J468" s="4"/>
      <c r="S468" s="4"/>
      <c r="T468" s="4"/>
      <c r="U468" s="4"/>
      <c r="AD468" s="4"/>
      <c r="AE468" s="4"/>
      <c r="AF468" s="4"/>
    </row>
    <row r="469" spans="7:32" x14ac:dyDescent="0.25">
      <c r="G469" s="4"/>
      <c r="H469" s="4"/>
      <c r="I469" s="4"/>
      <c r="J469" s="4"/>
      <c r="S469" s="4"/>
      <c r="T469" s="4"/>
      <c r="U469" s="4"/>
      <c r="AD469" s="4"/>
      <c r="AE469" s="4"/>
      <c r="AF469" s="4"/>
    </row>
    <row r="470" spans="7:32" x14ac:dyDescent="0.25">
      <c r="G470" s="4"/>
      <c r="H470" s="4"/>
      <c r="I470" s="4"/>
      <c r="J470" s="4"/>
      <c r="S470" s="4"/>
      <c r="T470" s="4"/>
      <c r="U470" s="4"/>
      <c r="AD470" s="4"/>
      <c r="AE470" s="4"/>
      <c r="AF470" s="4"/>
    </row>
    <row r="471" spans="7:32" x14ac:dyDescent="0.25">
      <c r="G471" s="4"/>
      <c r="H471" s="4"/>
      <c r="I471" s="4"/>
      <c r="J471" s="4"/>
      <c r="S471" s="4"/>
      <c r="T471" s="4"/>
      <c r="U471" s="4"/>
      <c r="AD471" s="4"/>
      <c r="AE471" s="4"/>
      <c r="AF471" s="4"/>
    </row>
    <row r="472" spans="7:32" x14ac:dyDescent="0.25">
      <c r="G472" s="4"/>
      <c r="H472" s="4"/>
      <c r="I472" s="4"/>
      <c r="J472" s="4"/>
      <c r="S472" s="4"/>
      <c r="T472" s="4"/>
      <c r="U472" s="4"/>
      <c r="AD472" s="4"/>
      <c r="AE472" s="4"/>
      <c r="AF472" s="4"/>
    </row>
    <row r="473" spans="7:32" x14ac:dyDescent="0.25">
      <c r="G473" s="4"/>
      <c r="H473" s="4"/>
      <c r="I473" s="4"/>
      <c r="J473" s="4"/>
      <c r="S473" s="4"/>
      <c r="T473" s="4"/>
      <c r="U473" s="4"/>
      <c r="AD473" s="4"/>
      <c r="AE473" s="4"/>
      <c r="AF473" s="4"/>
    </row>
    <row r="474" spans="7:32" x14ac:dyDescent="0.25">
      <c r="G474" s="4"/>
      <c r="H474" s="4"/>
      <c r="I474" s="4"/>
      <c r="J474" s="4"/>
      <c r="S474" s="4"/>
      <c r="T474" s="4"/>
      <c r="U474" s="4"/>
      <c r="AD474" s="4"/>
      <c r="AE474" s="4"/>
      <c r="AF474" s="4"/>
    </row>
    <row r="475" spans="7:32" x14ac:dyDescent="0.25">
      <c r="G475" s="4"/>
      <c r="H475" s="4"/>
      <c r="I475" s="4"/>
      <c r="J475" s="4"/>
      <c r="S475" s="4"/>
      <c r="T475" s="4"/>
      <c r="U475" s="4"/>
      <c r="AD475" s="4"/>
      <c r="AE475" s="4"/>
      <c r="AF475" s="4"/>
    </row>
    <row r="476" spans="7:32" x14ac:dyDescent="0.25">
      <c r="G476" s="4"/>
      <c r="H476" s="4"/>
      <c r="I476" s="4"/>
      <c r="J476" s="4"/>
      <c r="S476" s="4"/>
      <c r="T476" s="4"/>
      <c r="U476" s="4"/>
      <c r="AD476" s="4"/>
      <c r="AE476" s="4"/>
      <c r="AF476" s="4"/>
    </row>
    <row r="477" spans="7:32" x14ac:dyDescent="0.25">
      <c r="G477" s="4"/>
      <c r="H477" s="4"/>
      <c r="I477" s="4"/>
      <c r="J477" s="4"/>
      <c r="S477" s="4"/>
      <c r="T477" s="4"/>
      <c r="U477" s="4"/>
      <c r="AD477" s="4"/>
      <c r="AE477" s="4"/>
      <c r="AF477" s="4"/>
    </row>
    <row r="478" spans="7:32" x14ac:dyDescent="0.25">
      <c r="G478" s="4"/>
      <c r="H478" s="4"/>
      <c r="I478" s="4"/>
      <c r="J478" s="4"/>
      <c r="S478" s="4"/>
      <c r="T478" s="4"/>
      <c r="U478" s="4"/>
      <c r="AD478" s="4"/>
      <c r="AE478" s="4"/>
      <c r="AF478" s="4"/>
    </row>
    <row r="479" spans="7:32" x14ac:dyDescent="0.25">
      <c r="G479" s="4"/>
      <c r="H479" s="4"/>
      <c r="I479" s="4"/>
      <c r="J479" s="4"/>
      <c r="S479" s="4"/>
      <c r="T479" s="4"/>
      <c r="U479" s="4"/>
      <c r="AD479" s="4"/>
      <c r="AE479" s="4"/>
      <c r="AF479" s="4"/>
    </row>
    <row r="480" spans="7:32" x14ac:dyDescent="0.25">
      <c r="G480" s="4"/>
      <c r="H480" s="4"/>
      <c r="I480" s="4"/>
      <c r="J480" s="4"/>
      <c r="S480" s="4"/>
      <c r="T480" s="4"/>
      <c r="U480" s="4"/>
      <c r="AD480" s="4"/>
      <c r="AE480" s="4"/>
      <c r="AF480" s="4"/>
    </row>
    <row r="481" spans="7:32" x14ac:dyDescent="0.25">
      <c r="G481" s="4"/>
      <c r="H481" s="4"/>
      <c r="I481" s="4"/>
      <c r="J481" s="4"/>
      <c r="S481" s="4"/>
      <c r="T481" s="4"/>
      <c r="U481" s="4"/>
      <c r="AD481" s="4"/>
      <c r="AE481" s="4"/>
      <c r="AF481" s="4"/>
    </row>
    <row r="482" spans="7:32" x14ac:dyDescent="0.25">
      <c r="G482" s="4"/>
      <c r="H482" s="4"/>
      <c r="I482" s="4"/>
      <c r="J482" s="4"/>
      <c r="S482" s="4"/>
      <c r="T482" s="4"/>
      <c r="U482" s="4"/>
      <c r="AD482" s="4"/>
      <c r="AE482" s="4"/>
      <c r="AF482" s="4"/>
    </row>
    <row r="483" spans="7:32" x14ac:dyDescent="0.25">
      <c r="G483" s="4"/>
      <c r="H483" s="4"/>
      <c r="I483" s="4"/>
      <c r="J483" s="4"/>
      <c r="S483" s="4"/>
      <c r="T483" s="4"/>
      <c r="U483" s="4"/>
      <c r="AD483" s="4"/>
      <c r="AE483" s="4"/>
      <c r="AF483" s="4"/>
    </row>
    <row r="484" spans="7:32" x14ac:dyDescent="0.25">
      <c r="G484" s="4"/>
      <c r="H484" s="4"/>
      <c r="I484" s="4"/>
      <c r="J484" s="4"/>
      <c r="S484" s="4"/>
      <c r="T484" s="4"/>
      <c r="U484" s="4"/>
      <c r="AD484" s="4"/>
      <c r="AE484" s="4"/>
      <c r="AF484" s="4"/>
    </row>
    <row r="485" spans="7:32" x14ac:dyDescent="0.25">
      <c r="G485" s="4"/>
      <c r="H485" s="4"/>
      <c r="I485" s="4"/>
      <c r="J485" s="4"/>
      <c r="S485" s="4"/>
      <c r="T485" s="4"/>
      <c r="U485" s="4"/>
      <c r="AD485" s="4"/>
      <c r="AE485" s="4"/>
      <c r="AF485" s="4"/>
    </row>
    <row r="486" spans="7:32" x14ac:dyDescent="0.25">
      <c r="G486" s="4"/>
      <c r="H486" s="4"/>
      <c r="I486" s="4"/>
      <c r="J486" s="4"/>
      <c r="S486" s="4"/>
      <c r="T486" s="4"/>
      <c r="U486" s="4"/>
      <c r="AD486" s="4"/>
      <c r="AE486" s="4"/>
      <c r="AF486" s="4"/>
    </row>
    <row r="487" spans="7:32" x14ac:dyDescent="0.25">
      <c r="G487" s="4"/>
      <c r="H487" s="4"/>
      <c r="I487" s="4"/>
      <c r="J487" s="4"/>
      <c r="S487" s="4"/>
      <c r="T487" s="4"/>
      <c r="U487" s="4"/>
      <c r="AD487" s="4"/>
      <c r="AE487" s="4"/>
      <c r="AF487" s="4"/>
    </row>
    <row r="488" spans="7:32" x14ac:dyDescent="0.25">
      <c r="G488" s="4"/>
      <c r="H488" s="4"/>
      <c r="I488" s="4"/>
      <c r="J488" s="4"/>
      <c r="S488" s="4"/>
      <c r="T488" s="4"/>
      <c r="U488" s="4"/>
      <c r="AD488" s="4"/>
      <c r="AE488" s="4"/>
      <c r="AF488" s="4"/>
    </row>
    <row r="489" spans="7:32" x14ac:dyDescent="0.25">
      <c r="G489" s="4"/>
      <c r="H489" s="4"/>
      <c r="I489" s="4"/>
      <c r="J489" s="4"/>
      <c r="S489" s="4"/>
      <c r="T489" s="4"/>
      <c r="U489" s="4"/>
      <c r="AD489" s="4"/>
      <c r="AE489" s="4"/>
      <c r="AF489" s="4"/>
    </row>
    <row r="490" spans="7:32" x14ac:dyDescent="0.25">
      <c r="G490" s="4"/>
      <c r="H490" s="4"/>
      <c r="I490" s="4"/>
      <c r="J490" s="4"/>
      <c r="S490" s="4"/>
      <c r="T490" s="4"/>
      <c r="U490" s="4"/>
      <c r="AD490" s="4"/>
      <c r="AE490" s="4"/>
      <c r="AF490" s="4"/>
    </row>
    <row r="491" spans="7:32" x14ac:dyDescent="0.25">
      <c r="G491" s="4"/>
      <c r="H491" s="4"/>
      <c r="I491" s="4"/>
      <c r="J491" s="4"/>
      <c r="S491" s="4"/>
      <c r="T491" s="4"/>
      <c r="U491" s="4"/>
      <c r="AD491" s="4"/>
      <c r="AE491" s="4"/>
      <c r="AF491" s="4"/>
    </row>
    <row r="492" spans="7:32" x14ac:dyDescent="0.25">
      <c r="G492" s="4"/>
      <c r="H492" s="4"/>
      <c r="I492" s="4"/>
      <c r="J492" s="4"/>
      <c r="S492" s="4"/>
      <c r="T492" s="4"/>
      <c r="U492" s="4"/>
      <c r="AD492" s="4"/>
      <c r="AE492" s="4"/>
      <c r="AF492" s="4"/>
    </row>
    <row r="493" spans="7:32" x14ac:dyDescent="0.25">
      <c r="G493" s="4"/>
      <c r="H493" s="4"/>
      <c r="I493" s="4"/>
      <c r="J493" s="4"/>
      <c r="S493" s="4"/>
      <c r="T493" s="4"/>
      <c r="U493" s="4"/>
      <c r="AD493" s="4"/>
      <c r="AE493" s="4"/>
      <c r="AF493" s="4"/>
    </row>
    <row r="494" spans="7:32" x14ac:dyDescent="0.25">
      <c r="G494" s="4"/>
      <c r="H494" s="4"/>
      <c r="I494" s="4"/>
      <c r="J494" s="4"/>
      <c r="S494" s="4"/>
      <c r="T494" s="4"/>
      <c r="U494" s="4"/>
      <c r="AD494" s="4"/>
      <c r="AE494" s="4"/>
      <c r="AF494" s="4"/>
    </row>
    <row r="495" spans="7:32" x14ac:dyDescent="0.25">
      <c r="G495" s="4"/>
      <c r="H495" s="4"/>
      <c r="I495" s="4"/>
      <c r="J495" s="4"/>
      <c r="S495" s="4"/>
      <c r="T495" s="4"/>
      <c r="U495" s="4"/>
      <c r="AD495" s="4"/>
      <c r="AE495" s="4"/>
      <c r="AF495" s="4"/>
    </row>
    <row r="496" spans="7:32" x14ac:dyDescent="0.25">
      <c r="G496" s="4"/>
      <c r="H496" s="4"/>
      <c r="I496" s="4"/>
      <c r="J496" s="4"/>
      <c r="S496" s="4"/>
      <c r="T496" s="4"/>
      <c r="U496" s="4"/>
      <c r="AD496" s="4"/>
      <c r="AE496" s="4"/>
      <c r="AF496" s="4"/>
    </row>
    <row r="497" spans="7:32" x14ac:dyDescent="0.25">
      <c r="G497" s="4"/>
      <c r="H497" s="4"/>
      <c r="I497" s="4"/>
      <c r="J497" s="4"/>
      <c r="S497" s="4"/>
      <c r="T497" s="4"/>
      <c r="U497" s="4"/>
      <c r="AD497" s="4"/>
      <c r="AE497" s="4"/>
      <c r="AF497" s="4"/>
    </row>
    <row r="498" spans="7:32" x14ac:dyDescent="0.25">
      <c r="G498" s="4"/>
      <c r="H498" s="4"/>
      <c r="I498" s="4"/>
      <c r="J498" s="4"/>
      <c r="S498" s="4"/>
      <c r="T498" s="4"/>
      <c r="U498" s="4"/>
      <c r="AD498" s="4"/>
      <c r="AE498" s="4"/>
      <c r="AF498" s="4"/>
    </row>
    <row r="499" spans="7:32" x14ac:dyDescent="0.25">
      <c r="G499" s="4"/>
      <c r="H499" s="4"/>
      <c r="I499" s="4"/>
      <c r="J499" s="4"/>
      <c r="S499" s="4"/>
      <c r="T499" s="4"/>
      <c r="U499" s="4"/>
      <c r="AD499" s="4"/>
      <c r="AE499" s="4"/>
      <c r="AF499" s="4"/>
    </row>
    <row r="500" spans="7:32" x14ac:dyDescent="0.25">
      <c r="G500" s="4"/>
      <c r="H500" s="4"/>
      <c r="I500" s="4"/>
      <c r="J500" s="4"/>
      <c r="S500" s="4"/>
      <c r="T500" s="4"/>
      <c r="U500" s="4"/>
      <c r="AD500" s="4"/>
      <c r="AE500" s="4"/>
      <c r="AF500" s="4"/>
    </row>
    <row r="501" spans="7:32" x14ac:dyDescent="0.25">
      <c r="G501" s="4"/>
      <c r="H501" s="4"/>
      <c r="I501" s="4"/>
      <c r="J501" s="4"/>
      <c r="S501" s="4"/>
      <c r="T501" s="4"/>
      <c r="U501" s="4"/>
      <c r="AD501" s="4"/>
      <c r="AE501" s="4"/>
      <c r="AF501" s="4"/>
    </row>
    <row r="502" spans="7:32" x14ac:dyDescent="0.25">
      <c r="G502" s="4"/>
      <c r="H502" s="4"/>
      <c r="I502" s="4"/>
      <c r="J502" s="4"/>
      <c r="S502" s="4"/>
      <c r="T502" s="4"/>
      <c r="U502" s="4"/>
      <c r="AD502" s="4"/>
      <c r="AE502" s="4"/>
      <c r="AF502" s="4"/>
    </row>
    <row r="503" spans="7:32" x14ac:dyDescent="0.25">
      <c r="G503" s="4"/>
      <c r="H503" s="4"/>
      <c r="I503" s="4"/>
      <c r="J503" s="4"/>
      <c r="S503" s="4"/>
      <c r="T503" s="4"/>
      <c r="U503" s="4"/>
      <c r="AD503" s="4"/>
      <c r="AE503" s="4"/>
      <c r="AF503" s="4"/>
    </row>
    <row r="504" spans="7:32" x14ac:dyDescent="0.25">
      <c r="G504" s="4"/>
      <c r="H504" s="4"/>
      <c r="I504" s="4"/>
      <c r="J504" s="4"/>
      <c r="S504" s="4"/>
      <c r="T504" s="4"/>
      <c r="U504" s="4"/>
      <c r="AD504" s="4"/>
      <c r="AE504" s="4"/>
      <c r="AF504" s="4"/>
    </row>
    <row r="505" spans="7:32" x14ac:dyDescent="0.25">
      <c r="G505" s="4"/>
      <c r="H505" s="4"/>
      <c r="I505" s="4"/>
      <c r="J505" s="4"/>
      <c r="S505" s="4"/>
      <c r="T505" s="4"/>
      <c r="U505" s="4"/>
      <c r="AD505" s="4"/>
      <c r="AE505" s="4"/>
      <c r="AF505" s="4"/>
    </row>
    <row r="506" spans="7:32" x14ac:dyDescent="0.25">
      <c r="G506" s="4"/>
      <c r="H506" s="4"/>
      <c r="I506" s="4"/>
      <c r="J506" s="4"/>
      <c r="S506" s="4"/>
      <c r="T506" s="4"/>
      <c r="U506" s="4"/>
      <c r="AD506" s="4"/>
      <c r="AE506" s="4"/>
      <c r="AF506" s="4"/>
    </row>
    <row r="507" spans="7:32" x14ac:dyDescent="0.25">
      <c r="G507" s="4"/>
      <c r="H507" s="4"/>
      <c r="I507" s="4"/>
      <c r="J507" s="4"/>
      <c r="S507" s="4"/>
      <c r="T507" s="4"/>
      <c r="U507" s="4"/>
      <c r="AD507" s="4"/>
      <c r="AE507" s="4"/>
      <c r="AF507" s="4"/>
    </row>
    <row r="508" spans="7:32" x14ac:dyDescent="0.25">
      <c r="G508" s="4"/>
      <c r="H508" s="4"/>
      <c r="I508" s="4"/>
      <c r="J508" s="4"/>
      <c r="S508" s="4"/>
      <c r="T508" s="4"/>
      <c r="U508" s="4"/>
      <c r="AD508" s="4"/>
      <c r="AE508" s="4"/>
      <c r="AF508" s="4"/>
    </row>
    <row r="509" spans="7:32" x14ac:dyDescent="0.25">
      <c r="G509" s="4"/>
      <c r="H509" s="4"/>
      <c r="I509" s="4"/>
      <c r="J509" s="4"/>
      <c r="S509" s="4"/>
      <c r="T509" s="4"/>
      <c r="U509" s="4"/>
      <c r="AD509" s="4"/>
      <c r="AE509" s="4"/>
      <c r="AF509" s="4"/>
    </row>
    <row r="510" spans="7:32" x14ac:dyDescent="0.25">
      <c r="G510" s="4"/>
      <c r="H510" s="4"/>
      <c r="I510" s="4"/>
      <c r="J510" s="4"/>
      <c r="S510" s="4"/>
      <c r="T510" s="4"/>
      <c r="U510" s="4"/>
      <c r="AD510" s="4"/>
      <c r="AE510" s="4"/>
      <c r="AF510" s="4"/>
    </row>
    <row r="511" spans="7:32" x14ac:dyDescent="0.25">
      <c r="G511" s="4"/>
      <c r="H511" s="4"/>
      <c r="I511" s="4"/>
      <c r="J511" s="4"/>
      <c r="S511" s="4"/>
      <c r="T511" s="4"/>
      <c r="U511" s="4"/>
      <c r="AD511" s="4"/>
      <c r="AE511" s="4"/>
      <c r="AF511" s="4"/>
    </row>
    <row r="512" spans="7:32" x14ac:dyDescent="0.25">
      <c r="G512" s="4"/>
      <c r="H512" s="4"/>
      <c r="I512" s="4"/>
      <c r="J512" s="4"/>
      <c r="S512" s="4"/>
      <c r="T512" s="4"/>
      <c r="U512" s="4"/>
      <c r="AD512" s="4"/>
      <c r="AE512" s="4"/>
      <c r="AF512" s="4"/>
    </row>
    <row r="513" spans="7:32" x14ac:dyDescent="0.25">
      <c r="G513" s="4"/>
      <c r="H513" s="4"/>
      <c r="I513" s="4"/>
      <c r="J513" s="4"/>
      <c r="S513" s="4"/>
      <c r="T513" s="4"/>
      <c r="U513" s="4"/>
      <c r="AD513" s="4"/>
      <c r="AE513" s="4"/>
      <c r="AF513" s="4"/>
    </row>
    <row r="514" spans="7:32" x14ac:dyDescent="0.25">
      <c r="G514" s="4"/>
      <c r="H514" s="4"/>
      <c r="I514" s="4"/>
      <c r="J514" s="4"/>
      <c r="S514" s="4"/>
      <c r="T514" s="4"/>
      <c r="U514" s="4"/>
      <c r="AD514" s="4"/>
      <c r="AE514" s="4"/>
      <c r="AF514" s="4"/>
    </row>
    <row r="515" spans="7:32" x14ac:dyDescent="0.25">
      <c r="G515" s="4"/>
      <c r="H515" s="4"/>
      <c r="I515" s="4"/>
      <c r="J515" s="4"/>
      <c r="S515" s="4"/>
      <c r="T515" s="4"/>
      <c r="U515" s="4"/>
      <c r="AD515" s="4"/>
      <c r="AE515" s="4"/>
      <c r="AF515" s="4"/>
    </row>
    <row r="516" spans="7:32" x14ac:dyDescent="0.25">
      <c r="G516" s="4"/>
      <c r="H516" s="4"/>
      <c r="I516" s="4"/>
      <c r="J516" s="4"/>
      <c r="S516" s="4"/>
      <c r="T516" s="4"/>
      <c r="U516" s="4"/>
      <c r="AD516" s="4"/>
      <c r="AE516" s="4"/>
      <c r="AF516" s="4"/>
    </row>
    <row r="517" spans="7:32" x14ac:dyDescent="0.25">
      <c r="G517" s="4"/>
      <c r="H517" s="4"/>
      <c r="I517" s="4"/>
      <c r="J517" s="4"/>
      <c r="S517" s="4"/>
      <c r="T517" s="4"/>
      <c r="U517" s="4"/>
      <c r="AD517" s="4"/>
      <c r="AE517" s="4"/>
      <c r="AF517" s="4"/>
    </row>
    <row r="518" spans="7:32" x14ac:dyDescent="0.25">
      <c r="G518" s="4"/>
      <c r="H518" s="4"/>
      <c r="I518" s="4"/>
      <c r="J518" s="4"/>
      <c r="S518" s="4"/>
      <c r="T518" s="4"/>
      <c r="U518" s="4"/>
      <c r="AD518" s="4"/>
      <c r="AE518" s="4"/>
      <c r="AF518" s="4"/>
    </row>
    <row r="519" spans="7:32" x14ac:dyDescent="0.25">
      <c r="G519" s="4"/>
      <c r="H519" s="4"/>
      <c r="I519" s="4"/>
      <c r="J519" s="4"/>
      <c r="S519" s="4"/>
      <c r="T519" s="4"/>
      <c r="U519" s="4"/>
      <c r="AD519" s="4"/>
      <c r="AE519" s="4"/>
      <c r="AF519" s="4"/>
    </row>
    <row r="520" spans="7:32" x14ac:dyDescent="0.25">
      <c r="G520" s="4"/>
      <c r="H520" s="4"/>
      <c r="I520" s="4"/>
      <c r="J520" s="4"/>
      <c r="S520" s="4"/>
      <c r="T520" s="4"/>
      <c r="U520" s="4"/>
      <c r="AD520" s="4"/>
      <c r="AE520" s="4"/>
      <c r="AF520" s="4"/>
    </row>
    <row r="521" spans="7:32" x14ac:dyDescent="0.25">
      <c r="G521" s="4"/>
      <c r="H521" s="4"/>
      <c r="I521" s="4"/>
      <c r="J521" s="4"/>
      <c r="S521" s="4"/>
      <c r="T521" s="4"/>
      <c r="U521" s="4"/>
      <c r="AD521" s="4"/>
      <c r="AE521" s="4"/>
      <c r="AF521" s="4"/>
    </row>
    <row r="522" spans="7:32" x14ac:dyDescent="0.25">
      <c r="G522" s="4"/>
      <c r="H522" s="4"/>
      <c r="I522" s="4"/>
      <c r="J522" s="4"/>
      <c r="S522" s="4"/>
      <c r="T522" s="4"/>
      <c r="U522" s="4"/>
      <c r="AD522" s="4"/>
      <c r="AE522" s="4"/>
      <c r="AF522" s="4"/>
    </row>
    <row r="523" spans="7:32" x14ac:dyDescent="0.25">
      <c r="G523" s="4"/>
      <c r="H523" s="4"/>
      <c r="I523" s="4"/>
      <c r="J523" s="4"/>
      <c r="S523" s="4"/>
      <c r="T523" s="4"/>
      <c r="U523" s="4"/>
      <c r="AD523" s="4"/>
      <c r="AE523" s="4"/>
      <c r="AF523" s="4"/>
    </row>
    <row r="524" spans="7:32" x14ac:dyDescent="0.25">
      <c r="G524" s="4"/>
      <c r="H524" s="4"/>
      <c r="I524" s="4"/>
      <c r="J524" s="4"/>
      <c r="S524" s="4"/>
      <c r="T524" s="4"/>
      <c r="U524" s="4"/>
      <c r="AD524" s="4"/>
      <c r="AE524" s="4"/>
      <c r="AF524" s="4"/>
    </row>
    <row r="525" spans="7:32" x14ac:dyDescent="0.25">
      <c r="G525" s="4"/>
      <c r="H525" s="4"/>
      <c r="I525" s="4"/>
      <c r="J525" s="4"/>
      <c r="S525" s="4"/>
      <c r="T525" s="4"/>
      <c r="U525" s="4"/>
      <c r="AD525" s="4"/>
      <c r="AE525" s="4"/>
      <c r="AF525" s="4"/>
    </row>
    <row r="526" spans="7:32" x14ac:dyDescent="0.25">
      <c r="G526" s="4"/>
      <c r="H526" s="4"/>
      <c r="I526" s="4"/>
      <c r="J526" s="4"/>
      <c r="S526" s="4"/>
      <c r="T526" s="4"/>
      <c r="U526" s="4"/>
      <c r="AD526" s="4"/>
      <c r="AE526" s="4"/>
      <c r="AF526" s="4"/>
    </row>
    <row r="527" spans="7:32" x14ac:dyDescent="0.25">
      <c r="G527" s="4"/>
      <c r="H527" s="4"/>
      <c r="I527" s="4"/>
      <c r="J527" s="4"/>
      <c r="S527" s="4"/>
      <c r="T527" s="4"/>
      <c r="U527" s="4"/>
      <c r="AD527" s="4"/>
      <c r="AE527" s="4"/>
      <c r="AF527" s="4"/>
    </row>
    <row r="528" spans="7:32" x14ac:dyDescent="0.25">
      <c r="G528" s="4"/>
      <c r="H528" s="4"/>
      <c r="I528" s="4"/>
      <c r="J528" s="4"/>
      <c r="S528" s="4"/>
      <c r="T528" s="4"/>
      <c r="U528" s="4"/>
      <c r="AD528" s="4"/>
      <c r="AE528" s="4"/>
      <c r="AF528" s="4"/>
    </row>
    <row r="529" spans="7:32" x14ac:dyDescent="0.25">
      <c r="G529" s="4"/>
      <c r="H529" s="4"/>
      <c r="I529" s="4"/>
      <c r="J529" s="4"/>
      <c r="S529" s="4"/>
      <c r="T529" s="4"/>
      <c r="U529" s="4"/>
      <c r="AD529" s="4"/>
      <c r="AE529" s="4"/>
      <c r="AF529" s="4"/>
    </row>
    <row r="530" spans="7:32" x14ac:dyDescent="0.25">
      <c r="G530" s="4"/>
      <c r="H530" s="4"/>
      <c r="I530" s="4"/>
      <c r="J530" s="4"/>
      <c r="S530" s="4"/>
      <c r="T530" s="4"/>
      <c r="U530" s="4"/>
      <c r="AD530" s="4"/>
      <c r="AE530" s="4"/>
      <c r="AF530" s="4"/>
    </row>
    <row r="531" spans="7:32" x14ac:dyDescent="0.25">
      <c r="G531" s="4"/>
      <c r="H531" s="4"/>
      <c r="I531" s="4"/>
      <c r="J531" s="4"/>
      <c r="S531" s="4"/>
      <c r="T531" s="4"/>
      <c r="U531" s="4"/>
      <c r="AD531" s="4"/>
      <c r="AE531" s="4"/>
      <c r="AF531" s="4"/>
    </row>
    <row r="532" spans="7:32" x14ac:dyDescent="0.25">
      <c r="G532" s="4"/>
      <c r="H532" s="4"/>
      <c r="I532" s="4"/>
      <c r="J532" s="4"/>
      <c r="S532" s="4"/>
      <c r="T532" s="4"/>
      <c r="U532" s="4"/>
      <c r="AD532" s="4"/>
      <c r="AE532" s="4"/>
      <c r="AF532" s="4"/>
    </row>
    <row r="533" spans="7:32" x14ac:dyDescent="0.25">
      <c r="G533" s="4"/>
      <c r="H533" s="4"/>
      <c r="I533" s="4"/>
      <c r="J533" s="4"/>
      <c r="S533" s="4"/>
      <c r="T533" s="4"/>
      <c r="U533" s="4"/>
      <c r="AD533" s="4"/>
      <c r="AE533" s="4"/>
      <c r="AF533" s="4"/>
    </row>
    <row r="534" spans="7:32" x14ac:dyDescent="0.25">
      <c r="G534" s="4"/>
      <c r="H534" s="4"/>
      <c r="I534" s="4"/>
      <c r="J534" s="4"/>
      <c r="S534" s="4"/>
      <c r="T534" s="4"/>
      <c r="U534" s="4"/>
      <c r="AD534" s="4"/>
      <c r="AE534" s="4"/>
      <c r="AF534" s="4"/>
    </row>
    <row r="535" spans="7:32" x14ac:dyDescent="0.25">
      <c r="G535" s="4"/>
      <c r="H535" s="4"/>
      <c r="I535" s="4"/>
      <c r="J535" s="4"/>
      <c r="S535" s="4"/>
      <c r="T535" s="4"/>
      <c r="U535" s="4"/>
      <c r="AD535" s="4"/>
      <c r="AE535" s="4"/>
      <c r="AF535" s="4"/>
    </row>
    <row r="536" spans="7:32" x14ac:dyDescent="0.25">
      <c r="G536" s="4"/>
      <c r="H536" s="4"/>
      <c r="I536" s="4"/>
      <c r="J536" s="4"/>
      <c r="S536" s="4"/>
      <c r="T536" s="4"/>
      <c r="U536" s="4"/>
      <c r="AD536" s="4"/>
      <c r="AE536" s="4"/>
      <c r="AF536" s="4"/>
    </row>
    <row r="537" spans="7:32" x14ac:dyDescent="0.25">
      <c r="G537" s="4"/>
      <c r="H537" s="4"/>
      <c r="I537" s="4"/>
      <c r="J537" s="4"/>
      <c r="S537" s="4"/>
      <c r="T537" s="4"/>
      <c r="U537" s="4"/>
      <c r="AD537" s="4"/>
      <c r="AE537" s="4"/>
      <c r="AF537" s="4"/>
    </row>
    <row r="538" spans="7:32" x14ac:dyDescent="0.25">
      <c r="G538" s="4"/>
      <c r="H538" s="4"/>
      <c r="I538" s="4"/>
      <c r="J538" s="4"/>
      <c r="S538" s="4"/>
      <c r="T538" s="4"/>
      <c r="U538" s="4"/>
      <c r="AD538" s="4"/>
      <c r="AE538" s="4"/>
      <c r="AF538" s="4"/>
    </row>
    <row r="539" spans="7:32" x14ac:dyDescent="0.25">
      <c r="G539" s="4"/>
      <c r="H539" s="4"/>
      <c r="I539" s="4"/>
      <c r="J539" s="4"/>
      <c r="S539" s="4"/>
      <c r="T539" s="4"/>
      <c r="U539" s="4"/>
      <c r="AD539" s="4"/>
      <c r="AE539" s="4"/>
      <c r="AF539" s="4"/>
    </row>
    <row r="540" spans="7:32" x14ac:dyDescent="0.25">
      <c r="G540" s="4"/>
      <c r="H540" s="4"/>
      <c r="I540" s="4"/>
      <c r="J540" s="4"/>
      <c r="S540" s="4"/>
      <c r="T540" s="4"/>
      <c r="U540" s="4"/>
      <c r="AD540" s="4"/>
      <c r="AE540" s="4"/>
      <c r="AF540" s="4"/>
    </row>
    <row r="541" spans="7:32" x14ac:dyDescent="0.25">
      <c r="G541" s="4"/>
      <c r="H541" s="4"/>
      <c r="I541" s="4"/>
      <c r="J541" s="4"/>
      <c r="S541" s="4"/>
      <c r="T541" s="4"/>
      <c r="U541" s="4"/>
      <c r="AD541" s="4"/>
      <c r="AE541" s="4"/>
      <c r="AF541" s="4"/>
    </row>
    <row r="542" spans="7:32" x14ac:dyDescent="0.25">
      <c r="G542" s="4"/>
      <c r="H542" s="4"/>
      <c r="I542" s="4"/>
      <c r="J542" s="4"/>
      <c r="S542" s="4"/>
      <c r="T542" s="4"/>
      <c r="U542" s="4"/>
      <c r="AD542" s="4"/>
      <c r="AE542" s="4"/>
      <c r="AF542" s="4"/>
    </row>
    <row r="543" spans="7:32" x14ac:dyDescent="0.25">
      <c r="G543" s="4"/>
      <c r="H543" s="4"/>
      <c r="I543" s="4"/>
      <c r="J543" s="4"/>
      <c r="S543" s="4"/>
      <c r="T543" s="4"/>
      <c r="U543" s="4"/>
      <c r="AD543" s="4"/>
      <c r="AE543" s="4"/>
      <c r="AF543" s="4"/>
    </row>
    <row r="544" spans="7:32" x14ac:dyDescent="0.25">
      <c r="G544" s="4"/>
      <c r="H544" s="4"/>
      <c r="I544" s="4"/>
      <c r="J544" s="4"/>
      <c r="S544" s="4"/>
      <c r="T544" s="4"/>
      <c r="U544" s="4"/>
      <c r="AD544" s="4"/>
      <c r="AE544" s="4"/>
      <c r="AF544" s="4"/>
    </row>
    <row r="545" spans="7:32" x14ac:dyDescent="0.25">
      <c r="G545" s="4"/>
      <c r="H545" s="4"/>
      <c r="I545" s="4"/>
      <c r="J545" s="4"/>
      <c r="S545" s="4"/>
      <c r="T545" s="4"/>
      <c r="U545" s="4"/>
      <c r="AD545" s="4"/>
      <c r="AE545" s="4"/>
      <c r="AF545" s="4"/>
    </row>
    <row r="546" spans="7:32" x14ac:dyDescent="0.25">
      <c r="G546" s="4"/>
      <c r="H546" s="4"/>
      <c r="I546" s="4"/>
      <c r="J546" s="4"/>
      <c r="S546" s="4"/>
      <c r="T546" s="4"/>
      <c r="U546" s="4"/>
      <c r="AD546" s="4"/>
      <c r="AE546" s="4"/>
      <c r="AF546" s="4"/>
    </row>
    <row r="547" spans="7:32" x14ac:dyDescent="0.25">
      <c r="G547" s="4"/>
      <c r="H547" s="4"/>
      <c r="I547" s="4"/>
      <c r="J547" s="4"/>
      <c r="S547" s="4"/>
      <c r="T547" s="4"/>
      <c r="U547" s="4"/>
      <c r="AD547" s="4"/>
      <c r="AE547" s="4"/>
      <c r="AF547" s="4"/>
    </row>
    <row r="548" spans="7:32" x14ac:dyDescent="0.25">
      <c r="G548" s="4"/>
      <c r="H548" s="4"/>
      <c r="I548" s="4"/>
      <c r="J548" s="4"/>
      <c r="S548" s="4"/>
      <c r="T548" s="4"/>
      <c r="U548" s="4"/>
      <c r="AD548" s="4"/>
      <c r="AE548" s="4"/>
      <c r="AF548" s="4"/>
    </row>
    <row r="549" spans="7:32" x14ac:dyDescent="0.25">
      <c r="G549" s="4"/>
      <c r="H549" s="4"/>
      <c r="I549" s="4"/>
      <c r="J549" s="4"/>
      <c r="S549" s="4"/>
      <c r="T549" s="4"/>
      <c r="U549" s="4"/>
      <c r="AD549" s="4"/>
      <c r="AE549" s="4"/>
      <c r="AF549" s="4"/>
    </row>
    <row r="550" spans="7:32" x14ac:dyDescent="0.25">
      <c r="G550" s="4"/>
      <c r="H550" s="4"/>
      <c r="I550" s="4"/>
      <c r="J550" s="4"/>
      <c r="S550" s="4"/>
      <c r="T550" s="4"/>
      <c r="U550" s="4"/>
      <c r="AD550" s="4"/>
      <c r="AE550" s="4"/>
      <c r="AF550" s="4"/>
    </row>
    <row r="551" spans="7:32" x14ac:dyDescent="0.25">
      <c r="G551" s="4"/>
      <c r="H551" s="4"/>
      <c r="I551" s="4"/>
      <c r="J551" s="4"/>
      <c r="S551" s="4"/>
      <c r="T551" s="4"/>
      <c r="U551" s="4"/>
      <c r="AD551" s="4"/>
      <c r="AE551" s="4"/>
      <c r="AF551" s="4"/>
    </row>
    <row r="552" spans="7:32" x14ac:dyDescent="0.25">
      <c r="G552" s="4"/>
      <c r="H552" s="4"/>
      <c r="I552" s="4"/>
      <c r="J552" s="4"/>
      <c r="S552" s="4"/>
      <c r="T552" s="4"/>
      <c r="U552" s="4"/>
      <c r="AD552" s="4"/>
      <c r="AE552" s="4"/>
      <c r="AF552" s="4"/>
    </row>
    <row r="553" spans="7:32" x14ac:dyDescent="0.25">
      <c r="G553" s="4"/>
      <c r="H553" s="4"/>
      <c r="I553" s="4"/>
      <c r="J553" s="4"/>
      <c r="S553" s="4"/>
      <c r="T553" s="4"/>
      <c r="U553" s="4"/>
      <c r="AD553" s="4"/>
      <c r="AE553" s="4"/>
      <c r="AF553" s="4"/>
    </row>
    <row r="554" spans="7:32" x14ac:dyDescent="0.25">
      <c r="G554" s="4"/>
      <c r="H554" s="4"/>
      <c r="I554" s="4"/>
      <c r="J554" s="4"/>
      <c r="S554" s="4"/>
      <c r="T554" s="4"/>
      <c r="U554" s="4"/>
      <c r="AD554" s="4"/>
      <c r="AE554" s="4"/>
      <c r="AF554" s="4"/>
    </row>
    <row r="555" spans="7:32" x14ac:dyDescent="0.25">
      <c r="G555" s="4"/>
      <c r="H555" s="4"/>
      <c r="I555" s="4"/>
      <c r="J555" s="4"/>
      <c r="S555" s="4"/>
      <c r="T555" s="4"/>
      <c r="U555" s="4"/>
      <c r="AD555" s="4"/>
      <c r="AE555" s="4"/>
      <c r="AF555" s="4"/>
    </row>
    <row r="556" spans="7:32" x14ac:dyDescent="0.25">
      <c r="G556" s="4"/>
      <c r="H556" s="4"/>
      <c r="I556" s="4"/>
      <c r="J556" s="4"/>
      <c r="S556" s="4"/>
      <c r="T556" s="4"/>
      <c r="U556" s="4"/>
      <c r="AD556" s="4"/>
      <c r="AE556" s="4"/>
      <c r="AF556" s="4"/>
    </row>
    <row r="557" spans="7:32" x14ac:dyDescent="0.25">
      <c r="G557" s="4"/>
      <c r="H557" s="4"/>
      <c r="I557" s="4"/>
      <c r="J557" s="4"/>
      <c r="S557" s="4"/>
      <c r="T557" s="4"/>
      <c r="U557" s="4"/>
      <c r="AD557" s="4"/>
      <c r="AE557" s="4"/>
      <c r="AF557" s="4"/>
    </row>
    <row r="558" spans="7:32" x14ac:dyDescent="0.25">
      <c r="G558" s="4"/>
      <c r="H558" s="4"/>
      <c r="I558" s="4"/>
      <c r="J558" s="4"/>
      <c r="S558" s="4"/>
      <c r="T558" s="4"/>
      <c r="U558" s="4"/>
      <c r="AD558" s="4"/>
      <c r="AE558" s="4"/>
      <c r="AF558" s="4"/>
    </row>
    <row r="559" spans="7:32" x14ac:dyDescent="0.25">
      <c r="G559" s="4"/>
      <c r="H559" s="4"/>
      <c r="I559" s="4"/>
      <c r="J559" s="4"/>
      <c r="S559" s="4"/>
      <c r="T559" s="4"/>
      <c r="U559" s="4"/>
      <c r="AD559" s="4"/>
      <c r="AE559" s="4"/>
      <c r="AF559" s="4"/>
    </row>
    <row r="560" spans="7:32" x14ac:dyDescent="0.25">
      <c r="G560" s="4"/>
      <c r="H560" s="4"/>
      <c r="I560" s="4"/>
      <c r="J560" s="4"/>
      <c r="S560" s="4"/>
      <c r="T560" s="4"/>
      <c r="U560" s="4"/>
      <c r="AD560" s="4"/>
      <c r="AE560" s="4"/>
      <c r="AF560" s="4"/>
    </row>
    <row r="561" spans="7:32" x14ac:dyDescent="0.25">
      <c r="G561" s="4"/>
      <c r="H561" s="4"/>
      <c r="I561" s="4"/>
      <c r="J561" s="4"/>
      <c r="S561" s="4"/>
      <c r="T561" s="4"/>
      <c r="U561" s="4"/>
      <c r="AD561" s="4"/>
      <c r="AE561" s="4"/>
      <c r="AF561" s="4"/>
    </row>
    <row r="562" spans="7:32" x14ac:dyDescent="0.25">
      <c r="G562" s="4"/>
      <c r="H562" s="4"/>
      <c r="I562" s="4"/>
      <c r="J562" s="4"/>
      <c r="S562" s="4"/>
      <c r="T562" s="4"/>
      <c r="U562" s="4"/>
      <c r="AD562" s="4"/>
      <c r="AE562" s="4"/>
      <c r="AF562" s="4"/>
    </row>
    <row r="563" spans="7:32" x14ac:dyDescent="0.25">
      <c r="G563" s="4"/>
      <c r="H563" s="4"/>
      <c r="I563" s="4"/>
      <c r="J563" s="4"/>
      <c r="S563" s="4"/>
      <c r="T563" s="4"/>
      <c r="U563" s="4"/>
      <c r="AD563" s="4"/>
      <c r="AE563" s="4"/>
      <c r="AF563" s="4"/>
    </row>
    <row r="564" spans="7:32" x14ac:dyDescent="0.25">
      <c r="G564" s="4"/>
      <c r="H564" s="4"/>
      <c r="I564" s="4"/>
      <c r="J564" s="4"/>
      <c r="S564" s="4"/>
      <c r="T564" s="4"/>
      <c r="U564" s="4"/>
      <c r="AD564" s="4"/>
      <c r="AE564" s="4"/>
      <c r="AF564" s="4"/>
    </row>
    <row r="565" spans="7:32" x14ac:dyDescent="0.25">
      <c r="G565" s="4"/>
      <c r="H565" s="4"/>
      <c r="I565" s="4"/>
      <c r="J565" s="4"/>
      <c r="S565" s="4"/>
      <c r="T565" s="4"/>
      <c r="U565" s="4"/>
      <c r="AD565" s="4"/>
      <c r="AE565" s="4"/>
      <c r="AF565" s="4"/>
    </row>
    <row r="566" spans="7:32" x14ac:dyDescent="0.25">
      <c r="G566" s="4"/>
      <c r="H566" s="4"/>
      <c r="I566" s="4"/>
      <c r="J566" s="4"/>
      <c r="S566" s="4"/>
      <c r="T566" s="4"/>
      <c r="U566" s="4"/>
      <c r="AD566" s="4"/>
      <c r="AE566" s="4"/>
      <c r="AF566" s="4"/>
    </row>
    <row r="567" spans="7:32" x14ac:dyDescent="0.25">
      <c r="G567" s="4"/>
      <c r="H567" s="4"/>
      <c r="I567" s="4"/>
      <c r="J567" s="4"/>
      <c r="S567" s="4"/>
      <c r="T567" s="4"/>
      <c r="U567" s="4"/>
      <c r="AD567" s="4"/>
      <c r="AE567" s="4"/>
      <c r="AF567" s="4"/>
    </row>
    <row r="568" spans="7:32" x14ac:dyDescent="0.25">
      <c r="G568" s="4"/>
      <c r="H568" s="4"/>
      <c r="I568" s="4"/>
      <c r="J568" s="4"/>
      <c r="S568" s="4"/>
      <c r="T568" s="4"/>
      <c r="U568" s="4"/>
      <c r="AD568" s="4"/>
      <c r="AE568" s="4"/>
      <c r="AF568" s="4"/>
    </row>
    <row r="569" spans="7:32" x14ac:dyDescent="0.25">
      <c r="G569" s="4"/>
      <c r="H569" s="4"/>
      <c r="I569" s="4"/>
      <c r="J569" s="4"/>
      <c r="S569" s="4"/>
      <c r="T569" s="4"/>
      <c r="U569" s="4"/>
      <c r="AD569" s="4"/>
      <c r="AE569" s="4"/>
      <c r="AF569" s="4"/>
    </row>
    <row r="570" spans="7:32" x14ac:dyDescent="0.25">
      <c r="G570" s="4"/>
      <c r="H570" s="4"/>
      <c r="I570" s="4"/>
      <c r="J570" s="4"/>
      <c r="S570" s="4"/>
      <c r="T570" s="4"/>
      <c r="U570" s="4"/>
      <c r="AD570" s="4"/>
      <c r="AE570" s="4"/>
      <c r="AF570" s="4"/>
    </row>
    <row r="571" spans="7:32" x14ac:dyDescent="0.25">
      <c r="G571" s="4"/>
      <c r="H571" s="4"/>
      <c r="I571" s="4"/>
      <c r="J571" s="4"/>
      <c r="S571" s="4"/>
      <c r="T571" s="4"/>
      <c r="U571" s="4"/>
      <c r="AD571" s="4"/>
      <c r="AE571" s="4"/>
      <c r="AF571" s="4"/>
    </row>
    <row r="572" spans="7:32" x14ac:dyDescent="0.25">
      <c r="G572" s="4"/>
      <c r="H572" s="4"/>
      <c r="I572" s="4"/>
      <c r="J572" s="4"/>
      <c r="S572" s="4"/>
      <c r="T572" s="4"/>
      <c r="U572" s="4"/>
      <c r="AD572" s="4"/>
      <c r="AE572" s="4"/>
      <c r="AF572" s="4"/>
    </row>
    <row r="573" spans="7:32" x14ac:dyDescent="0.25">
      <c r="G573" s="4"/>
      <c r="H573" s="4"/>
      <c r="I573" s="4"/>
      <c r="J573" s="4"/>
      <c r="S573" s="4"/>
      <c r="T573" s="4"/>
      <c r="U573" s="4"/>
      <c r="AD573" s="4"/>
      <c r="AE573" s="4"/>
      <c r="AF573" s="4"/>
    </row>
    <row r="574" spans="7:32" x14ac:dyDescent="0.25">
      <c r="G574" s="4"/>
      <c r="H574" s="4"/>
      <c r="I574" s="4"/>
      <c r="J574" s="4"/>
      <c r="S574" s="4"/>
      <c r="T574" s="4"/>
      <c r="U574" s="4"/>
      <c r="AD574" s="4"/>
      <c r="AE574" s="4"/>
      <c r="AF574" s="4"/>
    </row>
    <row r="575" spans="7:32" x14ac:dyDescent="0.25">
      <c r="G575" s="4"/>
      <c r="H575" s="4"/>
      <c r="I575" s="4"/>
      <c r="J575" s="4"/>
      <c r="S575" s="4"/>
      <c r="T575" s="4"/>
      <c r="U575" s="4"/>
      <c r="AD575" s="4"/>
      <c r="AE575" s="4"/>
      <c r="AF575" s="4"/>
    </row>
    <row r="576" spans="7:32" x14ac:dyDescent="0.25">
      <c r="G576" s="4"/>
      <c r="H576" s="4"/>
      <c r="I576" s="4"/>
      <c r="J576" s="4"/>
      <c r="S576" s="4"/>
      <c r="T576" s="4"/>
      <c r="U576" s="4"/>
      <c r="AD576" s="4"/>
      <c r="AE576" s="4"/>
      <c r="AF576" s="4"/>
    </row>
    <row r="577" spans="7:32" x14ac:dyDescent="0.25">
      <c r="G577" s="4"/>
      <c r="H577" s="4"/>
      <c r="I577" s="4"/>
      <c r="J577" s="4"/>
      <c r="S577" s="4"/>
      <c r="T577" s="4"/>
      <c r="U577" s="4"/>
      <c r="AD577" s="4"/>
      <c r="AE577" s="4"/>
      <c r="AF577" s="4"/>
    </row>
    <row r="578" spans="7:32" x14ac:dyDescent="0.25">
      <c r="G578" s="4"/>
      <c r="H578" s="4"/>
      <c r="I578" s="4"/>
      <c r="J578" s="4"/>
      <c r="S578" s="4"/>
      <c r="T578" s="4"/>
      <c r="U578" s="4"/>
      <c r="AD578" s="4"/>
      <c r="AE578" s="4"/>
      <c r="AF578" s="4"/>
    </row>
    <row r="579" spans="7:32" x14ac:dyDescent="0.25">
      <c r="G579" s="4"/>
      <c r="H579" s="4"/>
      <c r="I579" s="4"/>
      <c r="J579" s="4"/>
      <c r="S579" s="4"/>
      <c r="T579" s="4"/>
      <c r="U579" s="4"/>
      <c r="AD579" s="4"/>
      <c r="AE579" s="4"/>
      <c r="AF579" s="4"/>
    </row>
    <row r="580" spans="7:32" x14ac:dyDescent="0.25">
      <c r="G580" s="4"/>
      <c r="H580" s="4"/>
      <c r="I580" s="4"/>
      <c r="J580" s="4"/>
      <c r="S580" s="4"/>
      <c r="T580" s="4"/>
      <c r="U580" s="4"/>
      <c r="AD580" s="4"/>
      <c r="AE580" s="4"/>
      <c r="AF580" s="4"/>
    </row>
    <row r="581" spans="7:32" x14ac:dyDescent="0.25">
      <c r="G581" s="4"/>
      <c r="H581" s="4"/>
      <c r="I581" s="4"/>
      <c r="J581" s="4"/>
      <c r="S581" s="4"/>
      <c r="T581" s="4"/>
      <c r="U581" s="4"/>
      <c r="AD581" s="4"/>
      <c r="AE581" s="4"/>
      <c r="AF581" s="4"/>
    </row>
    <row r="582" spans="7:32" x14ac:dyDescent="0.25">
      <c r="G582" s="4"/>
      <c r="H582" s="4"/>
      <c r="I582" s="4"/>
      <c r="J582" s="4"/>
      <c r="S582" s="4"/>
      <c r="T582" s="4"/>
      <c r="U582" s="4"/>
      <c r="AD582" s="4"/>
      <c r="AE582" s="4"/>
      <c r="AF582" s="4"/>
    </row>
    <row r="583" spans="7:32" x14ac:dyDescent="0.25">
      <c r="G583" s="4"/>
      <c r="H583" s="4"/>
      <c r="I583" s="4"/>
      <c r="J583" s="4"/>
      <c r="S583" s="4"/>
      <c r="T583" s="4"/>
      <c r="U583" s="4"/>
      <c r="AD583" s="4"/>
      <c r="AE583" s="4"/>
      <c r="AF583" s="4"/>
    </row>
    <row r="584" spans="7:32" x14ac:dyDescent="0.25">
      <c r="G584" s="4"/>
      <c r="H584" s="4"/>
      <c r="I584" s="4"/>
      <c r="J584" s="4"/>
      <c r="S584" s="4"/>
      <c r="T584" s="4"/>
      <c r="U584" s="4"/>
      <c r="AD584" s="4"/>
      <c r="AE584" s="4"/>
      <c r="AF584" s="4"/>
    </row>
    <row r="585" spans="7:32" x14ac:dyDescent="0.25">
      <c r="G585" s="4"/>
      <c r="H585" s="4"/>
      <c r="I585" s="4"/>
      <c r="J585" s="4"/>
      <c r="S585" s="4"/>
      <c r="T585" s="4"/>
      <c r="U585" s="4"/>
      <c r="AD585" s="4"/>
      <c r="AE585" s="4"/>
      <c r="AF585" s="4"/>
    </row>
    <row r="586" spans="7:32" x14ac:dyDescent="0.25">
      <c r="G586" s="4"/>
      <c r="H586" s="4"/>
      <c r="I586" s="4"/>
      <c r="J586" s="4"/>
      <c r="S586" s="4"/>
      <c r="T586" s="4"/>
      <c r="U586" s="4"/>
      <c r="AD586" s="4"/>
      <c r="AE586" s="4"/>
      <c r="AF586" s="4"/>
    </row>
    <row r="587" spans="7:32" x14ac:dyDescent="0.25">
      <c r="G587" s="4"/>
      <c r="H587" s="4"/>
      <c r="I587" s="4"/>
      <c r="J587" s="4"/>
      <c r="S587" s="4"/>
      <c r="T587" s="4"/>
      <c r="U587" s="4"/>
      <c r="AD587" s="4"/>
      <c r="AE587" s="4"/>
      <c r="AF587" s="4"/>
    </row>
    <row r="588" spans="7:32" x14ac:dyDescent="0.25">
      <c r="G588" s="4"/>
      <c r="H588" s="4"/>
      <c r="I588" s="4"/>
      <c r="J588" s="4"/>
      <c r="S588" s="4"/>
      <c r="T588" s="4"/>
      <c r="U588" s="4"/>
      <c r="AD588" s="4"/>
      <c r="AE588" s="4"/>
      <c r="AF588" s="4"/>
    </row>
    <row r="589" spans="7:32" x14ac:dyDescent="0.25">
      <c r="G589" s="4"/>
      <c r="H589" s="4"/>
      <c r="I589" s="4"/>
      <c r="J589" s="4"/>
      <c r="S589" s="4"/>
      <c r="T589" s="4"/>
      <c r="U589" s="4"/>
      <c r="AD589" s="4"/>
      <c r="AE589" s="4"/>
      <c r="AF589" s="4"/>
    </row>
    <row r="590" spans="7:32" x14ac:dyDescent="0.25">
      <c r="G590" s="4"/>
      <c r="H590" s="4"/>
      <c r="I590" s="4"/>
      <c r="J590" s="4"/>
      <c r="S590" s="4"/>
      <c r="T590" s="4"/>
      <c r="U590" s="4"/>
      <c r="AD590" s="4"/>
      <c r="AE590" s="4"/>
      <c r="AF590" s="4"/>
    </row>
    <row r="591" spans="7:32" x14ac:dyDescent="0.25">
      <c r="G591" s="4"/>
      <c r="H591" s="4"/>
      <c r="I591" s="4"/>
      <c r="J591" s="4"/>
      <c r="S591" s="4"/>
      <c r="T591" s="4"/>
      <c r="U591" s="4"/>
      <c r="AD591" s="4"/>
      <c r="AE591" s="4"/>
      <c r="AF591" s="4"/>
    </row>
    <row r="592" spans="7:32" x14ac:dyDescent="0.25">
      <c r="G592" s="4"/>
      <c r="H592" s="4"/>
      <c r="I592" s="4"/>
      <c r="J592" s="4"/>
      <c r="S592" s="4"/>
      <c r="T592" s="4"/>
      <c r="U592" s="4"/>
      <c r="AD592" s="4"/>
      <c r="AE592" s="4"/>
      <c r="AF592" s="4"/>
    </row>
    <row r="593" spans="7:32" x14ac:dyDescent="0.25">
      <c r="G593" s="4"/>
      <c r="H593" s="4"/>
      <c r="I593" s="4"/>
      <c r="J593" s="4"/>
      <c r="S593" s="4"/>
      <c r="T593" s="4"/>
      <c r="U593" s="4"/>
      <c r="AD593" s="4"/>
      <c r="AE593" s="4"/>
      <c r="AF593" s="4"/>
    </row>
    <row r="594" spans="7:32" x14ac:dyDescent="0.25">
      <c r="G594" s="4"/>
      <c r="H594" s="4"/>
      <c r="I594" s="4"/>
      <c r="J594" s="4"/>
      <c r="S594" s="4"/>
      <c r="T594" s="4"/>
      <c r="U594" s="4"/>
      <c r="AD594" s="4"/>
      <c r="AE594" s="4"/>
      <c r="AF594" s="4"/>
    </row>
    <row r="595" spans="7:32" x14ac:dyDescent="0.25">
      <c r="G595" s="4"/>
      <c r="H595" s="4"/>
      <c r="I595" s="4"/>
      <c r="J595" s="4"/>
      <c r="S595" s="4"/>
      <c r="T595" s="4"/>
      <c r="U595" s="4"/>
      <c r="AD595" s="4"/>
      <c r="AE595" s="4"/>
      <c r="AF595" s="4"/>
    </row>
    <row r="596" spans="7:32" x14ac:dyDescent="0.25">
      <c r="G596" s="4"/>
      <c r="H596" s="4"/>
      <c r="I596" s="4"/>
      <c r="J596" s="4"/>
      <c r="S596" s="4"/>
      <c r="T596" s="4"/>
      <c r="U596" s="4"/>
      <c r="AD596" s="4"/>
      <c r="AE596" s="4"/>
      <c r="AF596" s="4"/>
    </row>
    <row r="597" spans="7:32" x14ac:dyDescent="0.25">
      <c r="G597" s="4"/>
      <c r="H597" s="4"/>
      <c r="I597" s="4"/>
      <c r="J597" s="4"/>
      <c r="S597" s="4"/>
      <c r="T597" s="4"/>
      <c r="U597" s="4"/>
      <c r="AD597" s="4"/>
      <c r="AE597" s="4"/>
      <c r="AF597" s="4"/>
    </row>
    <row r="598" spans="7:32" x14ac:dyDescent="0.25">
      <c r="H598" s="34"/>
      <c r="I598" s="4"/>
      <c r="J598" s="4"/>
      <c r="T598" s="34"/>
      <c r="U598" s="4"/>
      <c r="AE598" s="34"/>
      <c r="AF598" s="4"/>
    </row>
    <row r="599" spans="7:32" x14ac:dyDescent="0.25">
      <c r="H599" s="34"/>
      <c r="I599" s="4"/>
      <c r="J599" s="4"/>
      <c r="T599" s="34"/>
      <c r="U599" s="4"/>
      <c r="AE599" s="34"/>
      <c r="AF599" s="4"/>
    </row>
    <row r="600" spans="7:32" x14ac:dyDescent="0.25">
      <c r="H600" s="34"/>
      <c r="I600" s="4"/>
      <c r="J600" s="4"/>
      <c r="T600" s="34"/>
      <c r="U600" s="4"/>
      <c r="AE600" s="34"/>
      <c r="AF600" s="4"/>
    </row>
    <row r="601" spans="7:32" x14ac:dyDescent="0.25">
      <c r="H601" s="34"/>
      <c r="I601" s="4"/>
      <c r="J601" s="4"/>
      <c r="T601" s="34"/>
      <c r="U601" s="4"/>
      <c r="AE601" s="34"/>
      <c r="AF601" s="4"/>
    </row>
    <row r="602" spans="7:32" x14ac:dyDescent="0.25">
      <c r="H602" s="34"/>
      <c r="I602" s="4"/>
      <c r="J602" s="4"/>
      <c r="T602" s="34"/>
      <c r="U602" s="4"/>
      <c r="AE602" s="34"/>
      <c r="AF602" s="4"/>
    </row>
    <row r="603" spans="7:32" x14ac:dyDescent="0.25">
      <c r="H603" s="34"/>
      <c r="I603" s="4"/>
      <c r="J603" s="4"/>
      <c r="T603" s="34"/>
      <c r="U603" s="4"/>
      <c r="AE603" s="34"/>
      <c r="AF603" s="4"/>
    </row>
    <row r="604" spans="7:32" x14ac:dyDescent="0.25">
      <c r="H604" s="34"/>
      <c r="I604" s="4"/>
      <c r="J604" s="4"/>
      <c r="T604" s="34"/>
      <c r="U604" s="4"/>
      <c r="AE604" s="34"/>
      <c r="AF604" s="4"/>
    </row>
    <row r="605" spans="7:32" x14ac:dyDescent="0.25">
      <c r="H605" s="34"/>
      <c r="I605" s="4"/>
      <c r="J605" s="4"/>
      <c r="T605" s="34"/>
      <c r="U605" s="4"/>
      <c r="AE605" s="34"/>
      <c r="AF605" s="4"/>
    </row>
    <row r="606" spans="7:32" x14ac:dyDescent="0.25">
      <c r="H606" s="34"/>
      <c r="I606" s="4"/>
      <c r="J606" s="4"/>
      <c r="T606" s="34"/>
      <c r="U606" s="4"/>
      <c r="AE606" s="34"/>
      <c r="AF606" s="4"/>
    </row>
    <row r="607" spans="7:32" x14ac:dyDescent="0.25">
      <c r="H607" s="34"/>
      <c r="I607" s="4"/>
      <c r="J607" s="4"/>
      <c r="T607" s="34"/>
      <c r="U607" s="4"/>
      <c r="AE607" s="34"/>
      <c r="AF607" s="4"/>
    </row>
    <row r="608" spans="7:32" x14ac:dyDescent="0.25">
      <c r="H608" s="34"/>
      <c r="I608" s="4"/>
      <c r="J608" s="4"/>
      <c r="T608" s="34"/>
      <c r="U608" s="4"/>
      <c r="AE608" s="34"/>
      <c r="AF608" s="4"/>
    </row>
    <row r="609" spans="8:32" x14ac:dyDescent="0.25">
      <c r="H609" s="34"/>
      <c r="I609" s="4"/>
      <c r="J609" s="4"/>
      <c r="T609" s="34"/>
      <c r="U609" s="4"/>
      <c r="AE609" s="34"/>
      <c r="AF609" s="4"/>
    </row>
    <row r="610" spans="8:32" x14ac:dyDescent="0.25">
      <c r="H610" s="34"/>
      <c r="I610" s="4"/>
      <c r="J610" s="4"/>
      <c r="T610" s="34"/>
      <c r="U610" s="4"/>
      <c r="AE610" s="34"/>
      <c r="AF610" s="4"/>
    </row>
    <row r="611" spans="8:32" x14ac:dyDescent="0.25">
      <c r="H611" s="34"/>
      <c r="T611" s="34"/>
      <c r="AE611" s="34"/>
    </row>
    <row r="612" spans="8:32" x14ac:dyDescent="0.25">
      <c r="H612" s="34"/>
      <c r="T612" s="34"/>
      <c r="AE612" s="34"/>
    </row>
    <row r="613" spans="8:32" x14ac:dyDescent="0.25">
      <c r="H613" s="34"/>
      <c r="T613" s="34"/>
      <c r="AE613" s="34"/>
    </row>
    <row r="614" spans="8:32" x14ac:dyDescent="0.25">
      <c r="H614" s="34"/>
      <c r="T614" s="34"/>
      <c r="AE614" s="34"/>
    </row>
    <row r="615" spans="8:32" x14ac:dyDescent="0.25">
      <c r="H615" s="34"/>
      <c r="T615" s="34"/>
      <c r="AE615" s="34"/>
    </row>
    <row r="616" spans="8:32" x14ac:dyDescent="0.25">
      <c r="H616" s="34"/>
      <c r="T616" s="34"/>
      <c r="AE616" s="34"/>
    </row>
    <row r="617" spans="8:32" x14ac:dyDescent="0.25">
      <c r="H617" s="34"/>
      <c r="T617" s="34"/>
      <c r="AE617" s="34"/>
    </row>
    <row r="618" spans="8:32" x14ac:dyDescent="0.25">
      <c r="H618" s="34"/>
      <c r="T618" s="34"/>
      <c r="AE618" s="34"/>
    </row>
    <row r="619" spans="8:32" x14ac:dyDescent="0.25">
      <c r="H619" s="34"/>
      <c r="T619" s="34"/>
      <c r="AE619" s="34"/>
    </row>
    <row r="620" spans="8:32" x14ac:dyDescent="0.25">
      <c r="H620" s="34"/>
      <c r="T620" s="34"/>
      <c r="AE620" s="34"/>
    </row>
    <row r="621" spans="8:32" x14ac:dyDescent="0.25">
      <c r="H621" s="34"/>
      <c r="T621" s="34"/>
      <c r="AE621" s="34"/>
    </row>
    <row r="622" spans="8:32" x14ac:dyDescent="0.25">
      <c r="H622" s="34"/>
      <c r="T622" s="34"/>
      <c r="AE622" s="34"/>
    </row>
    <row r="623" spans="8:32" x14ac:dyDescent="0.25">
      <c r="H623" s="34"/>
      <c r="T623" s="34"/>
      <c r="AE623" s="34"/>
    </row>
    <row r="624" spans="8:32" x14ac:dyDescent="0.25">
      <c r="H624" s="34"/>
      <c r="T624" s="34"/>
      <c r="AE624" s="34"/>
    </row>
    <row r="625" spans="8:31" x14ac:dyDescent="0.25">
      <c r="H625" s="34"/>
      <c r="T625" s="34"/>
      <c r="AE625" s="34"/>
    </row>
    <row r="626" spans="8:31" x14ac:dyDescent="0.25">
      <c r="H626" s="34"/>
      <c r="T626" s="34"/>
      <c r="AE626" s="34"/>
    </row>
    <row r="627" spans="8:31" x14ac:dyDescent="0.25">
      <c r="H627" s="34"/>
      <c r="T627" s="34"/>
      <c r="AE627" s="34"/>
    </row>
    <row r="628" spans="8:31" x14ac:dyDescent="0.25">
      <c r="H628" s="34"/>
      <c r="T628" s="34"/>
      <c r="AE628" s="34"/>
    </row>
    <row r="629" spans="8:31" x14ac:dyDescent="0.25">
      <c r="H629" s="34"/>
      <c r="T629" s="34"/>
      <c r="AE629" s="34"/>
    </row>
    <row r="630" spans="8:31" x14ac:dyDescent="0.25">
      <c r="H630" s="34"/>
      <c r="T630" s="34"/>
      <c r="AE630" s="34"/>
    </row>
    <row r="631" spans="8:31" x14ac:dyDescent="0.25">
      <c r="H631" s="34"/>
      <c r="T631" s="34"/>
      <c r="AE631" s="34"/>
    </row>
    <row r="632" spans="8:31" x14ac:dyDescent="0.25">
      <c r="H632" s="34"/>
      <c r="T632" s="34"/>
      <c r="AE632" s="34"/>
    </row>
    <row r="633" spans="8:31" x14ac:dyDescent="0.25">
      <c r="H633" s="34"/>
      <c r="T633" s="34"/>
      <c r="AE633" s="34"/>
    </row>
    <row r="634" spans="8:31" x14ac:dyDescent="0.25">
      <c r="H634" s="34"/>
      <c r="T634" s="34"/>
      <c r="AE634" s="34"/>
    </row>
    <row r="635" spans="8:31" x14ac:dyDescent="0.25">
      <c r="H635" s="34"/>
      <c r="T635" s="34"/>
      <c r="AE635" s="34"/>
    </row>
    <row r="636" spans="8:31" x14ac:dyDescent="0.25">
      <c r="H636" s="34"/>
      <c r="T636" s="34"/>
      <c r="AE636" s="34"/>
    </row>
    <row r="637" spans="8:31" x14ac:dyDescent="0.25">
      <c r="H637" s="34"/>
      <c r="T637" s="34"/>
      <c r="AE637" s="34"/>
    </row>
    <row r="638" spans="8:31" x14ac:dyDescent="0.25">
      <c r="H638" s="34"/>
      <c r="T638" s="34"/>
      <c r="AE638" s="34"/>
    </row>
    <row r="639" spans="8:31" x14ac:dyDescent="0.25">
      <c r="H639" s="34"/>
      <c r="T639" s="34"/>
      <c r="AE639" s="34"/>
    </row>
    <row r="640" spans="8:31" x14ac:dyDescent="0.25">
      <c r="H640" s="34"/>
      <c r="T640" s="34"/>
      <c r="AE640" s="34"/>
    </row>
    <row r="641" spans="8:31" x14ac:dyDescent="0.25">
      <c r="H641" s="34"/>
      <c r="T641" s="34"/>
      <c r="AE641" s="34"/>
    </row>
    <row r="642" spans="8:31" x14ac:dyDescent="0.25">
      <c r="H642" s="34"/>
      <c r="T642" s="34"/>
      <c r="AE642" s="34"/>
    </row>
    <row r="643" spans="8:31" x14ac:dyDescent="0.25">
      <c r="H643" s="34"/>
      <c r="T643" s="34"/>
      <c r="AE643" s="34"/>
    </row>
    <row r="644" spans="8:31" x14ac:dyDescent="0.25">
      <c r="H644" s="34"/>
      <c r="T644" s="34"/>
      <c r="AE644" s="34"/>
    </row>
    <row r="645" spans="8:31" x14ac:dyDescent="0.25">
      <c r="H645" s="34"/>
      <c r="T645" s="34"/>
      <c r="AE645" s="34"/>
    </row>
    <row r="646" spans="8:31" x14ac:dyDescent="0.25">
      <c r="H646" s="34"/>
      <c r="T646" s="34"/>
      <c r="AE646" s="34"/>
    </row>
    <row r="647" spans="8:31" x14ac:dyDescent="0.25">
      <c r="H647" s="34"/>
      <c r="T647" s="34"/>
      <c r="AE647" s="34"/>
    </row>
    <row r="648" spans="8:31" x14ac:dyDescent="0.25">
      <c r="H648" s="34"/>
      <c r="T648" s="34"/>
      <c r="AE648" s="34"/>
    </row>
    <row r="649" spans="8:31" x14ac:dyDescent="0.25">
      <c r="H649" s="34"/>
      <c r="T649" s="34"/>
      <c r="AE649" s="34"/>
    </row>
    <row r="650" spans="8:31" x14ac:dyDescent="0.25">
      <c r="H650" s="34"/>
      <c r="T650" s="34"/>
      <c r="AE650" s="34"/>
    </row>
    <row r="651" spans="8:31" x14ac:dyDescent="0.25">
      <c r="H651" s="34"/>
      <c r="T651" s="34"/>
      <c r="AE651" s="34"/>
    </row>
    <row r="652" spans="8:31" x14ac:dyDescent="0.25">
      <c r="H652" s="34"/>
      <c r="T652" s="34"/>
      <c r="AE652" s="34"/>
    </row>
    <row r="653" spans="8:31" x14ac:dyDescent="0.25">
      <c r="H653" s="34"/>
      <c r="T653" s="34"/>
      <c r="AE653" s="34"/>
    </row>
    <row r="654" spans="8:31" x14ac:dyDescent="0.25">
      <c r="H654" s="34"/>
      <c r="T654" s="34"/>
      <c r="AE654" s="34"/>
    </row>
    <row r="655" spans="8:31" x14ac:dyDescent="0.25">
      <c r="H655" s="34"/>
      <c r="T655" s="34"/>
      <c r="AE655" s="34"/>
    </row>
    <row r="656" spans="8:31" x14ac:dyDescent="0.25">
      <c r="H656" s="34"/>
      <c r="T656" s="34"/>
      <c r="AE656" s="34"/>
    </row>
    <row r="657" spans="8:31" x14ac:dyDescent="0.25">
      <c r="H657" s="34"/>
      <c r="T657" s="34"/>
      <c r="AE657" s="34"/>
    </row>
    <row r="658" spans="8:31" x14ac:dyDescent="0.25">
      <c r="H658" s="34"/>
      <c r="T658" s="34"/>
      <c r="AE658" s="34"/>
    </row>
    <row r="659" spans="8:31" x14ac:dyDescent="0.25">
      <c r="H659" s="34"/>
      <c r="T659" s="34"/>
      <c r="AE659" s="34"/>
    </row>
    <row r="660" spans="8:31" x14ac:dyDescent="0.25">
      <c r="H660" s="34"/>
      <c r="T660" s="34"/>
      <c r="AE660" s="34"/>
    </row>
    <row r="661" spans="8:31" x14ac:dyDescent="0.25">
      <c r="H661" s="34"/>
      <c r="T661" s="34"/>
      <c r="AE661" s="34"/>
    </row>
    <row r="662" spans="8:31" x14ac:dyDescent="0.25">
      <c r="H662" s="34"/>
      <c r="T662" s="34"/>
      <c r="AE662" s="34"/>
    </row>
    <row r="663" spans="8:31" x14ac:dyDescent="0.25">
      <c r="H663" s="34"/>
      <c r="T663" s="34"/>
      <c r="AE663" s="34"/>
    </row>
    <row r="664" spans="8:31" x14ac:dyDescent="0.25">
      <c r="H664" s="34"/>
      <c r="T664" s="34"/>
      <c r="AE664" s="34"/>
    </row>
    <row r="665" spans="8:31" x14ac:dyDescent="0.25">
      <c r="H665" s="34"/>
      <c r="T665" s="34"/>
      <c r="AE665" s="34"/>
    </row>
    <row r="666" spans="8:31" x14ac:dyDescent="0.25">
      <c r="H666" s="34"/>
      <c r="T666" s="34"/>
      <c r="AE666" s="34"/>
    </row>
    <row r="667" spans="8:31" x14ac:dyDescent="0.25">
      <c r="H667" s="34"/>
      <c r="T667" s="34"/>
      <c r="AE667" s="34"/>
    </row>
    <row r="668" spans="8:31" x14ac:dyDescent="0.25">
      <c r="H668" s="34"/>
      <c r="T668" s="34"/>
      <c r="AE668" s="34"/>
    </row>
    <row r="669" spans="8:31" x14ac:dyDescent="0.25">
      <c r="H669" s="34"/>
      <c r="T669" s="34"/>
      <c r="AE669" s="34"/>
    </row>
    <row r="670" spans="8:31" x14ac:dyDescent="0.25">
      <c r="H670" s="34"/>
      <c r="T670" s="34"/>
      <c r="AE670" s="34"/>
    </row>
    <row r="671" spans="8:31" x14ac:dyDescent="0.25">
      <c r="H671" s="34"/>
      <c r="T671" s="34"/>
      <c r="AE671" s="34"/>
    </row>
    <row r="672" spans="8:31" x14ac:dyDescent="0.25">
      <c r="H672" s="34"/>
      <c r="T672" s="34"/>
      <c r="AE672" s="34"/>
    </row>
    <row r="673" spans="8:31" x14ac:dyDescent="0.25">
      <c r="H673" s="34"/>
      <c r="T673" s="34"/>
      <c r="AE673" s="34"/>
    </row>
    <row r="674" spans="8:31" x14ac:dyDescent="0.25">
      <c r="H674" s="34"/>
      <c r="T674" s="34"/>
      <c r="AE674" s="34"/>
    </row>
    <row r="675" spans="8:31" x14ac:dyDescent="0.25">
      <c r="H675" s="34"/>
      <c r="T675" s="34"/>
      <c r="AE675" s="34"/>
    </row>
    <row r="676" spans="8:31" x14ac:dyDescent="0.25">
      <c r="H676" s="34"/>
      <c r="T676" s="34"/>
      <c r="AE676" s="34"/>
    </row>
    <row r="677" spans="8:31" x14ac:dyDescent="0.25">
      <c r="H677" s="34"/>
      <c r="T677" s="34"/>
      <c r="AE677" s="34"/>
    </row>
    <row r="678" spans="8:31" x14ac:dyDescent="0.25">
      <c r="H678" s="34"/>
      <c r="T678" s="34"/>
      <c r="AE678" s="34"/>
    </row>
    <row r="679" spans="8:31" x14ac:dyDescent="0.25">
      <c r="H679" s="34"/>
      <c r="T679" s="34"/>
      <c r="AE679" s="34"/>
    </row>
    <row r="680" spans="8:31" x14ac:dyDescent="0.25">
      <c r="H680" s="34"/>
      <c r="T680" s="34"/>
      <c r="AE680" s="34"/>
    </row>
    <row r="681" spans="8:31" x14ac:dyDescent="0.25">
      <c r="H681" s="34"/>
      <c r="T681" s="34"/>
      <c r="AE681" s="34"/>
    </row>
    <row r="682" spans="8:31" x14ac:dyDescent="0.25">
      <c r="H682" s="34"/>
      <c r="T682" s="34"/>
      <c r="AE682" s="34"/>
    </row>
    <row r="683" spans="8:31" x14ac:dyDescent="0.25">
      <c r="H683" s="34"/>
      <c r="T683" s="34"/>
      <c r="AE683" s="34"/>
    </row>
    <row r="684" spans="8:31" x14ac:dyDescent="0.25">
      <c r="H684" s="34"/>
      <c r="T684" s="34"/>
      <c r="AE684" s="34"/>
    </row>
    <row r="685" spans="8:31" x14ac:dyDescent="0.25">
      <c r="H685" s="34"/>
      <c r="T685" s="34"/>
      <c r="AE685" s="34"/>
    </row>
    <row r="686" spans="8:31" x14ac:dyDescent="0.25">
      <c r="H686" s="34"/>
      <c r="T686" s="34"/>
      <c r="AE686" s="34"/>
    </row>
    <row r="687" spans="8:31" x14ac:dyDescent="0.25">
      <c r="H687" s="34"/>
      <c r="T687" s="34"/>
      <c r="AE687" s="34"/>
    </row>
    <row r="688" spans="8:31" x14ac:dyDescent="0.25">
      <c r="H688" s="34"/>
      <c r="T688" s="34"/>
      <c r="AE688" s="34"/>
    </row>
    <row r="689" spans="8:31" x14ac:dyDescent="0.25">
      <c r="H689" s="34"/>
      <c r="T689" s="34"/>
      <c r="AE689" s="34"/>
    </row>
    <row r="690" spans="8:31" x14ac:dyDescent="0.25">
      <c r="H690" s="34"/>
      <c r="T690" s="34"/>
      <c r="AE690" s="34"/>
    </row>
    <row r="691" spans="8:31" x14ac:dyDescent="0.25">
      <c r="H691" s="34"/>
      <c r="T691" s="34"/>
      <c r="AE691" s="34"/>
    </row>
    <row r="692" spans="8:31" x14ac:dyDescent="0.25">
      <c r="H692" s="34"/>
      <c r="T692" s="34"/>
      <c r="AE692" s="34"/>
    </row>
    <row r="693" spans="8:31" x14ac:dyDescent="0.25">
      <c r="H693" s="34"/>
      <c r="T693" s="34"/>
      <c r="AE693" s="34"/>
    </row>
    <row r="694" spans="8:31" x14ac:dyDescent="0.25">
      <c r="H694" s="34"/>
      <c r="T694" s="34"/>
      <c r="AE694" s="34"/>
    </row>
    <row r="695" spans="8:31" x14ac:dyDescent="0.25">
      <c r="H695" s="34"/>
      <c r="T695" s="34"/>
      <c r="AE695" s="34"/>
    </row>
    <row r="696" spans="8:31" x14ac:dyDescent="0.25">
      <c r="H696" s="34"/>
      <c r="T696" s="34"/>
      <c r="AE696" s="34"/>
    </row>
    <row r="697" spans="8:31" x14ac:dyDescent="0.25">
      <c r="H697" s="34"/>
      <c r="T697" s="34"/>
      <c r="AE697" s="34"/>
    </row>
    <row r="698" spans="8:31" x14ac:dyDescent="0.25">
      <c r="H698" s="34"/>
      <c r="T698" s="34"/>
      <c r="AE698" s="34"/>
    </row>
    <row r="699" spans="8:31" x14ac:dyDescent="0.25">
      <c r="H699" s="34"/>
      <c r="T699" s="34"/>
      <c r="AE699" s="34"/>
    </row>
    <row r="700" spans="8:31" x14ac:dyDescent="0.25">
      <c r="H700" s="34"/>
      <c r="T700" s="34"/>
      <c r="AE700" s="34"/>
    </row>
    <row r="701" spans="8:31" x14ac:dyDescent="0.25">
      <c r="H701" s="34"/>
      <c r="T701" s="34"/>
      <c r="AE701" s="34"/>
    </row>
    <row r="702" spans="8:31" x14ac:dyDescent="0.25">
      <c r="H702" s="34"/>
      <c r="T702" s="34"/>
      <c r="AE702" s="34"/>
    </row>
    <row r="703" spans="8:31" x14ac:dyDescent="0.25">
      <c r="H703" s="34"/>
      <c r="T703" s="34"/>
      <c r="AE703" s="34"/>
    </row>
    <row r="704" spans="8:31" x14ac:dyDescent="0.25">
      <c r="H704" s="34"/>
      <c r="T704" s="34"/>
      <c r="AE704" s="34"/>
    </row>
    <row r="705" spans="8:31" x14ac:dyDescent="0.25">
      <c r="H705" s="34"/>
      <c r="T705" s="34"/>
      <c r="AE705" s="34"/>
    </row>
    <row r="706" spans="8:31" x14ac:dyDescent="0.25">
      <c r="H706" s="34"/>
      <c r="T706" s="34"/>
      <c r="AE706" s="34"/>
    </row>
    <row r="707" spans="8:31" x14ac:dyDescent="0.25">
      <c r="H707" s="34"/>
      <c r="T707" s="34"/>
      <c r="AE707" s="34"/>
    </row>
    <row r="708" spans="8:31" x14ac:dyDescent="0.25">
      <c r="H708" s="34"/>
      <c r="T708" s="34"/>
      <c r="AE708" s="34"/>
    </row>
    <row r="709" spans="8:31" x14ac:dyDescent="0.25">
      <c r="H709" s="34"/>
      <c r="T709" s="34"/>
      <c r="AE709" s="34"/>
    </row>
    <row r="710" spans="8:31" x14ac:dyDescent="0.25">
      <c r="H710" s="34"/>
      <c r="T710" s="34"/>
      <c r="AE710" s="34"/>
    </row>
    <row r="711" spans="8:31" x14ac:dyDescent="0.25">
      <c r="H711" s="34"/>
      <c r="T711" s="34"/>
      <c r="AE711" s="34"/>
    </row>
    <row r="712" spans="8:31" x14ac:dyDescent="0.25">
      <c r="H712" s="34"/>
      <c r="T712" s="34"/>
      <c r="AE712" s="34"/>
    </row>
    <row r="713" spans="8:31" x14ac:dyDescent="0.25">
      <c r="H713" s="34"/>
      <c r="T713" s="34"/>
      <c r="AE713" s="34"/>
    </row>
    <row r="714" spans="8:31" x14ac:dyDescent="0.25">
      <c r="H714" s="34"/>
      <c r="T714" s="34"/>
      <c r="AE714" s="34"/>
    </row>
    <row r="715" spans="8:31" x14ac:dyDescent="0.25">
      <c r="H715" s="34"/>
      <c r="T715" s="34"/>
      <c r="AE715" s="34"/>
    </row>
    <row r="716" spans="8:31" x14ac:dyDescent="0.25">
      <c r="H716" s="34"/>
      <c r="T716" s="34"/>
      <c r="AE716" s="34"/>
    </row>
    <row r="717" spans="8:31" x14ac:dyDescent="0.25">
      <c r="H717" s="34"/>
      <c r="T717" s="34"/>
      <c r="AE717" s="34"/>
    </row>
    <row r="718" spans="8:31" x14ac:dyDescent="0.25">
      <c r="H718" s="34"/>
      <c r="T718" s="34"/>
      <c r="AE718" s="34"/>
    </row>
    <row r="719" spans="8:31" x14ac:dyDescent="0.25">
      <c r="H719" s="34"/>
      <c r="T719" s="34"/>
      <c r="AE719" s="34"/>
    </row>
    <row r="720" spans="8:31" x14ac:dyDescent="0.25">
      <c r="H720" s="34"/>
      <c r="T720" s="34"/>
      <c r="AE720" s="34"/>
    </row>
    <row r="721" spans="8:31" x14ac:dyDescent="0.25">
      <c r="H721" s="34"/>
      <c r="T721" s="34"/>
      <c r="AE721" s="34"/>
    </row>
    <row r="722" spans="8:31" x14ac:dyDescent="0.25">
      <c r="H722" s="34"/>
      <c r="T722" s="34"/>
      <c r="AE722" s="34"/>
    </row>
    <row r="723" spans="8:31" x14ac:dyDescent="0.25">
      <c r="H723" s="34"/>
      <c r="T723" s="34"/>
      <c r="AE723" s="34"/>
    </row>
    <row r="724" spans="8:31" x14ac:dyDescent="0.25">
      <c r="H724" s="34"/>
      <c r="T724" s="34"/>
      <c r="AE724" s="34"/>
    </row>
    <row r="725" spans="8:31" x14ac:dyDescent="0.25">
      <c r="H725" s="34"/>
      <c r="T725" s="34"/>
      <c r="AE725" s="34"/>
    </row>
    <row r="726" spans="8:31" x14ac:dyDescent="0.25">
      <c r="H726" s="34"/>
      <c r="T726" s="34"/>
      <c r="AE726" s="34"/>
    </row>
    <row r="727" spans="8:31" x14ac:dyDescent="0.25">
      <c r="H727" s="34"/>
      <c r="T727" s="34"/>
      <c r="AE727" s="34"/>
    </row>
    <row r="728" spans="8:31" x14ac:dyDescent="0.25">
      <c r="H728" s="34"/>
      <c r="T728" s="34"/>
      <c r="AE728" s="34"/>
    </row>
    <row r="729" spans="8:31" x14ac:dyDescent="0.25">
      <c r="H729" s="34"/>
      <c r="T729" s="34"/>
      <c r="AE729" s="34"/>
    </row>
    <row r="730" spans="8:31" x14ac:dyDescent="0.25">
      <c r="H730" s="34"/>
      <c r="T730" s="34"/>
      <c r="AE730" s="34"/>
    </row>
    <row r="731" spans="8:31" x14ac:dyDescent="0.25">
      <c r="H731" s="34"/>
      <c r="T731" s="34"/>
      <c r="AE731" s="34"/>
    </row>
    <row r="732" spans="8:31" x14ac:dyDescent="0.25">
      <c r="H732" s="34"/>
      <c r="T732" s="34"/>
      <c r="AE732" s="34"/>
    </row>
    <row r="733" spans="8:31" x14ac:dyDescent="0.25">
      <c r="H733" s="34"/>
      <c r="T733" s="34"/>
      <c r="AE733" s="34"/>
    </row>
    <row r="734" spans="8:31" x14ac:dyDescent="0.25">
      <c r="H734" s="34"/>
      <c r="T734" s="34"/>
      <c r="AE734" s="34"/>
    </row>
    <row r="735" spans="8:31" x14ac:dyDescent="0.25">
      <c r="H735" s="34"/>
      <c r="T735" s="34"/>
      <c r="AE735" s="34"/>
    </row>
    <row r="736" spans="8:31" x14ac:dyDescent="0.25">
      <c r="H736" s="34"/>
      <c r="T736" s="34"/>
      <c r="AE736" s="34"/>
    </row>
    <row r="737" spans="8:31" x14ac:dyDescent="0.25">
      <c r="H737" s="34"/>
      <c r="T737" s="34"/>
      <c r="AE737" s="34"/>
    </row>
    <row r="738" spans="8:31" x14ac:dyDescent="0.25">
      <c r="H738" s="34"/>
      <c r="T738" s="34"/>
      <c r="AE738" s="34"/>
    </row>
    <row r="739" spans="8:31" x14ac:dyDescent="0.25">
      <c r="H739" s="34"/>
      <c r="T739" s="34"/>
      <c r="AE739" s="34"/>
    </row>
    <row r="740" spans="8:31" x14ac:dyDescent="0.25">
      <c r="H740" s="34"/>
      <c r="T740" s="34"/>
      <c r="AE740" s="34"/>
    </row>
    <row r="741" spans="8:31" x14ac:dyDescent="0.25">
      <c r="H741" s="34"/>
      <c r="T741" s="34"/>
      <c r="AE741" s="34"/>
    </row>
    <row r="742" spans="8:31" x14ac:dyDescent="0.25">
      <c r="H742" s="34"/>
      <c r="T742" s="34"/>
      <c r="AE742" s="34"/>
    </row>
    <row r="743" spans="8:31" x14ac:dyDescent="0.25">
      <c r="H743" s="34"/>
      <c r="T743" s="34"/>
      <c r="AE743" s="34"/>
    </row>
    <row r="744" spans="8:31" x14ac:dyDescent="0.25">
      <c r="H744" s="34"/>
      <c r="T744" s="34"/>
      <c r="AE744" s="34"/>
    </row>
    <row r="745" spans="8:31" x14ac:dyDescent="0.25">
      <c r="H745" s="34"/>
      <c r="T745" s="34"/>
      <c r="AE745" s="34"/>
    </row>
    <row r="746" spans="8:31" x14ac:dyDescent="0.25">
      <c r="H746" s="34"/>
      <c r="T746" s="34"/>
      <c r="AE746" s="34"/>
    </row>
    <row r="747" spans="8:31" x14ac:dyDescent="0.25">
      <c r="H747" s="34"/>
      <c r="T747" s="34"/>
      <c r="AE747" s="34"/>
    </row>
    <row r="748" spans="8:31" x14ac:dyDescent="0.25">
      <c r="H748" s="34"/>
      <c r="T748" s="34"/>
      <c r="AE748" s="34"/>
    </row>
    <row r="749" spans="8:31" x14ac:dyDescent="0.25">
      <c r="H749" s="34"/>
      <c r="T749" s="34"/>
      <c r="AE749" s="34"/>
    </row>
    <row r="750" spans="8:31" x14ac:dyDescent="0.25">
      <c r="H750" s="34"/>
      <c r="T750" s="34"/>
      <c r="AE750" s="34"/>
    </row>
    <row r="751" spans="8:31" x14ac:dyDescent="0.25">
      <c r="H751" s="34"/>
      <c r="T751" s="34"/>
      <c r="AE751" s="34"/>
    </row>
    <row r="752" spans="8:31" x14ac:dyDescent="0.25">
      <c r="H752" s="34"/>
      <c r="T752" s="34"/>
      <c r="AE752" s="34"/>
    </row>
    <row r="753" spans="8:31" x14ac:dyDescent="0.25">
      <c r="H753" s="34"/>
      <c r="T753" s="34"/>
      <c r="AE753" s="34"/>
    </row>
    <row r="754" spans="8:31" x14ac:dyDescent="0.25">
      <c r="H754" s="34"/>
      <c r="T754" s="34"/>
      <c r="AE754" s="34"/>
    </row>
    <row r="755" spans="8:31" x14ac:dyDescent="0.25">
      <c r="H755" s="34"/>
      <c r="T755" s="34"/>
      <c r="AE755" s="34"/>
    </row>
    <row r="756" spans="8:31" x14ac:dyDescent="0.25">
      <c r="H756" s="34"/>
      <c r="T756" s="34"/>
      <c r="AE756" s="34"/>
    </row>
    <row r="757" spans="8:31" x14ac:dyDescent="0.25">
      <c r="H757" s="34"/>
      <c r="T757" s="34"/>
      <c r="AE757" s="34"/>
    </row>
    <row r="758" spans="8:31" x14ac:dyDescent="0.25">
      <c r="H758" s="34"/>
      <c r="T758" s="34"/>
      <c r="AE758" s="34"/>
    </row>
    <row r="759" spans="8:31" x14ac:dyDescent="0.25">
      <c r="H759" s="34"/>
      <c r="T759" s="34"/>
      <c r="AE759" s="34"/>
    </row>
    <row r="760" spans="8:31" x14ac:dyDescent="0.25">
      <c r="H760" s="34"/>
      <c r="T760" s="34"/>
      <c r="AE760" s="34"/>
    </row>
    <row r="761" spans="8:31" x14ac:dyDescent="0.25">
      <c r="H761" s="34"/>
      <c r="T761" s="34"/>
      <c r="AE761" s="34"/>
    </row>
    <row r="762" spans="8:31" x14ac:dyDescent="0.25">
      <c r="H762" s="34"/>
      <c r="T762" s="34"/>
      <c r="AE762" s="34"/>
    </row>
    <row r="763" spans="8:31" x14ac:dyDescent="0.25">
      <c r="H763" s="34"/>
      <c r="T763" s="34"/>
      <c r="AE763" s="34"/>
    </row>
    <row r="764" spans="8:31" x14ac:dyDescent="0.25">
      <c r="H764" s="34"/>
      <c r="T764" s="34"/>
      <c r="AE764" s="34"/>
    </row>
    <row r="765" spans="8:31" x14ac:dyDescent="0.25">
      <c r="H765" s="34"/>
      <c r="T765" s="34"/>
      <c r="AE765" s="34"/>
    </row>
    <row r="766" spans="8:31" x14ac:dyDescent="0.25">
      <c r="H766" s="34"/>
      <c r="T766" s="34"/>
      <c r="AE766" s="34"/>
    </row>
    <row r="767" spans="8:31" x14ac:dyDescent="0.25">
      <c r="H767" s="34"/>
      <c r="T767" s="34"/>
      <c r="AE767" s="34"/>
    </row>
    <row r="768" spans="8:31" x14ac:dyDescent="0.25">
      <c r="H768" s="34"/>
      <c r="T768" s="34"/>
      <c r="AE768" s="34"/>
    </row>
    <row r="769" spans="8:31" x14ac:dyDescent="0.25">
      <c r="H769" s="34"/>
      <c r="T769" s="34"/>
      <c r="AE769" s="34"/>
    </row>
    <row r="770" spans="8:31" x14ac:dyDescent="0.25">
      <c r="H770" s="34"/>
      <c r="T770" s="34"/>
      <c r="AE770" s="34"/>
    </row>
    <row r="771" spans="8:31" x14ac:dyDescent="0.25">
      <c r="H771" s="34"/>
      <c r="T771" s="34"/>
      <c r="AE771" s="34"/>
    </row>
    <row r="772" spans="8:31" x14ac:dyDescent="0.25">
      <c r="H772" s="34"/>
      <c r="T772" s="34"/>
      <c r="AE772" s="34"/>
    </row>
    <row r="773" spans="8:31" x14ac:dyDescent="0.25">
      <c r="H773" s="34"/>
      <c r="T773" s="34"/>
      <c r="AE773" s="34"/>
    </row>
    <row r="774" spans="8:31" x14ac:dyDescent="0.25">
      <c r="H774" s="34"/>
      <c r="T774" s="34"/>
      <c r="AE774" s="34"/>
    </row>
    <row r="775" spans="8:31" x14ac:dyDescent="0.25">
      <c r="H775" s="34"/>
      <c r="T775" s="34"/>
      <c r="AE775" s="34"/>
    </row>
    <row r="776" spans="8:31" x14ac:dyDescent="0.25">
      <c r="H776" s="34"/>
      <c r="T776" s="34"/>
      <c r="AE776" s="34"/>
    </row>
    <row r="777" spans="8:31" x14ac:dyDescent="0.25">
      <c r="H777" s="34"/>
      <c r="T777" s="34"/>
      <c r="AE777" s="34"/>
    </row>
    <row r="778" spans="8:31" x14ac:dyDescent="0.25">
      <c r="H778" s="34"/>
      <c r="T778" s="34"/>
      <c r="AE778" s="34"/>
    </row>
    <row r="779" spans="8:31" x14ac:dyDescent="0.25">
      <c r="H779" s="34"/>
      <c r="T779" s="34"/>
      <c r="AE779" s="34"/>
    </row>
    <row r="780" spans="8:31" x14ac:dyDescent="0.25">
      <c r="H780" s="34"/>
      <c r="T780" s="34"/>
      <c r="AE780" s="34"/>
    </row>
    <row r="781" spans="8:31" x14ac:dyDescent="0.25">
      <c r="H781" s="34"/>
      <c r="T781" s="34"/>
      <c r="AE781" s="34"/>
    </row>
    <row r="782" spans="8:31" x14ac:dyDescent="0.25">
      <c r="H782" s="34"/>
      <c r="T782" s="34"/>
      <c r="AE782" s="34"/>
    </row>
    <row r="783" spans="8:31" x14ac:dyDescent="0.25">
      <c r="H783" s="34"/>
      <c r="T783" s="34"/>
      <c r="AE783" s="34"/>
    </row>
    <row r="784" spans="8:31" x14ac:dyDescent="0.25">
      <c r="H784" s="34"/>
      <c r="T784" s="34"/>
      <c r="AE784" s="34"/>
    </row>
    <row r="785" spans="8:31" x14ac:dyDescent="0.25">
      <c r="H785" s="34"/>
      <c r="T785" s="34"/>
      <c r="AE785" s="34"/>
    </row>
    <row r="786" spans="8:31" x14ac:dyDescent="0.25">
      <c r="H786" s="34"/>
      <c r="T786" s="34"/>
      <c r="AE786" s="34"/>
    </row>
    <row r="787" spans="8:31" x14ac:dyDescent="0.25">
      <c r="H787" s="34"/>
      <c r="T787" s="34"/>
      <c r="AE787" s="34"/>
    </row>
    <row r="788" spans="8:31" x14ac:dyDescent="0.25">
      <c r="H788" s="34"/>
      <c r="T788" s="34"/>
      <c r="AE788" s="34"/>
    </row>
    <row r="789" spans="8:31" x14ac:dyDescent="0.25">
      <c r="H789" s="34"/>
      <c r="T789" s="34"/>
      <c r="AE789" s="34"/>
    </row>
    <row r="790" spans="8:31" x14ac:dyDescent="0.25">
      <c r="H790" s="34"/>
      <c r="T790" s="34"/>
      <c r="AE790" s="34"/>
    </row>
    <row r="791" spans="8:31" x14ac:dyDescent="0.25">
      <c r="H791" s="34"/>
      <c r="T791" s="34"/>
      <c r="AE791" s="34"/>
    </row>
    <row r="792" spans="8:31" x14ac:dyDescent="0.25">
      <c r="H792" s="34"/>
      <c r="T792" s="34"/>
      <c r="AE792" s="34"/>
    </row>
    <row r="793" spans="8:31" x14ac:dyDescent="0.25">
      <c r="H793" s="34"/>
      <c r="T793" s="34"/>
      <c r="AE793" s="34"/>
    </row>
    <row r="794" spans="8:31" x14ac:dyDescent="0.25">
      <c r="H794" s="34"/>
      <c r="T794" s="34"/>
      <c r="AE794" s="34"/>
    </row>
    <row r="795" spans="8:31" x14ac:dyDescent="0.25">
      <c r="H795" s="34"/>
      <c r="T795" s="34"/>
      <c r="AE795" s="34"/>
    </row>
    <row r="796" spans="8:31" x14ac:dyDescent="0.25">
      <c r="H796" s="34"/>
      <c r="T796" s="34"/>
      <c r="AE796" s="34"/>
    </row>
    <row r="797" spans="8:31" x14ac:dyDescent="0.25">
      <c r="H797" s="34"/>
      <c r="T797" s="34"/>
      <c r="AE797" s="34"/>
    </row>
    <row r="798" spans="8:31" x14ac:dyDescent="0.25">
      <c r="H798" s="34"/>
      <c r="T798" s="34"/>
      <c r="AE798" s="34"/>
    </row>
    <row r="799" spans="8:31" x14ac:dyDescent="0.25">
      <c r="H799" s="34"/>
      <c r="T799" s="34"/>
      <c r="AE799" s="34"/>
    </row>
    <row r="800" spans="8:31" x14ac:dyDescent="0.25">
      <c r="H800" s="34"/>
      <c r="T800" s="34"/>
      <c r="AE800" s="34"/>
    </row>
    <row r="801" spans="8:31" x14ac:dyDescent="0.25">
      <c r="H801" s="34"/>
      <c r="T801" s="34"/>
      <c r="AE801" s="34"/>
    </row>
    <row r="802" spans="8:31" x14ac:dyDescent="0.25">
      <c r="H802" s="34"/>
      <c r="T802" s="34"/>
      <c r="AE802" s="34"/>
    </row>
    <row r="803" spans="8:31" x14ac:dyDescent="0.25">
      <c r="H803" s="34"/>
      <c r="T803" s="34"/>
      <c r="AE803" s="34"/>
    </row>
    <row r="804" spans="8:31" x14ac:dyDescent="0.25">
      <c r="H804" s="34"/>
      <c r="T804" s="34"/>
      <c r="AE804" s="34"/>
    </row>
    <row r="805" spans="8:31" x14ac:dyDescent="0.25">
      <c r="H805" s="34"/>
      <c r="T805" s="34"/>
      <c r="AE805" s="34"/>
    </row>
    <row r="806" spans="8:31" x14ac:dyDescent="0.25">
      <c r="H806" s="34"/>
      <c r="T806" s="34"/>
      <c r="AE806" s="34"/>
    </row>
    <row r="807" spans="8:31" x14ac:dyDescent="0.25">
      <c r="H807" s="34"/>
      <c r="T807" s="34"/>
      <c r="AE807" s="34"/>
    </row>
    <row r="808" spans="8:31" x14ac:dyDescent="0.25">
      <c r="H808" s="34"/>
      <c r="T808" s="34"/>
      <c r="AE808" s="34"/>
    </row>
    <row r="809" spans="8:31" x14ac:dyDescent="0.25">
      <c r="H809" s="34"/>
      <c r="T809" s="34"/>
      <c r="AE809" s="34"/>
    </row>
    <row r="810" spans="8:31" x14ac:dyDescent="0.25">
      <c r="H810" s="34"/>
      <c r="T810" s="34"/>
      <c r="AE810" s="34"/>
    </row>
    <row r="811" spans="8:31" x14ac:dyDescent="0.25">
      <c r="H811" s="34"/>
      <c r="T811" s="34"/>
      <c r="AE811" s="34"/>
    </row>
    <row r="812" spans="8:31" x14ac:dyDescent="0.25">
      <c r="H812" s="34"/>
      <c r="T812" s="34"/>
      <c r="AE812" s="34"/>
    </row>
    <row r="813" spans="8:31" x14ac:dyDescent="0.25">
      <c r="H813" s="34"/>
      <c r="T813" s="34"/>
      <c r="AE813" s="34"/>
    </row>
    <row r="814" spans="8:31" x14ac:dyDescent="0.25">
      <c r="H814" s="34"/>
      <c r="T814" s="34"/>
      <c r="AE814" s="34"/>
    </row>
    <row r="815" spans="8:31" x14ac:dyDescent="0.25">
      <c r="H815" s="34"/>
      <c r="T815" s="34"/>
      <c r="AE815" s="34"/>
    </row>
    <row r="816" spans="8:31" x14ac:dyDescent="0.25">
      <c r="H816" s="34"/>
      <c r="T816" s="34"/>
      <c r="AE816" s="34"/>
    </row>
    <row r="817" spans="8:31" x14ac:dyDescent="0.25">
      <c r="H817" s="34"/>
      <c r="T817" s="34"/>
      <c r="AE817" s="34"/>
    </row>
    <row r="818" spans="8:31" x14ac:dyDescent="0.25">
      <c r="H818" s="34"/>
      <c r="T818" s="34"/>
      <c r="AE818" s="34"/>
    </row>
    <row r="819" spans="8:31" x14ac:dyDescent="0.25">
      <c r="H819" s="34"/>
      <c r="T819" s="34"/>
      <c r="AE819" s="34"/>
    </row>
    <row r="820" spans="8:31" x14ac:dyDescent="0.25">
      <c r="H820" s="34"/>
      <c r="T820" s="34"/>
      <c r="AE820" s="34"/>
    </row>
    <row r="821" spans="8:31" x14ac:dyDescent="0.25">
      <c r="H821" s="34"/>
      <c r="T821" s="34"/>
      <c r="AE821" s="34"/>
    </row>
    <row r="822" spans="8:31" x14ac:dyDescent="0.25">
      <c r="H822" s="34"/>
      <c r="T822" s="34"/>
      <c r="AE822" s="34"/>
    </row>
    <row r="823" spans="8:31" x14ac:dyDescent="0.25">
      <c r="H823" s="34"/>
      <c r="T823" s="34"/>
      <c r="AE823" s="34"/>
    </row>
    <row r="824" spans="8:31" x14ac:dyDescent="0.25">
      <c r="H824" s="34"/>
      <c r="T824" s="34"/>
      <c r="AE824" s="34"/>
    </row>
    <row r="825" spans="8:31" x14ac:dyDescent="0.25">
      <c r="H825" s="34"/>
      <c r="T825" s="34"/>
      <c r="AE825" s="34"/>
    </row>
    <row r="826" spans="8:31" x14ac:dyDescent="0.25">
      <c r="H826" s="34"/>
      <c r="T826" s="34"/>
      <c r="AE826" s="34"/>
    </row>
    <row r="827" spans="8:31" x14ac:dyDescent="0.25">
      <c r="H827" s="34"/>
      <c r="T827" s="34"/>
      <c r="AE827" s="34"/>
    </row>
    <row r="828" spans="8:31" x14ac:dyDescent="0.25">
      <c r="H828" s="34"/>
      <c r="T828" s="34"/>
      <c r="AE828" s="34"/>
    </row>
    <row r="829" spans="8:31" x14ac:dyDescent="0.25">
      <c r="H829" s="34"/>
      <c r="T829" s="34"/>
      <c r="AE829" s="34"/>
    </row>
    <row r="830" spans="8:31" x14ac:dyDescent="0.25">
      <c r="H830" s="34"/>
      <c r="T830" s="34"/>
      <c r="AE830" s="34"/>
    </row>
    <row r="831" spans="8:31" x14ac:dyDescent="0.25">
      <c r="H831" s="34"/>
      <c r="T831" s="34"/>
      <c r="AE831" s="34"/>
    </row>
    <row r="832" spans="8:31" x14ac:dyDescent="0.25">
      <c r="H832" s="34"/>
      <c r="T832" s="34"/>
      <c r="AE832" s="34"/>
    </row>
    <row r="833" spans="8:31" x14ac:dyDescent="0.25">
      <c r="H833" s="34"/>
      <c r="T833" s="34"/>
      <c r="AE833" s="34"/>
    </row>
    <row r="834" spans="8:31" x14ac:dyDescent="0.25">
      <c r="H834" s="34"/>
      <c r="T834" s="34"/>
      <c r="AE834" s="34"/>
    </row>
    <row r="835" spans="8:31" x14ac:dyDescent="0.25">
      <c r="H835" s="34"/>
      <c r="T835" s="34"/>
      <c r="AE835" s="34"/>
    </row>
    <row r="836" spans="8:31" x14ac:dyDescent="0.25">
      <c r="H836" s="34"/>
      <c r="T836" s="34"/>
      <c r="AE836" s="34"/>
    </row>
    <row r="837" spans="8:31" x14ac:dyDescent="0.25">
      <c r="H837" s="34"/>
      <c r="T837" s="34"/>
      <c r="AE837" s="34"/>
    </row>
    <row r="838" spans="8:31" x14ac:dyDescent="0.25">
      <c r="H838" s="34"/>
      <c r="T838" s="34"/>
      <c r="AE838" s="34"/>
    </row>
    <row r="839" spans="8:31" x14ac:dyDescent="0.25">
      <c r="H839" s="34"/>
      <c r="T839" s="34"/>
      <c r="AE839" s="34"/>
    </row>
    <row r="840" spans="8:31" x14ac:dyDescent="0.25">
      <c r="H840" s="34"/>
      <c r="T840" s="34"/>
      <c r="AE840" s="34"/>
    </row>
    <row r="841" spans="8:31" x14ac:dyDescent="0.25">
      <c r="H841" s="34"/>
      <c r="T841" s="34"/>
      <c r="AE841" s="34"/>
    </row>
    <row r="842" spans="8:31" x14ac:dyDescent="0.25">
      <c r="H842" s="34"/>
      <c r="T842" s="34"/>
      <c r="AE842" s="34"/>
    </row>
    <row r="843" spans="8:31" x14ac:dyDescent="0.25">
      <c r="H843" s="34"/>
      <c r="T843" s="34"/>
      <c r="AE843" s="34"/>
    </row>
    <row r="844" spans="8:31" x14ac:dyDescent="0.25">
      <c r="H844" s="34"/>
      <c r="T844" s="34"/>
      <c r="AE844" s="34"/>
    </row>
    <row r="845" spans="8:31" x14ac:dyDescent="0.25">
      <c r="H845" s="34"/>
      <c r="T845" s="34"/>
      <c r="AE845" s="34"/>
    </row>
    <row r="846" spans="8:31" x14ac:dyDescent="0.25">
      <c r="H846" s="34"/>
      <c r="T846" s="34"/>
      <c r="AE846" s="34"/>
    </row>
    <row r="847" spans="8:31" x14ac:dyDescent="0.25">
      <c r="H847" s="34"/>
      <c r="T847" s="34"/>
      <c r="AE847" s="34"/>
    </row>
    <row r="848" spans="8:31" x14ac:dyDescent="0.25">
      <c r="H848" s="34"/>
      <c r="T848" s="34"/>
      <c r="AE848" s="34"/>
    </row>
    <row r="849" spans="8:31" x14ac:dyDescent="0.25">
      <c r="H849" s="34"/>
      <c r="T849" s="34"/>
      <c r="AE849" s="34"/>
    </row>
    <row r="850" spans="8:31" x14ac:dyDescent="0.25">
      <c r="H850" s="34"/>
      <c r="T850" s="34"/>
      <c r="AE850" s="34"/>
    </row>
    <row r="851" spans="8:31" x14ac:dyDescent="0.25">
      <c r="H851" s="34"/>
      <c r="T851" s="34"/>
      <c r="AE851" s="34"/>
    </row>
    <row r="852" spans="8:31" x14ac:dyDescent="0.25">
      <c r="H852" s="34"/>
      <c r="T852" s="34"/>
      <c r="AE852" s="34"/>
    </row>
    <row r="853" spans="8:31" x14ac:dyDescent="0.25">
      <c r="H853" s="34"/>
      <c r="T853" s="34"/>
      <c r="AE853" s="34"/>
    </row>
    <row r="854" spans="8:31" x14ac:dyDescent="0.25">
      <c r="H854" s="34"/>
      <c r="T854" s="34"/>
      <c r="AE854" s="34"/>
    </row>
    <row r="855" spans="8:31" x14ac:dyDescent="0.25">
      <c r="H855" s="34"/>
      <c r="T855" s="34"/>
      <c r="AE855" s="34"/>
    </row>
    <row r="856" spans="8:31" x14ac:dyDescent="0.25">
      <c r="H856" s="34"/>
      <c r="T856" s="34"/>
      <c r="AE856" s="34"/>
    </row>
    <row r="857" spans="8:31" x14ac:dyDescent="0.25">
      <c r="H857" s="34"/>
      <c r="T857" s="34"/>
      <c r="AE857" s="34"/>
    </row>
    <row r="858" spans="8:31" x14ac:dyDescent="0.25">
      <c r="H858" s="34"/>
      <c r="T858" s="34"/>
      <c r="AE858" s="34"/>
    </row>
    <row r="859" spans="8:31" x14ac:dyDescent="0.25">
      <c r="H859" s="34"/>
      <c r="T859" s="34"/>
      <c r="AE859" s="34"/>
    </row>
    <row r="860" spans="8:31" x14ac:dyDescent="0.25">
      <c r="H860" s="34"/>
      <c r="T860" s="34"/>
      <c r="AE860" s="34"/>
    </row>
    <row r="861" spans="8:31" x14ac:dyDescent="0.25">
      <c r="H861" s="34"/>
      <c r="T861" s="34"/>
      <c r="AE861" s="34"/>
    </row>
    <row r="862" spans="8:31" x14ac:dyDescent="0.25">
      <c r="H862" s="34"/>
      <c r="T862" s="34"/>
      <c r="AE862" s="34"/>
    </row>
    <row r="863" spans="8:31" x14ac:dyDescent="0.25">
      <c r="H863" s="34"/>
      <c r="T863" s="34"/>
      <c r="AE863" s="34"/>
    </row>
    <row r="864" spans="8:31" x14ac:dyDescent="0.25">
      <c r="H864" s="34"/>
      <c r="T864" s="34"/>
      <c r="AE864" s="34"/>
    </row>
    <row r="865" spans="8:31" x14ac:dyDescent="0.25">
      <c r="H865" s="34"/>
      <c r="T865" s="34"/>
      <c r="AE865" s="34"/>
    </row>
    <row r="866" spans="8:31" x14ac:dyDescent="0.25">
      <c r="H866" s="34"/>
      <c r="T866" s="34"/>
      <c r="AE866" s="34"/>
    </row>
    <row r="867" spans="8:31" x14ac:dyDescent="0.25">
      <c r="H867" s="34"/>
      <c r="T867" s="34"/>
      <c r="AE867" s="34"/>
    </row>
    <row r="868" spans="8:31" x14ac:dyDescent="0.25">
      <c r="H868" s="34"/>
      <c r="T868" s="34"/>
      <c r="AE868" s="34"/>
    </row>
    <row r="869" spans="8:31" x14ac:dyDescent="0.25">
      <c r="H869" s="34"/>
      <c r="T869" s="34"/>
      <c r="AE869" s="34"/>
    </row>
    <row r="870" spans="8:31" x14ac:dyDescent="0.25">
      <c r="H870" s="34"/>
      <c r="T870" s="34"/>
      <c r="AE870" s="34"/>
    </row>
    <row r="871" spans="8:31" x14ac:dyDescent="0.25">
      <c r="H871" s="34"/>
      <c r="T871" s="34"/>
      <c r="AE871" s="34"/>
    </row>
    <row r="872" spans="8:31" x14ac:dyDescent="0.25">
      <c r="H872" s="34"/>
      <c r="T872" s="34"/>
      <c r="AE872" s="34"/>
    </row>
    <row r="873" spans="8:31" x14ac:dyDescent="0.25">
      <c r="H873" s="34"/>
      <c r="T873" s="34"/>
      <c r="AE873" s="34"/>
    </row>
    <row r="874" spans="8:31" x14ac:dyDescent="0.25">
      <c r="H874" s="34"/>
      <c r="T874" s="34"/>
      <c r="AE874" s="34"/>
    </row>
    <row r="875" spans="8:31" x14ac:dyDescent="0.25">
      <c r="H875" s="34"/>
      <c r="T875" s="34"/>
      <c r="AE875" s="34"/>
    </row>
    <row r="876" spans="8:31" x14ac:dyDescent="0.25">
      <c r="H876" s="34"/>
      <c r="T876" s="34"/>
      <c r="AE876" s="34"/>
    </row>
    <row r="877" spans="8:31" x14ac:dyDescent="0.25">
      <c r="H877" s="34"/>
      <c r="T877" s="34"/>
      <c r="AE877" s="34"/>
    </row>
    <row r="878" spans="8:31" x14ac:dyDescent="0.25">
      <c r="H878" s="34"/>
      <c r="T878" s="34"/>
      <c r="AE878" s="34"/>
    </row>
    <row r="879" spans="8:31" x14ac:dyDescent="0.25">
      <c r="H879" s="34"/>
      <c r="T879" s="34"/>
      <c r="AE879" s="34"/>
    </row>
    <row r="880" spans="8:31" x14ac:dyDescent="0.25">
      <c r="H880" s="34"/>
      <c r="T880" s="34"/>
      <c r="AE880" s="34"/>
    </row>
    <row r="881" spans="8:31" x14ac:dyDescent="0.25">
      <c r="H881" s="34"/>
      <c r="T881" s="34"/>
      <c r="AE881" s="34"/>
    </row>
    <row r="882" spans="8:31" x14ac:dyDescent="0.25">
      <c r="H882" s="34"/>
      <c r="T882" s="34"/>
      <c r="AE882" s="34"/>
    </row>
    <row r="883" spans="8:31" x14ac:dyDescent="0.25">
      <c r="H883" s="34"/>
      <c r="T883" s="34"/>
      <c r="AE883" s="34"/>
    </row>
    <row r="884" spans="8:31" x14ac:dyDescent="0.25">
      <c r="H884" s="34"/>
      <c r="T884" s="34"/>
      <c r="AE884" s="34"/>
    </row>
    <row r="885" spans="8:31" x14ac:dyDescent="0.25">
      <c r="H885" s="34"/>
      <c r="T885" s="34"/>
      <c r="AE885" s="34"/>
    </row>
    <row r="886" spans="8:31" x14ac:dyDescent="0.25">
      <c r="H886" s="34"/>
      <c r="T886" s="34"/>
      <c r="AE886" s="34"/>
    </row>
    <row r="887" spans="8:31" x14ac:dyDescent="0.25">
      <c r="H887" s="34"/>
      <c r="T887" s="34"/>
      <c r="AE887" s="34"/>
    </row>
    <row r="888" spans="8:31" x14ac:dyDescent="0.25">
      <c r="H888" s="34"/>
      <c r="T888" s="34"/>
      <c r="AE888" s="34"/>
    </row>
    <row r="889" spans="8:31" x14ac:dyDescent="0.25">
      <c r="H889" s="34"/>
      <c r="T889" s="34"/>
      <c r="AE889" s="34"/>
    </row>
    <row r="890" spans="8:31" x14ac:dyDescent="0.25">
      <c r="H890" s="34"/>
      <c r="T890" s="34"/>
      <c r="AE890" s="34"/>
    </row>
    <row r="891" spans="8:31" x14ac:dyDescent="0.25">
      <c r="H891" s="34"/>
      <c r="T891" s="34"/>
      <c r="AE891" s="34"/>
    </row>
    <row r="892" spans="8:31" x14ac:dyDescent="0.25">
      <c r="H892" s="34"/>
      <c r="T892" s="34"/>
      <c r="AE892" s="34"/>
    </row>
    <row r="893" spans="8:31" x14ac:dyDescent="0.25">
      <c r="H893" s="34"/>
      <c r="T893" s="34"/>
      <c r="AE893" s="34"/>
    </row>
    <row r="894" spans="8:31" x14ac:dyDescent="0.25">
      <c r="H894" s="34"/>
      <c r="T894" s="34"/>
      <c r="AE894" s="34"/>
    </row>
    <row r="895" spans="8:31" x14ac:dyDescent="0.25">
      <c r="H895" s="34"/>
      <c r="T895" s="34"/>
      <c r="AE895" s="34"/>
    </row>
    <row r="896" spans="8:31" x14ac:dyDescent="0.25">
      <c r="H896" s="34"/>
      <c r="T896" s="34"/>
      <c r="AE896" s="34"/>
    </row>
    <row r="897" spans="8:31" x14ac:dyDescent="0.25">
      <c r="H897" s="34"/>
      <c r="T897" s="34"/>
      <c r="AE897" s="34"/>
    </row>
    <row r="898" spans="8:31" x14ac:dyDescent="0.25">
      <c r="H898" s="34"/>
      <c r="T898" s="34"/>
      <c r="AE898" s="34"/>
    </row>
    <row r="899" spans="8:31" x14ac:dyDescent="0.25">
      <c r="H899" s="34"/>
      <c r="T899" s="34"/>
      <c r="AE899" s="34"/>
    </row>
    <row r="900" spans="8:31" x14ac:dyDescent="0.25">
      <c r="H900" s="34"/>
      <c r="T900" s="34"/>
      <c r="AE900" s="34"/>
    </row>
    <row r="901" spans="8:31" x14ac:dyDescent="0.25">
      <c r="H901" s="34"/>
      <c r="T901" s="34"/>
      <c r="AE901" s="34"/>
    </row>
    <row r="902" spans="8:31" x14ac:dyDescent="0.25">
      <c r="H902" s="34"/>
      <c r="T902" s="34"/>
      <c r="AE902" s="34"/>
    </row>
    <row r="903" spans="8:31" x14ac:dyDescent="0.25">
      <c r="H903" s="34"/>
      <c r="T903" s="34"/>
      <c r="AE903" s="34"/>
    </row>
    <row r="904" spans="8:31" x14ac:dyDescent="0.25">
      <c r="H904" s="34"/>
      <c r="T904" s="34"/>
      <c r="AE904" s="34"/>
    </row>
    <row r="905" spans="8:31" x14ac:dyDescent="0.25">
      <c r="H905" s="34"/>
      <c r="T905" s="34"/>
      <c r="AE905" s="34"/>
    </row>
    <row r="906" spans="8:31" x14ac:dyDescent="0.25">
      <c r="H906" s="34"/>
      <c r="T906" s="34"/>
      <c r="AE906" s="34"/>
    </row>
    <row r="907" spans="8:31" x14ac:dyDescent="0.25">
      <c r="H907" s="34"/>
      <c r="T907" s="34"/>
      <c r="AE907" s="34"/>
    </row>
    <row r="908" spans="8:31" x14ac:dyDescent="0.25">
      <c r="H908" s="34"/>
      <c r="T908" s="34"/>
      <c r="AE908" s="34"/>
    </row>
    <row r="909" spans="8:31" x14ac:dyDescent="0.25">
      <c r="H909" s="34"/>
      <c r="T909" s="34"/>
      <c r="AE909" s="34"/>
    </row>
    <row r="910" spans="8:31" x14ac:dyDescent="0.25">
      <c r="H910" s="34"/>
      <c r="T910" s="34"/>
      <c r="AE910" s="34"/>
    </row>
    <row r="911" spans="8:31" x14ac:dyDescent="0.25">
      <c r="H911" s="34"/>
      <c r="T911" s="34"/>
      <c r="AE911" s="34"/>
    </row>
    <row r="912" spans="8:31" x14ac:dyDescent="0.25">
      <c r="H912" s="34"/>
      <c r="T912" s="34"/>
      <c r="AE912" s="34"/>
    </row>
    <row r="913" spans="8:31" x14ac:dyDescent="0.25">
      <c r="H913" s="34"/>
      <c r="T913" s="34"/>
      <c r="AE913" s="34"/>
    </row>
    <row r="914" spans="8:31" x14ac:dyDescent="0.25">
      <c r="H914" s="34"/>
      <c r="T914" s="34"/>
      <c r="AE914" s="34"/>
    </row>
    <row r="915" spans="8:31" x14ac:dyDescent="0.25">
      <c r="H915" s="34"/>
      <c r="T915" s="34"/>
      <c r="AE915" s="34"/>
    </row>
    <row r="916" spans="8:31" x14ac:dyDescent="0.25">
      <c r="H916" s="34"/>
      <c r="T916" s="34"/>
      <c r="AE916" s="34"/>
    </row>
    <row r="917" spans="8:31" x14ac:dyDescent="0.25">
      <c r="H917" s="34"/>
      <c r="T917" s="34"/>
      <c r="AE917" s="34"/>
    </row>
    <row r="918" spans="8:31" x14ac:dyDescent="0.25">
      <c r="H918" s="34"/>
      <c r="T918" s="34"/>
      <c r="AE918" s="34"/>
    </row>
    <row r="919" spans="8:31" x14ac:dyDescent="0.25">
      <c r="H919" s="34"/>
      <c r="T919" s="34"/>
      <c r="AE919" s="34"/>
    </row>
    <row r="920" spans="8:31" x14ac:dyDescent="0.25">
      <c r="H920" s="34"/>
      <c r="T920" s="34"/>
      <c r="AE920" s="34"/>
    </row>
    <row r="921" spans="8:31" x14ac:dyDescent="0.25">
      <c r="H921" s="34"/>
      <c r="T921" s="34"/>
      <c r="AE921" s="34"/>
    </row>
    <row r="922" spans="8:31" x14ac:dyDescent="0.25">
      <c r="H922" s="34"/>
      <c r="T922" s="34"/>
      <c r="AE922" s="34"/>
    </row>
    <row r="923" spans="8:31" x14ac:dyDescent="0.25">
      <c r="H923" s="34"/>
      <c r="T923" s="34"/>
      <c r="AE923" s="34"/>
    </row>
    <row r="924" spans="8:31" x14ac:dyDescent="0.25">
      <c r="H924" s="34"/>
      <c r="T924" s="34"/>
      <c r="AE924" s="34"/>
    </row>
    <row r="925" spans="8:31" x14ac:dyDescent="0.25">
      <c r="H925" s="34"/>
      <c r="T925" s="34"/>
      <c r="AE925" s="34"/>
    </row>
    <row r="926" spans="8:31" x14ac:dyDescent="0.25">
      <c r="H926" s="34"/>
      <c r="T926" s="34"/>
      <c r="AE926" s="34"/>
    </row>
    <row r="927" spans="8:31" x14ac:dyDescent="0.25">
      <c r="H927" s="34"/>
      <c r="T927" s="34"/>
      <c r="AE927" s="34"/>
    </row>
    <row r="928" spans="8:31" x14ac:dyDescent="0.25">
      <c r="H928" s="34"/>
      <c r="T928" s="34"/>
      <c r="AE928" s="34"/>
    </row>
    <row r="929" spans="8:31" x14ac:dyDescent="0.25">
      <c r="H929" s="34"/>
      <c r="T929" s="34"/>
      <c r="AE929" s="34"/>
    </row>
    <row r="930" spans="8:31" x14ac:dyDescent="0.25">
      <c r="H930" s="34"/>
      <c r="T930" s="34"/>
      <c r="AE930" s="34"/>
    </row>
    <row r="931" spans="8:31" x14ac:dyDescent="0.25">
      <c r="H931" s="34"/>
      <c r="T931" s="34"/>
      <c r="AE931" s="34"/>
    </row>
    <row r="932" spans="8:31" x14ac:dyDescent="0.25">
      <c r="H932" s="34"/>
      <c r="T932" s="34"/>
      <c r="AE932" s="34"/>
    </row>
  </sheetData>
  <mergeCells count="6">
    <mergeCell ref="Q2:R2"/>
    <mergeCell ref="S2:V2"/>
    <mergeCell ref="AB2:AC2"/>
    <mergeCell ref="AD2:AG2"/>
    <mergeCell ref="E2:F2"/>
    <mergeCell ref="G2:J2"/>
  </mergeCells>
  <pageMargins left="0.5" right="0.25" top="0.5" bottom="0.25" header="0" footer="0"/>
  <pageSetup scale="32" fitToHeight="2" orientation="portrait"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46A2-CBC5-495E-BB9F-7E3B9993CD67}">
  <sheetPr filterMode="1">
    <pageSetUpPr fitToPage="1"/>
  </sheetPr>
  <dimension ref="A2:O281"/>
  <sheetViews>
    <sheetView topLeftCell="A223" zoomScaleNormal="100" workbookViewId="0">
      <selection activeCell="J282" sqref="J282"/>
    </sheetView>
  </sheetViews>
  <sheetFormatPr defaultRowHeight="13.5" x14ac:dyDescent="0.25"/>
  <cols>
    <col min="1" max="1" width="9.140625" style="4"/>
    <col min="2" max="2" width="11.140625" style="4" customWidth="1"/>
    <col min="3" max="3" width="14.42578125" style="4" bestFit="1" customWidth="1"/>
    <col min="4" max="4" width="16.7109375" style="4" bestFit="1" customWidth="1"/>
    <col min="5" max="5" width="17.7109375" style="4" bestFit="1" customWidth="1"/>
    <col min="6" max="6" width="7.7109375" style="4" customWidth="1"/>
    <col min="7" max="7" width="5.7109375" style="4" customWidth="1"/>
    <col min="8" max="9" width="7.42578125" style="37" customWidth="1"/>
    <col min="10" max="10" width="7.85546875" style="4" customWidth="1"/>
    <col min="11" max="11" width="9.140625" style="168"/>
    <col min="12" max="12" width="9.140625" style="38"/>
    <col min="13" max="16384" width="9.140625" style="4"/>
  </cols>
  <sheetData>
    <row r="2" spans="1:15" s="11" customFormat="1" x14ac:dyDescent="0.25">
      <c r="B2" s="11" t="s">
        <v>794</v>
      </c>
      <c r="D2" s="96">
        <f>Individuals!S2</f>
        <v>0</v>
      </c>
      <c r="H2" s="33"/>
      <c r="I2" s="33"/>
      <c r="K2" s="161"/>
      <c r="L2" s="38"/>
    </row>
    <row r="4" spans="1:15" ht="40.5" x14ac:dyDescent="0.25">
      <c r="A4" s="162" t="s">
        <v>296</v>
      </c>
      <c r="B4" s="162" t="s">
        <v>1</v>
      </c>
      <c r="C4" s="162" t="s">
        <v>2</v>
      </c>
      <c r="D4" s="162" t="s">
        <v>4</v>
      </c>
      <c r="E4" s="162" t="s">
        <v>0</v>
      </c>
      <c r="F4" s="162" t="s">
        <v>303</v>
      </c>
      <c r="G4" s="162" t="s">
        <v>304</v>
      </c>
      <c r="H4" s="163" t="s">
        <v>301</v>
      </c>
      <c r="I4" s="163" t="s">
        <v>302</v>
      </c>
      <c r="J4" s="162" t="s">
        <v>305</v>
      </c>
      <c r="K4" s="164" t="s">
        <v>795</v>
      </c>
      <c r="L4" s="165" t="s">
        <v>796</v>
      </c>
      <c r="M4" s="166"/>
      <c r="N4" s="166"/>
    </row>
    <row r="5" spans="1:15" hidden="1" x14ac:dyDescent="0.25">
      <c r="A5" s="162"/>
      <c r="B5" s="162"/>
      <c r="C5" s="162"/>
      <c r="D5" s="162"/>
      <c r="E5" s="162"/>
      <c r="F5" s="162"/>
      <c r="G5" s="162"/>
      <c r="H5" s="163"/>
      <c r="I5" s="163"/>
      <c r="J5" s="162"/>
      <c r="K5" s="164"/>
      <c r="L5" s="165"/>
      <c r="M5" s="166"/>
      <c r="N5" s="166"/>
    </row>
    <row r="6" spans="1:15" x14ac:dyDescent="0.25">
      <c r="A6" s="194" t="s">
        <v>318</v>
      </c>
      <c r="B6" s="194" t="s">
        <v>97</v>
      </c>
      <c r="C6" s="194" t="s">
        <v>256</v>
      </c>
      <c r="D6" s="194" t="s">
        <v>580</v>
      </c>
      <c r="E6" s="194" t="s">
        <v>42</v>
      </c>
      <c r="F6" s="195"/>
      <c r="G6" s="196">
        <v>4</v>
      </c>
      <c r="H6" s="197">
        <v>102.80000000000001</v>
      </c>
      <c r="I6" s="197">
        <v>102.80000000000001</v>
      </c>
      <c r="J6" s="167">
        <v>298</v>
      </c>
      <c r="K6" s="168">
        <f>IF(H6&gt;0,H6,0)+IF(H7&gt;0,H7,0)+IF(H8&gt;0,H8,0)+IF(H9&gt;0,H9,0)+IF(H10&gt;0,H10,0)+IF(H11&gt;0,H11,0)</f>
        <v>223.5</v>
      </c>
      <c r="L6" s="38">
        <f>IF(H6&gt;0,J6,0)+IF(H7&gt;0,J7,0)+IF(H8&gt;0,J8,0)+IF(H9&gt;0,J9,0)+IF(H10&gt;0,J10,0)+IF(H11&gt;0,J11,0)</f>
        <v>1501</v>
      </c>
      <c r="M6" s="4" t="s">
        <v>797</v>
      </c>
      <c r="N6" s="4" t="s">
        <v>798</v>
      </c>
      <c r="O6" s="4" t="s">
        <v>799</v>
      </c>
    </row>
    <row r="7" spans="1:15" x14ac:dyDescent="0.25">
      <c r="A7" s="194" t="s">
        <v>381</v>
      </c>
      <c r="B7" s="194" t="s">
        <v>82</v>
      </c>
      <c r="C7" s="194" t="s">
        <v>83</v>
      </c>
      <c r="D7" s="194" t="s">
        <v>583</v>
      </c>
      <c r="E7" s="194" t="s">
        <v>42</v>
      </c>
      <c r="F7" s="195">
        <v>2</v>
      </c>
      <c r="G7" s="196">
        <v>4</v>
      </c>
      <c r="H7" s="197">
        <v>30.4</v>
      </c>
      <c r="I7" s="197">
        <v>30.4</v>
      </c>
      <c r="J7" s="167">
        <v>256</v>
      </c>
      <c r="M7" s="4" t="s">
        <v>797</v>
      </c>
      <c r="O7" s="4" t="s">
        <v>800</v>
      </c>
    </row>
    <row r="8" spans="1:15" x14ac:dyDescent="0.25">
      <c r="A8" s="194" t="s">
        <v>325</v>
      </c>
      <c r="B8" s="194" t="s">
        <v>481</v>
      </c>
      <c r="C8" s="194" t="s">
        <v>78</v>
      </c>
      <c r="D8" s="194" t="s">
        <v>585</v>
      </c>
      <c r="E8" s="194" t="s">
        <v>42</v>
      </c>
      <c r="F8" s="195"/>
      <c r="G8" s="196">
        <v>4</v>
      </c>
      <c r="H8" s="197">
        <v>25.299999999999997</v>
      </c>
      <c r="I8" s="197">
        <v>25.299999999999997</v>
      </c>
      <c r="J8" s="167">
        <v>246</v>
      </c>
      <c r="M8" s="4" t="s">
        <v>797</v>
      </c>
    </row>
    <row r="9" spans="1:15" x14ac:dyDescent="0.25">
      <c r="A9" s="194" t="s">
        <v>407</v>
      </c>
      <c r="B9" s="194" t="s">
        <v>163</v>
      </c>
      <c r="C9" s="194" t="s">
        <v>83</v>
      </c>
      <c r="D9" s="194" t="s">
        <v>583</v>
      </c>
      <c r="E9" s="194" t="s">
        <v>42</v>
      </c>
      <c r="F9" s="195"/>
      <c r="G9" s="196">
        <v>2</v>
      </c>
      <c r="H9" s="197">
        <v>24.8</v>
      </c>
      <c r="I9" s="197">
        <v>24.8</v>
      </c>
      <c r="J9" s="167">
        <v>242</v>
      </c>
      <c r="M9" s="4" t="s">
        <v>797</v>
      </c>
    </row>
    <row r="10" spans="1:15" x14ac:dyDescent="0.25">
      <c r="A10" s="194" t="s">
        <v>554</v>
      </c>
      <c r="B10" s="194" t="s">
        <v>567</v>
      </c>
      <c r="C10" s="194" t="s">
        <v>148</v>
      </c>
      <c r="D10" s="194" t="s">
        <v>580</v>
      </c>
      <c r="E10" s="194" t="s">
        <v>42</v>
      </c>
      <c r="F10" s="195"/>
      <c r="G10" s="196">
        <v>2</v>
      </c>
      <c r="H10" s="197">
        <v>20.2</v>
      </c>
      <c r="I10" s="197">
        <v>20.2</v>
      </c>
      <c r="J10" s="167">
        <v>230</v>
      </c>
      <c r="M10" s="4" t="s">
        <v>797</v>
      </c>
    </row>
    <row r="11" spans="1:15" x14ac:dyDescent="0.25">
      <c r="A11" s="194" t="s">
        <v>786</v>
      </c>
      <c r="B11" s="194" t="s">
        <v>678</v>
      </c>
      <c r="C11" s="194" t="s">
        <v>776</v>
      </c>
      <c r="D11" s="194" t="s">
        <v>585</v>
      </c>
      <c r="E11" s="194" t="s">
        <v>42</v>
      </c>
      <c r="F11" s="195">
        <v>2</v>
      </c>
      <c r="G11" s="196">
        <v>2</v>
      </c>
      <c r="H11" s="197">
        <v>20</v>
      </c>
      <c r="I11" s="197">
        <v>20</v>
      </c>
      <c r="J11" s="167">
        <v>229</v>
      </c>
      <c r="M11" s="4" t="s">
        <v>797</v>
      </c>
    </row>
    <row r="12" spans="1:15" hidden="1" x14ac:dyDescent="0.25">
      <c r="A12" s="4" t="s">
        <v>380</v>
      </c>
      <c r="B12" s="4" t="s">
        <v>260</v>
      </c>
      <c r="C12" s="4" t="s">
        <v>81</v>
      </c>
      <c r="D12" s="4" t="s">
        <v>572</v>
      </c>
      <c r="E12" s="4" t="s">
        <v>42</v>
      </c>
      <c r="F12" s="4">
        <v>1</v>
      </c>
      <c r="H12" s="37">
        <v>1.2</v>
      </c>
      <c r="I12" s="37">
        <v>1.2</v>
      </c>
      <c r="J12" s="4">
        <v>221</v>
      </c>
    </row>
    <row r="13" spans="1:15" hidden="1" x14ac:dyDescent="0.25">
      <c r="A13" s="4" t="s">
        <v>328</v>
      </c>
      <c r="B13" s="4" t="s">
        <v>261</v>
      </c>
      <c r="C13" s="4" t="s">
        <v>81</v>
      </c>
      <c r="D13" s="4" t="s">
        <v>584</v>
      </c>
      <c r="E13" s="4" t="s">
        <v>42</v>
      </c>
      <c r="H13" s="37">
        <v>0</v>
      </c>
      <c r="I13" s="37">
        <v>0</v>
      </c>
      <c r="J13" s="4">
        <v>48</v>
      </c>
    </row>
    <row r="14" spans="1:15" hidden="1" x14ac:dyDescent="0.25">
      <c r="A14" s="4" t="s">
        <v>739</v>
      </c>
      <c r="B14" s="4" t="s">
        <v>97</v>
      </c>
      <c r="C14" s="4" t="s">
        <v>751</v>
      </c>
      <c r="D14" s="4" t="s">
        <v>583</v>
      </c>
      <c r="E14" s="4" t="s">
        <v>42</v>
      </c>
      <c r="H14" s="37">
        <v>0</v>
      </c>
      <c r="I14" s="37">
        <v>0</v>
      </c>
      <c r="J14" s="4">
        <v>48</v>
      </c>
    </row>
    <row r="15" spans="1:15" x14ac:dyDescent="0.25">
      <c r="A15" s="194" t="s">
        <v>405</v>
      </c>
      <c r="B15" s="194" t="s">
        <v>89</v>
      </c>
      <c r="C15" s="194" t="s">
        <v>99</v>
      </c>
      <c r="D15" s="194" t="s">
        <v>584</v>
      </c>
      <c r="E15" s="194" t="s">
        <v>50</v>
      </c>
      <c r="F15" s="195"/>
      <c r="G15" s="196">
        <v>2</v>
      </c>
      <c r="H15" s="197">
        <v>27</v>
      </c>
      <c r="I15" s="197">
        <v>27</v>
      </c>
      <c r="J15" s="167">
        <v>251</v>
      </c>
      <c r="K15" s="168">
        <f>IF(H15&gt;0,H15,0)+IF(H16&gt;0,H16,0)+IF(H17&gt;0,H17,0)+IF(H18&gt;0,H18,0)+IF(H19&gt;0,H19,0)+IF(H20&gt;0,H20,0)</f>
        <v>112.5</v>
      </c>
      <c r="L15" s="38">
        <f>IF(H15&gt;0,J15,0)+IF(H16&gt;0,J16,0)+IF(H17&gt;0,J17,0)+IF(H18&gt;0,J18,0)+IF(H19&gt;0,J19,0)+IF(H20&gt;0,J20,0)</f>
        <v>1338</v>
      </c>
      <c r="M15" s="4" t="s">
        <v>797</v>
      </c>
      <c r="N15" s="4" t="s">
        <v>798</v>
      </c>
    </row>
    <row r="16" spans="1:15" x14ac:dyDescent="0.25">
      <c r="A16" s="194" t="s">
        <v>477</v>
      </c>
      <c r="B16" s="194" t="s">
        <v>749</v>
      </c>
      <c r="C16" s="194" t="s">
        <v>750</v>
      </c>
      <c r="D16" s="194" t="s">
        <v>583</v>
      </c>
      <c r="E16" s="194" t="s">
        <v>50</v>
      </c>
      <c r="F16" s="195"/>
      <c r="G16" s="196">
        <v>3</v>
      </c>
      <c r="H16" s="197">
        <v>20.8</v>
      </c>
      <c r="I16" s="197">
        <v>20.8</v>
      </c>
      <c r="J16" s="167">
        <v>231</v>
      </c>
      <c r="M16" s="4" t="s">
        <v>797</v>
      </c>
    </row>
    <row r="17" spans="1:13" x14ac:dyDescent="0.25">
      <c r="A17" s="194" t="s">
        <v>330</v>
      </c>
      <c r="B17" s="194" t="s">
        <v>512</v>
      </c>
      <c r="C17" s="194" t="s">
        <v>104</v>
      </c>
      <c r="D17" s="194" t="s">
        <v>584</v>
      </c>
      <c r="E17" s="194" t="s">
        <v>50</v>
      </c>
      <c r="F17" s="195"/>
      <c r="G17" s="196">
        <v>2</v>
      </c>
      <c r="H17" s="197">
        <v>18.399999999999999</v>
      </c>
      <c r="I17" s="197">
        <v>18.399999999999999</v>
      </c>
      <c r="J17" s="167">
        <v>223</v>
      </c>
      <c r="M17" s="4" t="s">
        <v>797</v>
      </c>
    </row>
    <row r="18" spans="1:13" x14ac:dyDescent="0.25">
      <c r="A18" s="194" t="s">
        <v>789</v>
      </c>
      <c r="B18" s="194" t="s">
        <v>793</v>
      </c>
      <c r="C18" s="194" t="s">
        <v>248</v>
      </c>
      <c r="D18" s="194" t="s">
        <v>582</v>
      </c>
      <c r="E18" s="194" t="s">
        <v>50</v>
      </c>
      <c r="F18" s="195"/>
      <c r="G18" s="196">
        <v>1</v>
      </c>
      <c r="H18" s="197">
        <v>16.2</v>
      </c>
      <c r="I18" s="197">
        <v>16.2</v>
      </c>
      <c r="J18" s="167">
        <v>215</v>
      </c>
      <c r="M18" s="4" t="s">
        <v>797</v>
      </c>
    </row>
    <row r="19" spans="1:13" x14ac:dyDescent="0.25">
      <c r="A19" s="194" t="s">
        <v>467</v>
      </c>
      <c r="B19" s="194" t="s">
        <v>76</v>
      </c>
      <c r="C19" s="194" t="s">
        <v>126</v>
      </c>
      <c r="D19" s="194" t="s">
        <v>583</v>
      </c>
      <c r="E19" s="194" t="s">
        <v>50</v>
      </c>
      <c r="F19" s="195">
        <v>1</v>
      </c>
      <c r="G19" s="196">
        <v>2</v>
      </c>
      <c r="H19" s="197">
        <v>15.5</v>
      </c>
      <c r="I19" s="197">
        <v>15.5</v>
      </c>
      <c r="J19" s="167">
        <v>211</v>
      </c>
      <c r="M19" s="4" t="s">
        <v>797</v>
      </c>
    </row>
    <row r="20" spans="1:13" x14ac:dyDescent="0.25">
      <c r="A20" s="194" t="s">
        <v>761</v>
      </c>
      <c r="B20" s="194" t="s">
        <v>764</v>
      </c>
      <c r="C20" s="194" t="s">
        <v>765</v>
      </c>
      <c r="D20" s="194" t="s">
        <v>580</v>
      </c>
      <c r="E20" s="194" t="s">
        <v>50</v>
      </c>
      <c r="F20" s="195"/>
      <c r="G20" s="196">
        <v>4</v>
      </c>
      <c r="H20" s="197">
        <v>14.600000000000001</v>
      </c>
      <c r="I20" s="197">
        <v>14.600000000000001</v>
      </c>
      <c r="J20" s="167">
        <v>207</v>
      </c>
      <c r="M20" s="4" t="s">
        <v>797</v>
      </c>
    </row>
    <row r="21" spans="1:13" hidden="1" x14ac:dyDescent="0.25">
      <c r="A21" s="4" t="s">
        <v>401</v>
      </c>
      <c r="B21" s="4" t="s">
        <v>96</v>
      </c>
      <c r="C21" s="4" t="s">
        <v>263</v>
      </c>
      <c r="D21" s="4" t="s">
        <v>585</v>
      </c>
      <c r="E21" s="4" t="s">
        <v>50</v>
      </c>
      <c r="F21" s="31"/>
      <c r="G21" s="34"/>
      <c r="H21" s="33">
        <v>0</v>
      </c>
      <c r="I21" s="33">
        <v>0</v>
      </c>
      <c r="J21" s="4">
        <v>48</v>
      </c>
    </row>
    <row r="22" spans="1:13" hidden="1" x14ac:dyDescent="0.25">
      <c r="A22" s="4" t="s">
        <v>391</v>
      </c>
      <c r="B22" s="4" t="s">
        <v>299</v>
      </c>
      <c r="C22" s="4" t="s">
        <v>99</v>
      </c>
      <c r="D22" s="4" t="s">
        <v>580</v>
      </c>
      <c r="E22" s="4" t="s">
        <v>50</v>
      </c>
      <c r="F22" s="31"/>
      <c r="G22" s="34"/>
      <c r="H22" s="33">
        <v>0</v>
      </c>
      <c r="I22" s="33">
        <v>0</v>
      </c>
      <c r="J22" s="4">
        <v>48</v>
      </c>
    </row>
    <row r="23" spans="1:13" hidden="1" x14ac:dyDescent="0.25">
      <c r="A23" s="4" t="s">
        <v>413</v>
      </c>
      <c r="B23" s="4" t="s">
        <v>89</v>
      </c>
      <c r="C23" s="4" t="s">
        <v>262</v>
      </c>
      <c r="D23" s="4" t="s">
        <v>584</v>
      </c>
      <c r="E23" s="4" t="s">
        <v>50</v>
      </c>
      <c r="F23" s="31"/>
      <c r="G23" s="34"/>
      <c r="H23" s="33">
        <v>0</v>
      </c>
      <c r="I23" s="33">
        <v>0</v>
      </c>
      <c r="J23" s="4">
        <v>48</v>
      </c>
    </row>
    <row r="24" spans="1:13" hidden="1" x14ac:dyDescent="0.25">
      <c r="A24" s="4" t="s">
        <v>347</v>
      </c>
      <c r="B24" s="4" t="s">
        <v>100</v>
      </c>
      <c r="C24" s="4" t="s">
        <v>264</v>
      </c>
      <c r="D24" s="4" t="s">
        <v>585</v>
      </c>
      <c r="E24" s="4" t="s">
        <v>50</v>
      </c>
      <c r="F24" s="31"/>
      <c r="G24" s="34"/>
      <c r="H24" s="33">
        <v>0</v>
      </c>
      <c r="I24" s="33">
        <v>0</v>
      </c>
      <c r="J24" s="4">
        <v>48</v>
      </c>
    </row>
    <row r="25" spans="1:13" hidden="1" x14ac:dyDescent="0.25">
      <c r="A25" s="4" t="s">
        <v>423</v>
      </c>
      <c r="B25" s="4" t="s">
        <v>103</v>
      </c>
      <c r="C25" s="4" t="s">
        <v>115</v>
      </c>
      <c r="D25" s="4" t="s">
        <v>583</v>
      </c>
      <c r="E25" s="4" t="s">
        <v>50</v>
      </c>
      <c r="F25" s="31"/>
      <c r="G25" s="34">
        <v>1</v>
      </c>
      <c r="H25" s="33">
        <v>0</v>
      </c>
      <c r="I25" s="33">
        <v>0</v>
      </c>
      <c r="J25" s="4">
        <v>48</v>
      </c>
    </row>
    <row r="26" spans="1:13" hidden="1" x14ac:dyDescent="0.25">
      <c r="A26" s="4" t="s">
        <v>467</v>
      </c>
      <c r="B26" s="4" t="s">
        <v>76</v>
      </c>
      <c r="C26" s="4" t="s">
        <v>126</v>
      </c>
      <c r="D26" s="4" t="s">
        <v>583</v>
      </c>
      <c r="E26" s="4" t="s">
        <v>50</v>
      </c>
      <c r="H26" s="37">
        <v>0</v>
      </c>
      <c r="I26" s="37">
        <v>0</v>
      </c>
      <c r="J26" s="4">
        <v>48</v>
      </c>
    </row>
    <row r="27" spans="1:13" hidden="1" x14ac:dyDescent="0.25">
      <c r="A27" s="4" t="s">
        <v>378</v>
      </c>
      <c r="B27" s="4" t="s">
        <v>82</v>
      </c>
      <c r="C27" s="4" t="s">
        <v>266</v>
      </c>
      <c r="D27" s="4" t="s">
        <v>584</v>
      </c>
      <c r="E27" s="4" t="s">
        <v>50</v>
      </c>
      <c r="H27" s="37">
        <v>0</v>
      </c>
      <c r="I27" s="37">
        <v>0</v>
      </c>
      <c r="J27" s="4">
        <v>48</v>
      </c>
    </row>
    <row r="28" spans="1:13" hidden="1" x14ac:dyDescent="0.25">
      <c r="A28" s="4" t="s">
        <v>359</v>
      </c>
      <c r="B28" s="4" t="s">
        <v>90</v>
      </c>
      <c r="C28" s="4" t="s">
        <v>228</v>
      </c>
      <c r="D28" s="4" t="s">
        <v>585</v>
      </c>
      <c r="E28" s="4" t="s">
        <v>50</v>
      </c>
      <c r="F28" s="31"/>
      <c r="G28" s="34"/>
      <c r="H28" s="33">
        <v>0</v>
      </c>
      <c r="I28" s="33">
        <v>0</v>
      </c>
      <c r="J28" s="4">
        <v>48</v>
      </c>
    </row>
    <row r="29" spans="1:13" hidden="1" x14ac:dyDescent="0.25">
      <c r="A29" s="4" t="s">
        <v>436</v>
      </c>
      <c r="B29" s="4" t="s">
        <v>267</v>
      </c>
      <c r="C29" s="4" t="s">
        <v>104</v>
      </c>
      <c r="D29" s="4" t="s">
        <v>582</v>
      </c>
      <c r="E29" s="4" t="s">
        <v>50</v>
      </c>
      <c r="H29" s="37">
        <v>0</v>
      </c>
      <c r="I29" s="37">
        <v>0</v>
      </c>
      <c r="J29" s="4">
        <v>48</v>
      </c>
    </row>
    <row r="30" spans="1:13" hidden="1" x14ac:dyDescent="0.25">
      <c r="A30" s="4" t="s">
        <v>643</v>
      </c>
      <c r="B30" s="4" t="s">
        <v>278</v>
      </c>
      <c r="C30" s="4" t="s">
        <v>644</v>
      </c>
      <c r="D30" s="4" t="s">
        <v>586</v>
      </c>
      <c r="E30" s="4" t="s">
        <v>50</v>
      </c>
      <c r="H30" s="37">
        <v>0</v>
      </c>
      <c r="I30" s="37">
        <v>0</v>
      </c>
      <c r="J30" s="4">
        <v>48</v>
      </c>
    </row>
    <row r="31" spans="1:13" hidden="1" x14ac:dyDescent="0.25">
      <c r="A31" s="4" t="s">
        <v>428</v>
      </c>
      <c r="B31" s="4" t="s">
        <v>123</v>
      </c>
      <c r="C31" s="4" t="s">
        <v>81</v>
      </c>
      <c r="D31" s="4" t="s">
        <v>585</v>
      </c>
      <c r="E31" s="4" t="s">
        <v>50</v>
      </c>
      <c r="H31" s="37">
        <v>0</v>
      </c>
      <c r="I31" s="37">
        <v>0</v>
      </c>
      <c r="J31" s="4">
        <v>48</v>
      </c>
    </row>
    <row r="32" spans="1:13" hidden="1" x14ac:dyDescent="0.25">
      <c r="A32" s="4" t="s">
        <v>490</v>
      </c>
      <c r="B32" s="4" t="s">
        <v>494</v>
      </c>
      <c r="C32" s="4" t="s">
        <v>514</v>
      </c>
      <c r="D32" s="4" t="s">
        <v>583</v>
      </c>
      <c r="E32" s="4" t="s">
        <v>50</v>
      </c>
      <c r="H32" s="37">
        <v>0</v>
      </c>
      <c r="I32" s="37">
        <v>0</v>
      </c>
      <c r="J32" s="4">
        <v>48</v>
      </c>
    </row>
    <row r="33" spans="1:14" x14ac:dyDescent="0.25">
      <c r="A33" s="194" t="s">
        <v>385</v>
      </c>
      <c r="B33" s="194" t="s">
        <v>280</v>
      </c>
      <c r="C33" s="194" t="s">
        <v>70</v>
      </c>
      <c r="D33" s="194" t="s">
        <v>573</v>
      </c>
      <c r="E33" s="194" t="s">
        <v>39</v>
      </c>
      <c r="F33" s="195"/>
      <c r="G33" s="196">
        <v>3</v>
      </c>
      <c r="H33" s="197">
        <v>55.7</v>
      </c>
      <c r="I33" s="197">
        <v>55.7</v>
      </c>
      <c r="J33" s="167">
        <v>288</v>
      </c>
      <c r="K33" s="168">
        <f>IF(H33&gt;0,H33,0)+IF(H34&gt;0,H34,0)+IF(H35&gt;0,H35,0)+IF(H36&gt;0,H36,0)+IF(H37&gt;0,H37,0)+IF(H38&gt;0,H38,0)</f>
        <v>212.40000000000003</v>
      </c>
      <c r="L33" s="38">
        <f>IF(H33&gt;0,J33,0)+IF(H34&gt;0,J34,0)+IF(H35&gt;0,J35,0)+IF(H36&gt;0,J36,0)+IF(H37&gt;0,J37,0)+IF(H38&gt;0,J38,0)</f>
        <v>1571</v>
      </c>
      <c r="M33" s="4" t="s">
        <v>797</v>
      </c>
      <c r="N33" s="4" t="s">
        <v>798</v>
      </c>
    </row>
    <row r="34" spans="1:14" x14ac:dyDescent="0.25">
      <c r="A34" s="194" t="s">
        <v>537</v>
      </c>
      <c r="B34" s="194" t="s">
        <v>145</v>
      </c>
      <c r="C34" s="194" t="s">
        <v>166</v>
      </c>
      <c r="D34" s="194" t="s">
        <v>584</v>
      </c>
      <c r="E34" s="194" t="s">
        <v>39</v>
      </c>
      <c r="F34" s="195"/>
      <c r="G34" s="196">
        <v>5</v>
      </c>
      <c r="H34" s="197">
        <v>45.4</v>
      </c>
      <c r="I34" s="197">
        <v>45.4</v>
      </c>
      <c r="J34" s="167">
        <v>281</v>
      </c>
      <c r="M34" s="4" t="s">
        <v>797</v>
      </c>
    </row>
    <row r="35" spans="1:14" x14ac:dyDescent="0.25">
      <c r="A35" s="194" t="s">
        <v>337</v>
      </c>
      <c r="B35" s="194" t="s">
        <v>118</v>
      </c>
      <c r="C35" s="194" t="s">
        <v>70</v>
      </c>
      <c r="D35" s="194" t="s">
        <v>583</v>
      </c>
      <c r="E35" s="194" t="s">
        <v>39</v>
      </c>
      <c r="F35" s="195"/>
      <c r="G35" s="196">
        <v>3</v>
      </c>
      <c r="H35" s="197">
        <v>34.700000000000003</v>
      </c>
      <c r="I35" s="197">
        <v>34.700000000000003</v>
      </c>
      <c r="J35" s="167">
        <v>265</v>
      </c>
      <c r="M35" s="4" t="s">
        <v>797</v>
      </c>
    </row>
    <row r="36" spans="1:14" x14ac:dyDescent="0.25">
      <c r="A36" s="194" t="s">
        <v>426</v>
      </c>
      <c r="B36" s="194" t="s">
        <v>165</v>
      </c>
      <c r="C36" s="194" t="s">
        <v>70</v>
      </c>
      <c r="D36" s="194" t="s">
        <v>582</v>
      </c>
      <c r="E36" s="194" t="s">
        <v>39</v>
      </c>
      <c r="F36" s="195"/>
      <c r="G36" s="196">
        <v>3</v>
      </c>
      <c r="H36" s="197">
        <v>32.1</v>
      </c>
      <c r="I36" s="197">
        <v>32.1</v>
      </c>
      <c r="J36" s="167">
        <v>261</v>
      </c>
      <c r="M36" s="4" t="s">
        <v>797</v>
      </c>
    </row>
    <row r="37" spans="1:14" x14ac:dyDescent="0.25">
      <c r="A37" s="194" t="s">
        <v>400</v>
      </c>
      <c r="B37" s="194" t="s">
        <v>76</v>
      </c>
      <c r="C37" s="194" t="s">
        <v>125</v>
      </c>
      <c r="D37" s="194" t="s">
        <v>583</v>
      </c>
      <c r="E37" s="194" t="s">
        <v>39</v>
      </c>
      <c r="F37" s="195"/>
      <c r="G37" s="196">
        <v>3</v>
      </c>
      <c r="H37" s="197">
        <v>22.8</v>
      </c>
      <c r="I37" s="197">
        <v>22.8</v>
      </c>
      <c r="J37" s="167">
        <v>240</v>
      </c>
      <c r="M37" s="4" t="s">
        <v>797</v>
      </c>
    </row>
    <row r="38" spans="1:14" x14ac:dyDescent="0.25">
      <c r="A38" s="194" t="s">
        <v>394</v>
      </c>
      <c r="B38" s="194" t="s">
        <v>279</v>
      </c>
      <c r="C38" s="194" t="s">
        <v>117</v>
      </c>
      <c r="D38" s="194" t="s">
        <v>573</v>
      </c>
      <c r="E38" s="194" t="s">
        <v>39</v>
      </c>
      <c r="F38" s="195"/>
      <c r="G38" s="196">
        <v>2</v>
      </c>
      <c r="H38" s="197">
        <v>21.700000000000003</v>
      </c>
      <c r="I38" s="197">
        <v>21.700000000000003</v>
      </c>
      <c r="J38" s="167">
        <v>236</v>
      </c>
      <c r="M38" s="4" t="s">
        <v>797</v>
      </c>
    </row>
    <row r="39" spans="1:14" hidden="1" x14ac:dyDescent="0.25">
      <c r="A39" s="4" t="s">
        <v>343</v>
      </c>
      <c r="B39" s="4" t="s">
        <v>74</v>
      </c>
      <c r="C39" s="4" t="s">
        <v>75</v>
      </c>
      <c r="D39" s="4" t="s">
        <v>580</v>
      </c>
      <c r="E39" s="4" t="s">
        <v>39</v>
      </c>
      <c r="F39" s="4">
        <v>1</v>
      </c>
      <c r="H39" s="37">
        <v>1.5</v>
      </c>
      <c r="I39" s="37">
        <v>1.5</v>
      </c>
      <c r="J39" s="4">
        <v>231</v>
      </c>
    </row>
    <row r="40" spans="1:14" hidden="1" x14ac:dyDescent="0.25">
      <c r="A40" s="4" t="s">
        <v>373</v>
      </c>
      <c r="B40" s="4" t="s">
        <v>282</v>
      </c>
      <c r="C40" s="4" t="s">
        <v>77</v>
      </c>
      <c r="D40" s="4" t="s">
        <v>572</v>
      </c>
      <c r="E40" s="4" t="s">
        <v>39</v>
      </c>
      <c r="F40" s="31"/>
      <c r="G40" s="34">
        <v>1</v>
      </c>
      <c r="H40" s="33">
        <v>1.1000000000000001</v>
      </c>
      <c r="I40" s="33">
        <v>1.1000000000000001</v>
      </c>
      <c r="J40" s="4">
        <v>217</v>
      </c>
    </row>
    <row r="41" spans="1:14" hidden="1" x14ac:dyDescent="0.25">
      <c r="A41" s="4" t="s">
        <v>489</v>
      </c>
      <c r="B41" s="4" t="s">
        <v>97</v>
      </c>
      <c r="C41" s="4" t="s">
        <v>135</v>
      </c>
      <c r="D41" s="4" t="s">
        <v>583</v>
      </c>
      <c r="E41" s="4" t="s">
        <v>39</v>
      </c>
      <c r="F41" s="4">
        <v>1</v>
      </c>
      <c r="H41" s="37">
        <v>0.8</v>
      </c>
      <c r="I41" s="37">
        <v>0.8</v>
      </c>
      <c r="J41" s="4">
        <v>206</v>
      </c>
    </row>
    <row r="42" spans="1:14" hidden="1" x14ac:dyDescent="0.25">
      <c r="A42" s="4" t="s">
        <v>737</v>
      </c>
      <c r="B42" s="4" t="s">
        <v>747</v>
      </c>
      <c r="C42" s="4" t="s">
        <v>120</v>
      </c>
      <c r="D42" s="4" t="s">
        <v>586</v>
      </c>
      <c r="E42" s="4" t="s">
        <v>39</v>
      </c>
      <c r="F42" s="4">
        <v>1</v>
      </c>
      <c r="H42" s="37">
        <v>0.8</v>
      </c>
      <c r="I42" s="37">
        <v>0.8</v>
      </c>
      <c r="J42" s="4">
        <v>206</v>
      </c>
    </row>
    <row r="43" spans="1:14" hidden="1" x14ac:dyDescent="0.25">
      <c r="A43" s="4" t="s">
        <v>738</v>
      </c>
      <c r="B43" s="4" t="s">
        <v>748</v>
      </c>
      <c r="C43" s="4" t="s">
        <v>88</v>
      </c>
      <c r="D43" s="4" t="s">
        <v>573</v>
      </c>
      <c r="E43" s="4" t="s">
        <v>39</v>
      </c>
      <c r="F43" s="4">
        <v>1</v>
      </c>
      <c r="H43" s="37">
        <v>0.7</v>
      </c>
      <c r="I43" s="37">
        <v>0.7</v>
      </c>
      <c r="J43" s="4">
        <v>199</v>
      </c>
    </row>
    <row r="44" spans="1:14" hidden="1" x14ac:dyDescent="0.25">
      <c r="A44" s="4" t="s">
        <v>426</v>
      </c>
      <c r="B44" s="4" t="s">
        <v>165</v>
      </c>
      <c r="C44" s="4" t="s">
        <v>70</v>
      </c>
      <c r="D44" s="4" t="s">
        <v>582</v>
      </c>
      <c r="E44" s="4" t="s">
        <v>39</v>
      </c>
      <c r="F44" s="31">
        <v>1</v>
      </c>
      <c r="G44" s="34"/>
      <c r="H44" s="33">
        <v>0.5</v>
      </c>
      <c r="I44" s="33">
        <v>0.5</v>
      </c>
      <c r="J44" s="4">
        <v>194</v>
      </c>
    </row>
    <row r="45" spans="1:14" hidden="1" x14ac:dyDescent="0.25">
      <c r="A45" s="4" t="s">
        <v>336</v>
      </c>
      <c r="B45" s="4" t="s">
        <v>281</v>
      </c>
      <c r="C45" s="4" t="s">
        <v>309</v>
      </c>
      <c r="D45" s="4" t="s">
        <v>573</v>
      </c>
      <c r="E45" s="4" t="s">
        <v>39</v>
      </c>
      <c r="F45" s="31">
        <v>1</v>
      </c>
      <c r="G45" s="34"/>
      <c r="H45" s="33">
        <v>0.5</v>
      </c>
      <c r="I45" s="33">
        <v>0.5</v>
      </c>
      <c r="J45" s="4">
        <v>194</v>
      </c>
    </row>
    <row r="46" spans="1:14" hidden="1" x14ac:dyDescent="0.25">
      <c r="A46" s="4" t="s">
        <v>682</v>
      </c>
      <c r="B46" s="4" t="s">
        <v>250</v>
      </c>
      <c r="C46" s="4" t="s">
        <v>240</v>
      </c>
      <c r="D46" s="4" t="s">
        <v>580</v>
      </c>
      <c r="E46" s="4" t="s">
        <v>39</v>
      </c>
      <c r="H46" s="37">
        <v>0</v>
      </c>
      <c r="I46" s="37">
        <v>0</v>
      </c>
      <c r="J46" s="4">
        <v>48</v>
      </c>
    </row>
    <row r="47" spans="1:14" hidden="1" x14ac:dyDescent="0.25">
      <c r="A47" s="4" t="s">
        <v>553</v>
      </c>
      <c r="B47" s="4" t="s">
        <v>561</v>
      </c>
      <c r="C47" s="4" t="s">
        <v>560</v>
      </c>
      <c r="D47" s="4" t="s">
        <v>573</v>
      </c>
      <c r="E47" s="4" t="s">
        <v>39</v>
      </c>
      <c r="F47" s="31"/>
      <c r="G47" s="34"/>
      <c r="H47" s="33">
        <v>0</v>
      </c>
      <c r="I47" s="33">
        <v>0</v>
      </c>
      <c r="J47" s="4">
        <v>48</v>
      </c>
    </row>
    <row r="48" spans="1:14" hidden="1" x14ac:dyDescent="0.25">
      <c r="A48" s="4" t="s">
        <v>394</v>
      </c>
      <c r="B48" s="4" t="s">
        <v>279</v>
      </c>
      <c r="C48" s="4" t="s">
        <v>117</v>
      </c>
      <c r="D48" s="4" t="s">
        <v>586</v>
      </c>
      <c r="E48" s="4" t="s">
        <v>39</v>
      </c>
      <c r="F48" s="31"/>
      <c r="G48" s="34"/>
      <c r="H48" s="33">
        <v>0</v>
      </c>
      <c r="I48" s="33">
        <v>0</v>
      </c>
      <c r="J48" s="4">
        <v>48</v>
      </c>
    </row>
    <row r="49" spans="1:14" hidden="1" x14ac:dyDescent="0.25">
      <c r="A49" s="4" t="s">
        <v>385</v>
      </c>
      <c r="B49" s="4" t="s">
        <v>280</v>
      </c>
      <c r="C49" s="4" t="s">
        <v>70</v>
      </c>
      <c r="D49" s="4" t="s">
        <v>573</v>
      </c>
      <c r="E49" s="4" t="s">
        <v>39</v>
      </c>
      <c r="H49" s="37">
        <v>0</v>
      </c>
      <c r="I49" s="37">
        <v>0</v>
      </c>
      <c r="J49" s="4">
        <v>48</v>
      </c>
    </row>
    <row r="50" spans="1:14" hidden="1" x14ac:dyDescent="0.25">
      <c r="A50" s="4" t="s">
        <v>411</v>
      </c>
      <c r="B50" s="4" t="s">
        <v>244</v>
      </c>
      <c r="C50" s="4" t="s">
        <v>120</v>
      </c>
      <c r="D50" s="4" t="s">
        <v>583</v>
      </c>
      <c r="E50" s="4" t="s">
        <v>39</v>
      </c>
      <c r="H50" s="37">
        <v>0</v>
      </c>
      <c r="I50" s="37">
        <v>0</v>
      </c>
      <c r="J50" s="4">
        <v>48</v>
      </c>
    </row>
    <row r="51" spans="1:14" hidden="1" x14ac:dyDescent="0.25">
      <c r="A51" s="4" t="s">
        <v>355</v>
      </c>
      <c r="B51" s="4" t="s">
        <v>158</v>
      </c>
      <c r="C51" s="4" t="s">
        <v>508</v>
      </c>
      <c r="D51" s="4" t="s">
        <v>581</v>
      </c>
      <c r="E51" s="4" t="s">
        <v>39</v>
      </c>
      <c r="H51" s="37">
        <v>0</v>
      </c>
      <c r="I51" s="37">
        <v>0</v>
      </c>
      <c r="J51" s="4">
        <v>48</v>
      </c>
    </row>
    <row r="52" spans="1:14" hidden="1" x14ac:dyDescent="0.25">
      <c r="A52" s="4" t="s">
        <v>646</v>
      </c>
      <c r="B52" s="4" t="s">
        <v>268</v>
      </c>
      <c r="C52" s="4" t="s">
        <v>135</v>
      </c>
      <c r="D52" s="4" t="s">
        <v>580</v>
      </c>
      <c r="E52" s="4" t="s">
        <v>39</v>
      </c>
      <c r="H52" s="37">
        <v>0</v>
      </c>
      <c r="I52" s="37">
        <v>0</v>
      </c>
      <c r="J52" s="4">
        <v>48</v>
      </c>
    </row>
    <row r="53" spans="1:14" hidden="1" x14ac:dyDescent="0.25">
      <c r="A53" s="4" t="s">
        <v>402</v>
      </c>
      <c r="B53" s="4" t="s">
        <v>123</v>
      </c>
      <c r="C53" s="4" t="s">
        <v>117</v>
      </c>
      <c r="D53" s="4" t="s">
        <v>580</v>
      </c>
      <c r="E53" s="4" t="s">
        <v>39</v>
      </c>
      <c r="H53" s="37">
        <v>0</v>
      </c>
      <c r="I53" s="37">
        <v>0</v>
      </c>
      <c r="J53" s="4">
        <v>48</v>
      </c>
    </row>
    <row r="54" spans="1:14" hidden="1" x14ac:dyDescent="0.25">
      <c r="A54" s="4" t="s">
        <v>400</v>
      </c>
      <c r="B54" s="4" t="s">
        <v>76</v>
      </c>
      <c r="C54" s="4" t="s">
        <v>125</v>
      </c>
      <c r="D54" s="4" t="s">
        <v>580</v>
      </c>
      <c r="E54" s="4" t="s">
        <v>39</v>
      </c>
      <c r="H54" s="37">
        <v>0</v>
      </c>
      <c r="I54" s="37">
        <v>0</v>
      </c>
      <c r="J54" s="4">
        <v>48</v>
      </c>
    </row>
    <row r="55" spans="1:14" hidden="1" x14ac:dyDescent="0.25">
      <c r="A55" s="4" t="s">
        <v>360</v>
      </c>
      <c r="B55" s="4" t="s">
        <v>286</v>
      </c>
      <c r="C55" s="4" t="s">
        <v>310</v>
      </c>
      <c r="D55" s="4" t="s">
        <v>584</v>
      </c>
      <c r="E55" s="4" t="s">
        <v>39</v>
      </c>
      <c r="H55" s="37">
        <v>0</v>
      </c>
      <c r="I55" s="37">
        <v>0</v>
      </c>
      <c r="J55" s="4">
        <v>48</v>
      </c>
    </row>
    <row r="56" spans="1:14" hidden="1" x14ac:dyDescent="0.25">
      <c r="A56" s="4" t="s">
        <v>745</v>
      </c>
      <c r="B56" s="4" t="s">
        <v>225</v>
      </c>
      <c r="C56" s="4" t="s">
        <v>217</v>
      </c>
      <c r="D56" s="4" t="s">
        <v>801</v>
      </c>
      <c r="E56" s="4" t="s">
        <v>39</v>
      </c>
      <c r="H56" s="37">
        <v>0</v>
      </c>
      <c r="I56" s="37">
        <v>0</v>
      </c>
      <c r="J56" s="4">
        <v>48</v>
      </c>
    </row>
    <row r="57" spans="1:14" hidden="1" x14ac:dyDescent="0.25">
      <c r="A57" s="4" t="s">
        <v>367</v>
      </c>
      <c r="B57" s="4" t="s">
        <v>438</v>
      </c>
      <c r="C57" s="4" t="s">
        <v>310</v>
      </c>
      <c r="D57" s="4" t="s">
        <v>587</v>
      </c>
      <c r="E57" s="4" t="s">
        <v>39</v>
      </c>
      <c r="H57" s="37">
        <v>0</v>
      </c>
      <c r="I57" s="37">
        <v>0</v>
      </c>
      <c r="J57" s="4">
        <v>48</v>
      </c>
    </row>
    <row r="58" spans="1:14" hidden="1" x14ac:dyDescent="0.25">
      <c r="A58" s="4" t="s">
        <v>327</v>
      </c>
      <c r="B58" s="4" t="s">
        <v>97</v>
      </c>
      <c r="C58" s="4" t="s">
        <v>508</v>
      </c>
      <c r="D58" s="4" t="s">
        <v>583</v>
      </c>
      <c r="E58" s="4" t="s">
        <v>39</v>
      </c>
      <c r="H58" s="37">
        <v>0</v>
      </c>
      <c r="I58" s="37">
        <v>0</v>
      </c>
      <c r="J58" s="4">
        <v>48</v>
      </c>
    </row>
    <row r="59" spans="1:14" hidden="1" x14ac:dyDescent="0.25">
      <c r="A59" s="4" t="s">
        <v>312</v>
      </c>
      <c r="B59" s="4" t="s">
        <v>287</v>
      </c>
      <c r="C59" s="4" t="s">
        <v>114</v>
      </c>
      <c r="D59" s="4" t="s">
        <v>584</v>
      </c>
      <c r="E59" s="4" t="s">
        <v>39</v>
      </c>
      <c r="H59" s="37">
        <v>0</v>
      </c>
      <c r="I59" s="37">
        <v>0</v>
      </c>
      <c r="J59" s="4">
        <v>48</v>
      </c>
    </row>
    <row r="60" spans="1:14" hidden="1" x14ac:dyDescent="0.25">
      <c r="A60" s="4" t="s">
        <v>392</v>
      </c>
      <c r="B60" s="4" t="s">
        <v>144</v>
      </c>
      <c r="C60" s="4" t="s">
        <v>508</v>
      </c>
      <c r="D60" s="4" t="s">
        <v>581</v>
      </c>
      <c r="E60" s="4" t="s">
        <v>39</v>
      </c>
      <c r="H60" s="37">
        <v>0</v>
      </c>
      <c r="I60" s="37">
        <v>0</v>
      </c>
      <c r="J60" s="4">
        <v>48</v>
      </c>
    </row>
    <row r="61" spans="1:14" hidden="1" x14ac:dyDescent="0.25">
      <c r="A61" s="4" t="s">
        <v>537</v>
      </c>
      <c r="B61" s="4" t="s">
        <v>145</v>
      </c>
      <c r="C61" s="4" t="s">
        <v>166</v>
      </c>
      <c r="D61" s="4" t="s">
        <v>583</v>
      </c>
      <c r="E61" s="4" t="s">
        <v>39</v>
      </c>
      <c r="H61" s="37">
        <v>0</v>
      </c>
      <c r="I61" s="37">
        <v>0</v>
      </c>
      <c r="J61" s="4">
        <v>48</v>
      </c>
    </row>
    <row r="62" spans="1:14" hidden="1" x14ac:dyDescent="0.25">
      <c r="A62" s="4" t="s">
        <v>744</v>
      </c>
      <c r="B62" s="4" t="s">
        <v>756</v>
      </c>
      <c r="C62" s="4" t="s">
        <v>757</v>
      </c>
      <c r="D62" s="4" t="s">
        <v>801</v>
      </c>
      <c r="E62" s="4" t="s">
        <v>39</v>
      </c>
      <c r="F62" s="31"/>
      <c r="G62" s="34"/>
      <c r="H62" s="33">
        <v>0</v>
      </c>
      <c r="I62" s="33">
        <v>0</v>
      </c>
      <c r="J62" s="4">
        <v>48</v>
      </c>
    </row>
    <row r="63" spans="1:14" hidden="1" x14ac:dyDescent="0.25">
      <c r="A63" s="4" t="s">
        <v>491</v>
      </c>
      <c r="B63" s="4" t="s">
        <v>145</v>
      </c>
      <c r="C63" s="4" t="s">
        <v>495</v>
      </c>
      <c r="D63" s="4" t="s">
        <v>580</v>
      </c>
      <c r="E63" s="4" t="s">
        <v>39</v>
      </c>
      <c r="F63" s="31"/>
      <c r="G63" s="34"/>
      <c r="H63" s="33">
        <v>0</v>
      </c>
      <c r="I63" s="33">
        <v>0</v>
      </c>
      <c r="J63" s="4">
        <v>48</v>
      </c>
    </row>
    <row r="64" spans="1:14" x14ac:dyDescent="0.25">
      <c r="A64" s="194" t="s">
        <v>509</v>
      </c>
      <c r="B64" s="194" t="s">
        <v>510</v>
      </c>
      <c r="C64" s="194" t="s">
        <v>511</v>
      </c>
      <c r="D64" s="194" t="s">
        <v>580</v>
      </c>
      <c r="E64" s="194" t="s">
        <v>44</v>
      </c>
      <c r="F64" s="195"/>
      <c r="G64" s="196">
        <v>4</v>
      </c>
      <c r="H64" s="197">
        <v>64.2</v>
      </c>
      <c r="I64" s="197">
        <v>64.2</v>
      </c>
      <c r="J64" s="167">
        <v>294</v>
      </c>
      <c r="K64" s="168">
        <f>IF(H64&gt;0,H64,0)+IF(H65&gt;0,H65,0)+IF(H66&gt;0,H66,0)+IF(H67&gt;0,H67,0)+IF(H68&gt;0,H68,0)+IF(H69&gt;0,H69,0)</f>
        <v>243.6</v>
      </c>
      <c r="L64" s="38">
        <f>IF(H64&gt;0,J64,0)+IF(H65&gt;0,J65,0)+IF(H66&gt;0,J66,0)+IF(H67&gt;0,J67,0)+IF(H68&gt;0,J68,0)+IF(H69&gt;0,J69,0)</f>
        <v>1616</v>
      </c>
      <c r="M64" s="4" t="s">
        <v>797</v>
      </c>
      <c r="N64" s="4" t="s">
        <v>798</v>
      </c>
    </row>
    <row r="65" spans="1:13" x14ac:dyDescent="0.25">
      <c r="A65" s="194" t="s">
        <v>324</v>
      </c>
      <c r="B65" s="194" t="s">
        <v>97</v>
      </c>
      <c r="C65" s="194" t="s">
        <v>246</v>
      </c>
      <c r="D65" s="194" t="s">
        <v>580</v>
      </c>
      <c r="E65" s="194" t="s">
        <v>44</v>
      </c>
      <c r="F65" s="195"/>
      <c r="G65" s="196">
        <v>5</v>
      </c>
      <c r="H65" s="197">
        <v>53.199999999999989</v>
      </c>
      <c r="I65" s="197">
        <v>53.199999999999989</v>
      </c>
      <c r="J65" s="167">
        <v>285</v>
      </c>
      <c r="M65" s="4" t="s">
        <v>797</v>
      </c>
    </row>
    <row r="66" spans="1:13" x14ac:dyDescent="0.25">
      <c r="A66" s="194" t="s">
        <v>326</v>
      </c>
      <c r="B66" s="194" t="s">
        <v>132</v>
      </c>
      <c r="C66" s="194" t="s">
        <v>98</v>
      </c>
      <c r="D66" s="194" t="s">
        <v>583</v>
      </c>
      <c r="E66" s="194" t="s">
        <v>44</v>
      </c>
      <c r="F66" s="195"/>
      <c r="G66" s="196">
        <v>5</v>
      </c>
      <c r="H66" s="197">
        <v>37.1</v>
      </c>
      <c r="I66" s="197">
        <v>37.1</v>
      </c>
      <c r="J66" s="167">
        <v>269</v>
      </c>
      <c r="M66" s="4" t="s">
        <v>797</v>
      </c>
    </row>
    <row r="67" spans="1:13" x14ac:dyDescent="0.25">
      <c r="A67" s="194" t="s">
        <v>358</v>
      </c>
      <c r="B67" s="194" t="s">
        <v>212</v>
      </c>
      <c r="C67" s="194" t="s">
        <v>213</v>
      </c>
      <c r="D67" s="194" t="s">
        <v>583</v>
      </c>
      <c r="E67" s="194" t="s">
        <v>44</v>
      </c>
      <c r="F67" s="195"/>
      <c r="G67" s="196">
        <v>3</v>
      </c>
      <c r="H67" s="197">
        <v>32.6</v>
      </c>
      <c r="I67" s="197">
        <v>32.6</v>
      </c>
      <c r="J67" s="167">
        <v>264</v>
      </c>
      <c r="M67" s="4" t="s">
        <v>797</v>
      </c>
    </row>
    <row r="68" spans="1:13" x14ac:dyDescent="0.25">
      <c r="A68" s="194" t="s">
        <v>460</v>
      </c>
      <c r="B68" s="194" t="s">
        <v>456</v>
      </c>
      <c r="C68" s="194" t="s">
        <v>129</v>
      </c>
      <c r="D68" s="194" t="s">
        <v>583</v>
      </c>
      <c r="E68" s="194" t="s">
        <v>44</v>
      </c>
      <c r="F68" s="195"/>
      <c r="G68" s="196">
        <v>3</v>
      </c>
      <c r="H68" s="197">
        <v>31.099999999999998</v>
      </c>
      <c r="I68" s="197">
        <v>31.099999999999998</v>
      </c>
      <c r="J68" s="167">
        <v>257</v>
      </c>
      <c r="M68" s="4" t="s">
        <v>797</v>
      </c>
    </row>
    <row r="69" spans="1:13" x14ac:dyDescent="0.25">
      <c r="A69" s="194" t="s">
        <v>690</v>
      </c>
      <c r="B69" s="194" t="s">
        <v>691</v>
      </c>
      <c r="C69" s="194" t="s">
        <v>766</v>
      </c>
      <c r="D69" s="194" t="s">
        <v>586</v>
      </c>
      <c r="E69" s="194" t="s">
        <v>44</v>
      </c>
      <c r="F69" s="195"/>
      <c r="G69" s="196">
        <v>4</v>
      </c>
      <c r="H69" s="197">
        <v>25.4</v>
      </c>
      <c r="I69" s="197">
        <v>25.4</v>
      </c>
      <c r="J69" s="167">
        <v>247</v>
      </c>
      <c r="M69" s="4" t="s">
        <v>797</v>
      </c>
    </row>
    <row r="70" spans="1:13" hidden="1" x14ac:dyDescent="0.25">
      <c r="A70" s="4" t="s">
        <v>396</v>
      </c>
      <c r="B70" s="4" t="s">
        <v>283</v>
      </c>
      <c r="C70" s="4" t="s">
        <v>127</v>
      </c>
      <c r="D70" s="4" t="s">
        <v>587</v>
      </c>
      <c r="E70" s="4" t="s">
        <v>44</v>
      </c>
      <c r="F70" s="4">
        <v>1</v>
      </c>
      <c r="H70" s="37">
        <v>1.4</v>
      </c>
      <c r="I70" s="37">
        <v>1.4</v>
      </c>
      <c r="J70" s="4">
        <v>226</v>
      </c>
    </row>
    <row r="71" spans="1:13" hidden="1" x14ac:dyDescent="0.25">
      <c r="A71" s="4" t="s">
        <v>334</v>
      </c>
      <c r="B71" s="4" t="s">
        <v>136</v>
      </c>
      <c r="C71" s="4" t="s">
        <v>137</v>
      </c>
      <c r="D71" s="4" t="s">
        <v>580</v>
      </c>
      <c r="E71" s="4" t="s">
        <v>44</v>
      </c>
      <c r="G71" s="4">
        <v>1</v>
      </c>
      <c r="H71" s="37">
        <v>1.4</v>
      </c>
      <c r="I71" s="37">
        <v>1.4</v>
      </c>
      <c r="J71" s="4">
        <v>226</v>
      </c>
    </row>
    <row r="72" spans="1:13" hidden="1" x14ac:dyDescent="0.25">
      <c r="A72" s="4" t="s">
        <v>452</v>
      </c>
      <c r="B72" s="4" t="s">
        <v>453</v>
      </c>
      <c r="C72" s="4" t="s">
        <v>208</v>
      </c>
      <c r="D72" s="4" t="s">
        <v>580</v>
      </c>
      <c r="E72" s="4" t="s">
        <v>44</v>
      </c>
      <c r="F72" s="31"/>
      <c r="G72" s="34">
        <v>1</v>
      </c>
      <c r="H72" s="33">
        <v>1.2</v>
      </c>
      <c r="I72" s="33">
        <v>1.2</v>
      </c>
      <c r="J72" s="4">
        <v>221</v>
      </c>
    </row>
    <row r="73" spans="1:13" hidden="1" x14ac:dyDescent="0.25">
      <c r="A73" s="4" t="s">
        <v>324</v>
      </c>
      <c r="B73" s="4" t="s">
        <v>97</v>
      </c>
      <c r="C73" s="4" t="s">
        <v>246</v>
      </c>
      <c r="D73" s="4" t="s">
        <v>580</v>
      </c>
      <c r="E73" s="4" t="s">
        <v>44</v>
      </c>
      <c r="G73" s="4">
        <v>1</v>
      </c>
      <c r="H73" s="37">
        <v>1.1000000000000001</v>
      </c>
      <c r="I73" s="37">
        <v>1.1000000000000001</v>
      </c>
      <c r="J73" s="4">
        <v>217</v>
      </c>
    </row>
    <row r="74" spans="1:13" hidden="1" x14ac:dyDescent="0.25">
      <c r="A74" s="4" t="s">
        <v>368</v>
      </c>
      <c r="B74" s="4" t="s">
        <v>132</v>
      </c>
      <c r="C74" s="4" t="s">
        <v>133</v>
      </c>
      <c r="D74" s="4" t="s">
        <v>580</v>
      </c>
      <c r="E74" s="4" t="s">
        <v>44</v>
      </c>
      <c r="F74" s="4">
        <v>1</v>
      </c>
      <c r="H74" s="37">
        <v>0.8</v>
      </c>
      <c r="I74" s="37">
        <v>0.8</v>
      </c>
      <c r="J74" s="4">
        <v>206</v>
      </c>
    </row>
    <row r="75" spans="1:13" hidden="1" x14ac:dyDescent="0.25">
      <c r="A75" s="4" t="s">
        <v>500</v>
      </c>
      <c r="B75" s="4" t="s">
        <v>503</v>
      </c>
      <c r="C75" s="4" t="s">
        <v>129</v>
      </c>
      <c r="D75" s="4" t="s">
        <v>582</v>
      </c>
      <c r="E75" s="4" t="s">
        <v>44</v>
      </c>
      <c r="F75" s="4">
        <v>1</v>
      </c>
      <c r="H75" s="37">
        <v>0.5</v>
      </c>
      <c r="I75" s="37">
        <v>0.5</v>
      </c>
      <c r="J75" s="4">
        <v>194</v>
      </c>
    </row>
    <row r="76" spans="1:13" hidden="1" x14ac:dyDescent="0.25">
      <c r="A76" s="4" t="s">
        <v>663</v>
      </c>
      <c r="B76" s="4" t="s">
        <v>703</v>
      </c>
      <c r="C76" s="4" t="s">
        <v>664</v>
      </c>
      <c r="D76" s="4" t="s">
        <v>573</v>
      </c>
      <c r="E76" s="4" t="s">
        <v>44</v>
      </c>
      <c r="H76" s="37">
        <v>0</v>
      </c>
      <c r="I76" s="37">
        <v>0</v>
      </c>
      <c r="J76" s="4">
        <v>48</v>
      </c>
    </row>
    <row r="77" spans="1:13" hidden="1" x14ac:dyDescent="0.25">
      <c r="A77" s="4" t="s">
        <v>358</v>
      </c>
      <c r="B77" s="4" t="s">
        <v>212</v>
      </c>
      <c r="C77" s="4" t="s">
        <v>213</v>
      </c>
      <c r="D77" s="4" t="s">
        <v>580</v>
      </c>
      <c r="E77" s="4" t="s">
        <v>44</v>
      </c>
      <c r="H77" s="37">
        <v>0</v>
      </c>
      <c r="I77" s="37">
        <v>0</v>
      </c>
      <c r="J77" s="4">
        <v>48</v>
      </c>
    </row>
    <row r="78" spans="1:13" hidden="1" x14ac:dyDescent="0.25">
      <c r="A78" s="4" t="s">
        <v>669</v>
      </c>
      <c r="B78" s="4" t="s">
        <v>648</v>
      </c>
      <c r="C78" s="4" t="s">
        <v>670</v>
      </c>
      <c r="D78" s="4" t="s">
        <v>586</v>
      </c>
      <c r="E78" s="4" t="s">
        <v>44</v>
      </c>
      <c r="F78" s="31"/>
      <c r="G78" s="34"/>
      <c r="H78" s="33">
        <v>0</v>
      </c>
      <c r="I78" s="33">
        <v>0</v>
      </c>
      <c r="J78" s="4">
        <v>48</v>
      </c>
    </row>
    <row r="79" spans="1:13" hidden="1" x14ac:dyDescent="0.25">
      <c r="A79" s="4" t="s">
        <v>323</v>
      </c>
      <c r="B79" s="4" t="s">
        <v>130</v>
      </c>
      <c r="C79" s="4" t="s">
        <v>131</v>
      </c>
      <c r="D79" s="4" t="s">
        <v>580</v>
      </c>
      <c r="E79" s="4" t="s">
        <v>44</v>
      </c>
      <c r="F79" s="31"/>
      <c r="G79" s="34"/>
      <c r="H79" s="33">
        <v>0</v>
      </c>
      <c r="I79" s="33">
        <v>0</v>
      </c>
      <c r="J79" s="4">
        <v>48</v>
      </c>
    </row>
    <row r="80" spans="1:13" hidden="1" x14ac:dyDescent="0.25">
      <c r="A80" s="4" t="s">
        <v>690</v>
      </c>
      <c r="B80" s="4" t="s">
        <v>691</v>
      </c>
      <c r="C80" s="4" t="s">
        <v>208</v>
      </c>
      <c r="D80" s="4" t="s">
        <v>586</v>
      </c>
      <c r="E80" s="4" t="s">
        <v>44</v>
      </c>
      <c r="F80" s="31"/>
      <c r="G80" s="34"/>
      <c r="H80" s="33">
        <v>0</v>
      </c>
      <c r="I80" s="33">
        <v>0</v>
      </c>
      <c r="J80" s="4">
        <v>48</v>
      </c>
    </row>
    <row r="81" spans="1:14" hidden="1" x14ac:dyDescent="0.25">
      <c r="A81" s="4" t="s">
        <v>697</v>
      </c>
      <c r="B81" s="4" t="s">
        <v>707</v>
      </c>
      <c r="C81" s="4" t="s">
        <v>77</v>
      </c>
      <c r="D81" s="4" t="s">
        <v>583</v>
      </c>
      <c r="E81" s="4" t="s">
        <v>44</v>
      </c>
      <c r="H81" s="37">
        <v>0</v>
      </c>
      <c r="I81" s="37">
        <v>0</v>
      </c>
      <c r="J81" s="4">
        <v>48</v>
      </c>
    </row>
    <row r="82" spans="1:14" hidden="1" x14ac:dyDescent="0.25">
      <c r="A82" s="4" t="s">
        <v>345</v>
      </c>
      <c r="B82" s="4" t="s">
        <v>288</v>
      </c>
      <c r="C82" s="4" t="s">
        <v>127</v>
      </c>
      <c r="D82" s="4" t="s">
        <v>585</v>
      </c>
      <c r="E82" s="4" t="s">
        <v>44</v>
      </c>
      <c r="H82" s="37">
        <v>0</v>
      </c>
      <c r="I82" s="37">
        <v>0</v>
      </c>
      <c r="J82" s="4">
        <v>48</v>
      </c>
    </row>
    <row r="83" spans="1:14" x14ac:dyDescent="0.25">
      <c r="A83" s="194" t="s">
        <v>319</v>
      </c>
      <c r="B83" s="194" t="s">
        <v>138</v>
      </c>
      <c r="C83" s="194" t="s">
        <v>139</v>
      </c>
      <c r="D83" s="194" t="s">
        <v>584</v>
      </c>
      <c r="E83" s="194" t="s">
        <v>40</v>
      </c>
      <c r="F83" s="195"/>
      <c r="G83" s="196">
        <v>2</v>
      </c>
      <c r="H83" s="197">
        <v>25.900000000000002</v>
      </c>
      <c r="I83" s="197">
        <v>25.900000000000002</v>
      </c>
      <c r="J83" s="167">
        <v>249</v>
      </c>
      <c r="K83" s="168">
        <f>IF(H83&gt;0,H83,0)+IF(H84&gt;0,H84,0)+IF(H85&gt;0,H85,0)+IF(H86&gt;0,H86,0)+IF(H87&gt;0,H87,0)+IF(H88&gt;0,H88,0)</f>
        <v>98.3</v>
      </c>
      <c r="L83" s="38">
        <f>IF(H83&gt;0,J83,0)+IF(H84&gt;0,J84,0)+IF(H85&gt;0,J85,0)+IF(H86&gt;0,J86,0)+IF(H87&gt;0,J87,0)+IF(H88&gt;0,J88,0)</f>
        <v>1275</v>
      </c>
      <c r="M83" s="4" t="s">
        <v>797</v>
      </c>
      <c r="N83" s="4" t="s">
        <v>798</v>
      </c>
    </row>
    <row r="84" spans="1:14" x14ac:dyDescent="0.25">
      <c r="A84" s="194" t="s">
        <v>369</v>
      </c>
      <c r="B84" s="194" t="s">
        <v>255</v>
      </c>
      <c r="C84" s="194" t="s">
        <v>81</v>
      </c>
      <c r="D84" s="194" t="s">
        <v>580</v>
      </c>
      <c r="E84" s="194" t="s">
        <v>40</v>
      </c>
      <c r="F84" s="195"/>
      <c r="G84" s="196">
        <v>3</v>
      </c>
      <c r="H84" s="197">
        <v>21.900000000000002</v>
      </c>
      <c r="I84" s="197">
        <v>21.900000000000002</v>
      </c>
      <c r="J84" s="167">
        <v>237</v>
      </c>
      <c r="M84" s="4" t="s">
        <v>797</v>
      </c>
    </row>
    <row r="85" spans="1:14" x14ac:dyDescent="0.25">
      <c r="A85" s="194" t="s">
        <v>316</v>
      </c>
      <c r="B85" s="194" t="s">
        <v>141</v>
      </c>
      <c r="C85" s="194" t="s">
        <v>81</v>
      </c>
      <c r="D85" s="194" t="s">
        <v>585</v>
      </c>
      <c r="E85" s="194" t="s">
        <v>40</v>
      </c>
      <c r="F85" s="195">
        <v>1</v>
      </c>
      <c r="G85" s="196">
        <v>5</v>
      </c>
      <c r="H85" s="197">
        <v>16.2</v>
      </c>
      <c r="I85" s="197">
        <v>16.2</v>
      </c>
      <c r="J85" s="167">
        <v>215</v>
      </c>
      <c r="M85" s="4" t="s">
        <v>797</v>
      </c>
    </row>
    <row r="86" spans="1:14" x14ac:dyDescent="0.25">
      <c r="A86" s="194" t="s">
        <v>649</v>
      </c>
      <c r="B86" s="194" t="s">
        <v>190</v>
      </c>
      <c r="C86" s="194" t="s">
        <v>116</v>
      </c>
      <c r="D86" s="194" t="s">
        <v>582</v>
      </c>
      <c r="E86" s="194" t="s">
        <v>40</v>
      </c>
      <c r="F86" s="195"/>
      <c r="G86" s="196">
        <v>4</v>
      </c>
      <c r="H86" s="197">
        <v>15.3</v>
      </c>
      <c r="I86" s="197">
        <v>15.3</v>
      </c>
      <c r="J86" s="167">
        <v>209</v>
      </c>
      <c r="M86" s="4" t="s">
        <v>797</v>
      </c>
    </row>
    <row r="87" spans="1:14" x14ac:dyDescent="0.25">
      <c r="A87" s="194" t="s">
        <v>387</v>
      </c>
      <c r="B87" s="194" t="s">
        <v>241</v>
      </c>
      <c r="C87" s="194" t="s">
        <v>101</v>
      </c>
      <c r="D87" s="194" t="s">
        <v>584</v>
      </c>
      <c r="E87" s="194" t="s">
        <v>40</v>
      </c>
      <c r="F87" s="195">
        <v>2</v>
      </c>
      <c r="G87" s="196">
        <v>3</v>
      </c>
      <c r="H87" s="197">
        <v>12.6</v>
      </c>
      <c r="I87" s="197">
        <v>12.6</v>
      </c>
      <c r="J87" s="167">
        <v>201</v>
      </c>
      <c r="M87" s="4" t="s">
        <v>797</v>
      </c>
    </row>
    <row r="88" spans="1:14" x14ac:dyDescent="0.25">
      <c r="A88" s="194" t="s">
        <v>344</v>
      </c>
      <c r="B88" s="194" t="s">
        <v>128</v>
      </c>
      <c r="C88" s="194" t="s">
        <v>84</v>
      </c>
      <c r="D88" s="194" t="s">
        <v>580</v>
      </c>
      <c r="E88" s="194" t="s">
        <v>40</v>
      </c>
      <c r="F88" s="195"/>
      <c r="G88" s="196">
        <v>1</v>
      </c>
      <c r="H88" s="197">
        <v>6.4</v>
      </c>
      <c r="I88" s="197">
        <v>6.4</v>
      </c>
      <c r="J88" s="167">
        <v>164</v>
      </c>
      <c r="M88" s="4" t="s">
        <v>797</v>
      </c>
    </row>
    <row r="89" spans="1:14" hidden="1" x14ac:dyDescent="0.25">
      <c r="A89" s="4" t="s">
        <v>384</v>
      </c>
      <c r="B89" s="4" t="s">
        <v>146</v>
      </c>
      <c r="C89" s="4" t="s">
        <v>147</v>
      </c>
      <c r="D89" s="4" t="s">
        <v>580</v>
      </c>
      <c r="E89" s="4" t="s">
        <v>40</v>
      </c>
      <c r="H89" s="37">
        <v>0</v>
      </c>
      <c r="I89" s="37">
        <v>0</v>
      </c>
      <c r="J89" s="4">
        <v>48</v>
      </c>
    </row>
    <row r="90" spans="1:14" hidden="1" x14ac:dyDescent="0.25">
      <c r="A90" s="4" t="s">
        <v>329</v>
      </c>
      <c r="B90" s="4" t="s">
        <v>144</v>
      </c>
      <c r="C90" s="4" t="s">
        <v>559</v>
      </c>
      <c r="D90" s="4" t="s">
        <v>580</v>
      </c>
      <c r="E90" s="4" t="s">
        <v>40</v>
      </c>
      <c r="H90" s="37">
        <v>0</v>
      </c>
      <c r="I90" s="37">
        <v>0</v>
      </c>
      <c r="J90" s="4">
        <v>48</v>
      </c>
    </row>
    <row r="91" spans="1:14" hidden="1" x14ac:dyDescent="0.25">
      <c r="A91" s="4" t="s">
        <v>528</v>
      </c>
      <c r="B91" s="4" t="s">
        <v>111</v>
      </c>
      <c r="C91" s="4" t="s">
        <v>211</v>
      </c>
      <c r="D91" s="4" t="s">
        <v>583</v>
      </c>
      <c r="E91" s="4" t="s">
        <v>40</v>
      </c>
      <c r="H91" s="37">
        <v>0</v>
      </c>
      <c r="I91" s="37">
        <v>0</v>
      </c>
      <c r="J91" s="4">
        <v>48</v>
      </c>
    </row>
    <row r="92" spans="1:14" hidden="1" x14ac:dyDescent="0.25">
      <c r="A92" s="4" t="s">
        <v>387</v>
      </c>
      <c r="B92" s="4" t="s">
        <v>241</v>
      </c>
      <c r="C92" s="4" t="s">
        <v>101</v>
      </c>
      <c r="D92" s="4" t="s">
        <v>584</v>
      </c>
      <c r="E92" s="4" t="s">
        <v>40</v>
      </c>
      <c r="H92" s="37">
        <v>0</v>
      </c>
      <c r="I92" s="37">
        <v>0</v>
      </c>
      <c r="J92" s="4">
        <v>48</v>
      </c>
    </row>
    <row r="93" spans="1:14" x14ac:dyDescent="0.25">
      <c r="A93" s="194" t="s">
        <v>660</v>
      </c>
      <c r="B93" s="194" t="s">
        <v>199</v>
      </c>
      <c r="C93" s="194" t="s">
        <v>109</v>
      </c>
      <c r="D93" s="194" t="s">
        <v>580</v>
      </c>
      <c r="E93" s="194" t="s">
        <v>47</v>
      </c>
      <c r="F93" s="195"/>
      <c r="G93" s="196">
        <v>5</v>
      </c>
      <c r="H93" s="197">
        <v>43.5</v>
      </c>
      <c r="I93" s="197">
        <v>43.5</v>
      </c>
      <c r="J93" s="167">
        <v>278</v>
      </c>
      <c r="K93" s="168">
        <f>IF(H93&gt;0,H93,0)+IF(H94&gt;0,H94,0)+IF(H95&gt;0,H95,0)+IF(H96&gt;0,H96,0)+IF(H97&gt;0,H97,0)+IF(H98&gt;0,H98,0)</f>
        <v>150.1</v>
      </c>
      <c r="L93" s="38">
        <f>IF(H93&gt;0,J93,0)+IF(H94&gt;0,J94,0)+IF(H95&gt;0,J95,0)+IF(H96&gt;0,J96,0)+IF(H97&gt;0,J97,0)+IF(H98&gt;0,J98,0)</f>
        <v>1418</v>
      </c>
      <c r="M93" s="4" t="s">
        <v>797</v>
      </c>
      <c r="N93" s="4" t="s">
        <v>798</v>
      </c>
    </row>
    <row r="94" spans="1:14" x14ac:dyDescent="0.25">
      <c r="A94" s="194" t="s">
        <v>406</v>
      </c>
      <c r="B94" s="194" t="s">
        <v>95</v>
      </c>
      <c r="C94" s="194" t="s">
        <v>167</v>
      </c>
      <c r="D94" s="194" t="s">
        <v>583</v>
      </c>
      <c r="E94" s="194" t="s">
        <v>47</v>
      </c>
      <c r="F94" s="195"/>
      <c r="G94" s="196">
        <v>8</v>
      </c>
      <c r="H94" s="197">
        <v>32.400000000000006</v>
      </c>
      <c r="I94" s="197">
        <v>32.400000000000006</v>
      </c>
      <c r="J94" s="167">
        <v>263</v>
      </c>
      <c r="M94" s="4" t="s">
        <v>797</v>
      </c>
    </row>
    <row r="95" spans="1:14" x14ac:dyDescent="0.25">
      <c r="A95" s="194" t="s">
        <v>416</v>
      </c>
      <c r="B95" s="194" t="s">
        <v>175</v>
      </c>
      <c r="C95" s="194" t="s">
        <v>176</v>
      </c>
      <c r="D95" s="194" t="s">
        <v>583</v>
      </c>
      <c r="E95" s="194" t="s">
        <v>47</v>
      </c>
      <c r="F95" s="195"/>
      <c r="G95" s="196">
        <v>8</v>
      </c>
      <c r="H95" s="197">
        <v>32.299999999999997</v>
      </c>
      <c r="I95" s="197">
        <v>32.299999999999997</v>
      </c>
      <c r="J95" s="167">
        <v>262</v>
      </c>
      <c r="M95" s="4" t="s">
        <v>797</v>
      </c>
    </row>
    <row r="96" spans="1:14" x14ac:dyDescent="0.25">
      <c r="A96" s="194" t="s">
        <v>653</v>
      </c>
      <c r="B96" s="194" t="s">
        <v>654</v>
      </c>
      <c r="C96" s="194" t="s">
        <v>655</v>
      </c>
      <c r="D96" s="194" t="s">
        <v>586</v>
      </c>
      <c r="E96" s="194" t="s">
        <v>47</v>
      </c>
      <c r="F96" s="195"/>
      <c r="G96" s="196">
        <v>5</v>
      </c>
      <c r="H96" s="197">
        <v>17.7</v>
      </c>
      <c r="I96" s="197">
        <v>17.7</v>
      </c>
      <c r="J96" s="167">
        <v>221</v>
      </c>
      <c r="M96" s="4" t="s">
        <v>797</v>
      </c>
    </row>
    <row r="97" spans="1:13" x14ac:dyDescent="0.25">
      <c r="A97" s="194" t="s">
        <v>787</v>
      </c>
      <c r="B97" s="194" t="s">
        <v>790</v>
      </c>
      <c r="C97" s="194" t="s">
        <v>176</v>
      </c>
      <c r="D97" s="194" t="s">
        <v>582</v>
      </c>
      <c r="E97" s="194" t="s">
        <v>47</v>
      </c>
      <c r="F97" s="195"/>
      <c r="G97" s="196">
        <v>4</v>
      </c>
      <c r="H97" s="197">
        <v>14</v>
      </c>
      <c r="I97" s="197">
        <v>14</v>
      </c>
      <c r="J97" s="167">
        <v>204</v>
      </c>
      <c r="M97" s="4" t="s">
        <v>797</v>
      </c>
    </row>
    <row r="98" spans="1:13" x14ac:dyDescent="0.25">
      <c r="A98" s="194" t="s">
        <v>496</v>
      </c>
      <c r="B98" s="194" t="s">
        <v>115</v>
      </c>
      <c r="C98" s="194" t="s">
        <v>497</v>
      </c>
      <c r="D98" s="194" t="s">
        <v>583</v>
      </c>
      <c r="E98" s="194" t="s">
        <v>47</v>
      </c>
      <c r="F98" s="195"/>
      <c r="G98" s="196">
        <v>3</v>
      </c>
      <c r="H98" s="197">
        <v>10.199999999999999</v>
      </c>
      <c r="I98" s="197">
        <v>10.199999999999999</v>
      </c>
      <c r="J98" s="167">
        <v>190</v>
      </c>
      <c r="M98" s="4" t="s">
        <v>797</v>
      </c>
    </row>
    <row r="99" spans="1:13" hidden="1" x14ac:dyDescent="0.25">
      <c r="A99" s="4" t="s">
        <v>321</v>
      </c>
      <c r="B99" s="4" t="s">
        <v>165</v>
      </c>
      <c r="C99" s="4" t="s">
        <v>166</v>
      </c>
      <c r="D99" s="4" t="s">
        <v>584</v>
      </c>
      <c r="E99" s="4" t="s">
        <v>47</v>
      </c>
      <c r="H99" s="37">
        <v>0</v>
      </c>
      <c r="I99" s="37">
        <v>0</v>
      </c>
      <c r="J99" s="4">
        <v>48</v>
      </c>
    </row>
    <row r="100" spans="1:13" hidden="1" x14ac:dyDescent="0.25">
      <c r="A100" s="4" t="s">
        <v>377</v>
      </c>
      <c r="B100" s="4" t="s">
        <v>270</v>
      </c>
      <c r="C100" s="4" t="s">
        <v>167</v>
      </c>
      <c r="D100" s="4" t="s">
        <v>581</v>
      </c>
      <c r="E100" s="4" t="s">
        <v>47</v>
      </c>
      <c r="H100" s="37">
        <v>0</v>
      </c>
      <c r="I100" s="37">
        <v>0</v>
      </c>
      <c r="J100" s="4">
        <v>48</v>
      </c>
    </row>
    <row r="101" spans="1:13" hidden="1" x14ac:dyDescent="0.25">
      <c r="A101" s="4" t="s">
        <v>656</v>
      </c>
      <c r="B101" s="4" t="s">
        <v>141</v>
      </c>
      <c r="C101" s="4" t="s">
        <v>119</v>
      </c>
      <c r="D101" s="4" t="s">
        <v>580</v>
      </c>
      <c r="E101" s="4" t="s">
        <v>47</v>
      </c>
      <c r="H101" s="37">
        <v>0</v>
      </c>
      <c r="I101" s="37">
        <v>0</v>
      </c>
      <c r="J101" s="4">
        <v>48</v>
      </c>
    </row>
    <row r="102" spans="1:13" hidden="1" x14ac:dyDescent="0.25">
      <c r="A102" s="4" t="s">
        <v>406</v>
      </c>
      <c r="B102" s="4" t="s">
        <v>95</v>
      </c>
      <c r="C102" s="4" t="s">
        <v>167</v>
      </c>
      <c r="D102" s="4" t="s">
        <v>583</v>
      </c>
      <c r="E102" s="4" t="s">
        <v>47</v>
      </c>
      <c r="F102" s="31"/>
      <c r="G102" s="34"/>
      <c r="H102" s="33">
        <v>0</v>
      </c>
      <c r="I102" s="33">
        <v>0</v>
      </c>
      <c r="J102" s="4">
        <v>48</v>
      </c>
    </row>
    <row r="103" spans="1:13" hidden="1" x14ac:dyDescent="0.25">
      <c r="A103" s="4" t="s">
        <v>742</v>
      </c>
      <c r="B103" s="4" t="s">
        <v>753</v>
      </c>
      <c r="C103" s="4" t="s">
        <v>116</v>
      </c>
      <c r="D103" s="4" t="s">
        <v>580</v>
      </c>
      <c r="E103" s="4" t="s">
        <v>47</v>
      </c>
      <c r="H103" s="37">
        <v>0</v>
      </c>
      <c r="I103" s="37">
        <v>0</v>
      </c>
      <c r="J103" s="4">
        <v>48</v>
      </c>
    </row>
    <row r="104" spans="1:13" hidden="1" x14ac:dyDescent="0.25">
      <c r="A104" s="4" t="s">
        <v>548</v>
      </c>
      <c r="B104" s="4" t="s">
        <v>551</v>
      </c>
      <c r="C104" s="4" t="s">
        <v>99</v>
      </c>
      <c r="D104" s="4" t="s">
        <v>580</v>
      </c>
      <c r="E104" s="4" t="s">
        <v>47</v>
      </c>
      <c r="H104" s="37">
        <v>0</v>
      </c>
      <c r="I104" s="37">
        <v>0</v>
      </c>
      <c r="J104" s="4">
        <v>48</v>
      </c>
    </row>
    <row r="105" spans="1:13" hidden="1" x14ac:dyDescent="0.25">
      <c r="A105" s="4" t="s">
        <v>365</v>
      </c>
      <c r="B105" s="4" t="s">
        <v>239</v>
      </c>
      <c r="C105" s="4" t="s">
        <v>81</v>
      </c>
      <c r="D105" s="4" t="s">
        <v>583</v>
      </c>
      <c r="E105" s="4" t="s">
        <v>47</v>
      </c>
      <c r="F105" s="31"/>
      <c r="G105" s="34"/>
      <c r="H105" s="33">
        <v>0</v>
      </c>
      <c r="I105" s="33">
        <v>0</v>
      </c>
      <c r="J105" s="4">
        <v>48</v>
      </c>
    </row>
    <row r="106" spans="1:13" hidden="1" x14ac:dyDescent="0.25">
      <c r="A106" s="4" t="s">
        <v>653</v>
      </c>
      <c r="B106" s="4" t="s">
        <v>654</v>
      </c>
      <c r="C106" s="4" t="s">
        <v>655</v>
      </c>
      <c r="D106" s="4" t="s">
        <v>586</v>
      </c>
      <c r="E106" s="4" t="s">
        <v>47</v>
      </c>
      <c r="H106" s="37">
        <v>0</v>
      </c>
      <c r="I106" s="37">
        <v>0</v>
      </c>
      <c r="J106" s="4">
        <v>48</v>
      </c>
    </row>
    <row r="107" spans="1:13" hidden="1" x14ac:dyDescent="0.25">
      <c r="A107" s="4" t="s">
        <v>647</v>
      </c>
      <c r="B107" s="4" t="s">
        <v>271</v>
      </c>
      <c r="C107" s="4" t="s">
        <v>166</v>
      </c>
      <c r="D107" s="4" t="s">
        <v>581</v>
      </c>
      <c r="E107" s="4" t="s">
        <v>47</v>
      </c>
      <c r="H107" s="37">
        <v>0</v>
      </c>
      <c r="I107" s="37">
        <v>0</v>
      </c>
      <c r="J107" s="4">
        <v>48</v>
      </c>
    </row>
    <row r="108" spans="1:13" hidden="1" x14ac:dyDescent="0.25">
      <c r="A108" s="4" t="s">
        <v>673</v>
      </c>
      <c r="B108" s="4" t="s">
        <v>121</v>
      </c>
      <c r="C108" s="4" t="s">
        <v>674</v>
      </c>
      <c r="D108" s="4" t="s">
        <v>582</v>
      </c>
      <c r="E108" s="4" t="s">
        <v>47</v>
      </c>
      <c r="H108" s="37">
        <v>0</v>
      </c>
      <c r="I108" s="37">
        <v>0</v>
      </c>
      <c r="J108" s="4">
        <v>48</v>
      </c>
    </row>
    <row r="109" spans="1:13" hidden="1" x14ac:dyDescent="0.25">
      <c r="A109" s="4" t="s">
        <v>740</v>
      </c>
      <c r="B109" s="4" t="s">
        <v>101</v>
      </c>
      <c r="C109" s="4" t="s">
        <v>122</v>
      </c>
      <c r="D109" s="4" t="s">
        <v>580</v>
      </c>
      <c r="E109" s="4" t="s">
        <v>47</v>
      </c>
      <c r="H109" s="37">
        <v>0</v>
      </c>
      <c r="I109" s="37">
        <v>0</v>
      </c>
      <c r="J109" s="4">
        <v>48</v>
      </c>
    </row>
    <row r="110" spans="1:13" hidden="1" x14ac:dyDescent="0.25">
      <c r="A110" s="4" t="s">
        <v>522</v>
      </c>
      <c r="B110" s="4" t="s">
        <v>170</v>
      </c>
      <c r="C110" s="4" t="s">
        <v>524</v>
      </c>
      <c r="D110" s="4" t="s">
        <v>580</v>
      </c>
      <c r="E110" s="4" t="s">
        <v>47</v>
      </c>
      <c r="H110" s="37">
        <v>0</v>
      </c>
      <c r="I110" s="37">
        <v>0</v>
      </c>
      <c r="J110" s="4">
        <v>48</v>
      </c>
    </row>
    <row r="111" spans="1:13" hidden="1" x14ac:dyDescent="0.25">
      <c r="A111" s="4" t="s">
        <v>741</v>
      </c>
      <c r="B111" s="4" t="s">
        <v>752</v>
      </c>
      <c r="C111" s="4" t="s">
        <v>249</v>
      </c>
      <c r="D111" s="4" t="s">
        <v>580</v>
      </c>
      <c r="E111" s="4" t="s">
        <v>47</v>
      </c>
      <c r="H111" s="37">
        <v>0</v>
      </c>
      <c r="I111" s="37">
        <v>0</v>
      </c>
      <c r="J111" s="4">
        <v>48</v>
      </c>
    </row>
    <row r="112" spans="1:13" hidden="1" x14ac:dyDescent="0.25">
      <c r="A112" s="4" t="s">
        <v>547</v>
      </c>
      <c r="B112" s="4" t="s">
        <v>87</v>
      </c>
      <c r="C112" s="4" t="s">
        <v>549</v>
      </c>
      <c r="D112" s="4" t="s">
        <v>580</v>
      </c>
      <c r="E112" s="4" t="s">
        <v>47</v>
      </c>
      <c r="F112" s="31"/>
      <c r="G112" s="34"/>
      <c r="H112" s="33">
        <v>0</v>
      </c>
      <c r="I112" s="33">
        <v>0</v>
      </c>
      <c r="J112" s="4">
        <v>48</v>
      </c>
    </row>
    <row r="113" spans="1:14" hidden="1" x14ac:dyDescent="0.25">
      <c r="A113" s="4" t="s">
        <v>499</v>
      </c>
      <c r="B113" s="4" t="s">
        <v>171</v>
      </c>
      <c r="C113" s="4" t="s">
        <v>502</v>
      </c>
      <c r="D113" s="4" t="s">
        <v>584</v>
      </c>
      <c r="E113" s="4" t="s">
        <v>47</v>
      </c>
      <c r="H113" s="37">
        <v>0</v>
      </c>
      <c r="I113" s="37">
        <v>0</v>
      </c>
      <c r="J113" s="4">
        <v>48</v>
      </c>
    </row>
    <row r="114" spans="1:14" x14ac:dyDescent="0.25">
      <c r="A114" s="194" t="s">
        <v>331</v>
      </c>
      <c r="B114" s="194" t="s">
        <v>198</v>
      </c>
      <c r="C114" s="194" t="s">
        <v>112</v>
      </c>
      <c r="D114" s="194" t="s">
        <v>583</v>
      </c>
      <c r="E114" s="194" t="s">
        <v>38</v>
      </c>
      <c r="F114" s="195"/>
      <c r="G114" s="196">
        <v>10</v>
      </c>
      <c r="H114" s="197">
        <v>149.1</v>
      </c>
      <c r="I114" s="197">
        <v>149.1</v>
      </c>
      <c r="J114" s="167">
        <v>300</v>
      </c>
      <c r="K114" s="168">
        <f>IF(H114&gt;0,H114,0)+IF(H115&gt;0,H115,0)+IF(H116&gt;0,H116,0)+IF(H117&gt;0,H117,0)+IF(H118&gt;0,H118,0)+IF(H119&gt;0,H119,0)</f>
        <v>395</v>
      </c>
      <c r="L114" s="38">
        <f>IF(H114&gt;0,J114,0)+IF(H115&gt;0,J115,0)+IF(H116&gt;0,J116,0)+IF(H117&gt;0,J117,0)+IF(H118&gt;0,J118,0)+IF(H119&gt;0,J119,0)</f>
        <v>1703</v>
      </c>
      <c r="M114" s="4" t="s">
        <v>797</v>
      </c>
      <c r="N114" s="4" t="s">
        <v>798</v>
      </c>
    </row>
    <row r="115" spans="1:14" x14ac:dyDescent="0.25">
      <c r="A115" s="194" t="s">
        <v>315</v>
      </c>
      <c r="B115" s="194" t="s">
        <v>150</v>
      </c>
      <c r="C115" s="194" t="s">
        <v>151</v>
      </c>
      <c r="D115" s="194" t="s">
        <v>580</v>
      </c>
      <c r="E115" s="194" t="s">
        <v>38</v>
      </c>
      <c r="F115" s="195">
        <v>1</v>
      </c>
      <c r="G115" s="196">
        <v>8</v>
      </c>
      <c r="H115" s="197">
        <v>60.599999999999994</v>
      </c>
      <c r="I115" s="197">
        <v>60.599999999999994</v>
      </c>
      <c r="J115" s="167">
        <v>293</v>
      </c>
      <c r="M115" s="4" t="s">
        <v>797</v>
      </c>
    </row>
    <row r="116" spans="1:14" x14ac:dyDescent="0.25">
      <c r="A116" s="194" t="s">
        <v>650</v>
      </c>
      <c r="B116" s="194" t="s">
        <v>651</v>
      </c>
      <c r="C116" s="194" t="s">
        <v>652</v>
      </c>
      <c r="D116" s="194" t="s">
        <v>580</v>
      </c>
      <c r="E116" s="194" t="s">
        <v>38</v>
      </c>
      <c r="F116" s="195">
        <v>1</v>
      </c>
      <c r="G116" s="196">
        <v>7</v>
      </c>
      <c r="H116" s="197">
        <v>57.2</v>
      </c>
      <c r="I116" s="197">
        <v>57.2</v>
      </c>
      <c r="J116" s="167">
        <v>290</v>
      </c>
      <c r="M116" s="4" t="s">
        <v>797</v>
      </c>
    </row>
    <row r="117" spans="1:14" x14ac:dyDescent="0.25">
      <c r="A117" s="194" t="s">
        <v>770</v>
      </c>
      <c r="B117" s="194" t="s">
        <v>773</v>
      </c>
      <c r="C117" s="194" t="s">
        <v>259</v>
      </c>
      <c r="D117" s="194" t="s">
        <v>580</v>
      </c>
      <c r="E117" s="194" t="s">
        <v>38</v>
      </c>
      <c r="F117" s="195"/>
      <c r="G117" s="196">
        <v>3</v>
      </c>
      <c r="H117" s="197">
        <v>53.400000000000006</v>
      </c>
      <c r="I117" s="197">
        <v>53.400000000000006</v>
      </c>
      <c r="J117" s="167">
        <v>286</v>
      </c>
      <c r="M117" s="4" t="s">
        <v>797</v>
      </c>
    </row>
    <row r="118" spans="1:14" x14ac:dyDescent="0.25">
      <c r="A118" s="194" t="s">
        <v>429</v>
      </c>
      <c r="B118" s="194" t="s">
        <v>107</v>
      </c>
      <c r="C118" s="194" t="s">
        <v>108</v>
      </c>
      <c r="D118" s="194" t="s">
        <v>580</v>
      </c>
      <c r="E118" s="194" t="s">
        <v>38</v>
      </c>
      <c r="F118" s="195">
        <v>1</v>
      </c>
      <c r="G118" s="196">
        <v>7</v>
      </c>
      <c r="H118" s="197">
        <v>44.6</v>
      </c>
      <c r="I118" s="197">
        <v>44.6</v>
      </c>
      <c r="J118" s="167">
        <v>279</v>
      </c>
      <c r="M118" s="4" t="s">
        <v>797</v>
      </c>
    </row>
    <row r="119" spans="1:14" x14ac:dyDescent="0.25">
      <c r="A119" s="194" t="s">
        <v>769</v>
      </c>
      <c r="B119" s="194" t="s">
        <v>250</v>
      </c>
      <c r="C119" s="194" t="s">
        <v>155</v>
      </c>
      <c r="D119" s="194" t="s">
        <v>580</v>
      </c>
      <c r="E119" s="194" t="s">
        <v>38</v>
      </c>
      <c r="F119" s="195"/>
      <c r="G119" s="196">
        <v>3</v>
      </c>
      <c r="H119" s="197">
        <v>30.1</v>
      </c>
      <c r="I119" s="197">
        <v>30.1</v>
      </c>
      <c r="J119" s="167">
        <v>255</v>
      </c>
      <c r="M119" s="4" t="s">
        <v>797</v>
      </c>
    </row>
    <row r="120" spans="1:14" hidden="1" x14ac:dyDescent="0.25">
      <c r="A120" s="4" t="s">
        <v>478</v>
      </c>
      <c r="B120" s="4" t="s">
        <v>479</v>
      </c>
      <c r="C120" s="4" t="s">
        <v>480</v>
      </c>
      <c r="D120" s="4" t="s">
        <v>584</v>
      </c>
      <c r="E120" s="4" t="s">
        <v>38</v>
      </c>
      <c r="G120" s="4">
        <v>2</v>
      </c>
      <c r="H120" s="37">
        <v>12.6</v>
      </c>
      <c r="I120" s="37">
        <v>12.6</v>
      </c>
      <c r="J120" s="4">
        <v>276</v>
      </c>
    </row>
    <row r="121" spans="1:14" hidden="1" x14ac:dyDescent="0.25">
      <c r="A121" s="4" t="s">
        <v>410</v>
      </c>
      <c r="B121" s="4" t="s">
        <v>158</v>
      </c>
      <c r="C121" s="4" t="s">
        <v>119</v>
      </c>
      <c r="D121" s="4" t="s">
        <v>580</v>
      </c>
      <c r="E121" s="4" t="s">
        <v>38</v>
      </c>
      <c r="F121" s="31"/>
      <c r="G121" s="34">
        <v>2</v>
      </c>
      <c r="H121" s="33">
        <v>9.1999999999999993</v>
      </c>
      <c r="I121" s="33">
        <v>9.1999999999999993</v>
      </c>
      <c r="J121" s="4">
        <v>272</v>
      </c>
    </row>
    <row r="122" spans="1:14" hidden="1" x14ac:dyDescent="0.25">
      <c r="A122" s="4" t="s">
        <v>409</v>
      </c>
      <c r="B122" s="4" t="s">
        <v>159</v>
      </c>
      <c r="C122" s="4" t="s">
        <v>160</v>
      </c>
      <c r="D122" s="4" t="s">
        <v>580</v>
      </c>
      <c r="E122" s="4" t="s">
        <v>38</v>
      </c>
      <c r="G122" s="4">
        <v>2</v>
      </c>
      <c r="H122" s="37">
        <v>3.6</v>
      </c>
      <c r="I122" s="37">
        <v>3.6</v>
      </c>
      <c r="J122" s="4">
        <v>252</v>
      </c>
    </row>
    <row r="123" spans="1:14" hidden="1" x14ac:dyDescent="0.25">
      <c r="A123" s="4" t="s">
        <v>370</v>
      </c>
      <c r="B123" s="4" t="s">
        <v>153</v>
      </c>
      <c r="C123" s="4" t="s">
        <v>712</v>
      </c>
      <c r="D123" s="4" t="s">
        <v>580</v>
      </c>
      <c r="E123" s="4" t="s">
        <v>38</v>
      </c>
      <c r="G123" s="4">
        <v>1</v>
      </c>
      <c r="H123" s="37">
        <v>2.7</v>
      </c>
      <c r="I123" s="37">
        <v>2.7</v>
      </c>
      <c r="J123" s="4">
        <v>247</v>
      </c>
    </row>
    <row r="124" spans="1:14" hidden="1" x14ac:dyDescent="0.25">
      <c r="A124" s="4" t="s">
        <v>372</v>
      </c>
      <c r="B124" s="4" t="s">
        <v>269</v>
      </c>
      <c r="C124" s="4" t="s">
        <v>152</v>
      </c>
      <c r="D124" s="4" t="s">
        <v>580</v>
      </c>
      <c r="E124" s="4" t="s">
        <v>38</v>
      </c>
      <c r="F124" s="31">
        <v>3</v>
      </c>
      <c r="G124" s="34"/>
      <c r="H124" s="33">
        <v>1.8</v>
      </c>
      <c r="I124" s="33">
        <v>1.8</v>
      </c>
      <c r="J124" s="4">
        <v>234</v>
      </c>
    </row>
    <row r="125" spans="1:14" hidden="1" x14ac:dyDescent="0.25">
      <c r="A125" s="4" t="s">
        <v>743</v>
      </c>
      <c r="B125" s="4" t="s">
        <v>754</v>
      </c>
      <c r="C125" s="4" t="s">
        <v>202</v>
      </c>
      <c r="D125" s="4" t="s">
        <v>582</v>
      </c>
      <c r="E125" s="4" t="s">
        <v>38</v>
      </c>
      <c r="F125" s="4">
        <v>1</v>
      </c>
      <c r="H125" s="37">
        <v>1</v>
      </c>
      <c r="I125" s="37">
        <v>1</v>
      </c>
      <c r="J125" s="4">
        <v>212</v>
      </c>
    </row>
    <row r="126" spans="1:14" hidden="1" x14ac:dyDescent="0.25">
      <c r="A126" s="4" t="s">
        <v>536</v>
      </c>
      <c r="B126" s="4" t="s">
        <v>542</v>
      </c>
      <c r="C126" s="4" t="s">
        <v>157</v>
      </c>
      <c r="D126" s="4" t="s">
        <v>580</v>
      </c>
      <c r="E126" s="4" t="s">
        <v>38</v>
      </c>
      <c r="F126" s="31">
        <v>1</v>
      </c>
      <c r="G126" s="34"/>
      <c r="H126" s="33">
        <v>0.5</v>
      </c>
      <c r="I126" s="33">
        <v>0.5</v>
      </c>
      <c r="J126" s="4">
        <v>194</v>
      </c>
    </row>
    <row r="127" spans="1:14" hidden="1" x14ac:dyDescent="0.25">
      <c r="A127" s="4" t="s">
        <v>429</v>
      </c>
      <c r="B127" s="4" t="s">
        <v>107</v>
      </c>
      <c r="C127" s="4" t="s">
        <v>108</v>
      </c>
      <c r="D127" s="4" t="s">
        <v>580</v>
      </c>
      <c r="E127" s="4" t="s">
        <v>38</v>
      </c>
      <c r="F127" s="31"/>
      <c r="G127" s="34"/>
      <c r="H127" s="33">
        <v>0</v>
      </c>
      <c r="I127" s="33">
        <v>0</v>
      </c>
      <c r="J127" s="4">
        <v>48</v>
      </c>
    </row>
    <row r="128" spans="1:14" hidden="1" x14ac:dyDescent="0.25">
      <c r="A128" s="4" t="s">
        <v>468</v>
      </c>
      <c r="B128" s="4" t="s">
        <v>165</v>
      </c>
      <c r="C128" s="4" t="s">
        <v>521</v>
      </c>
      <c r="D128" s="4" t="s">
        <v>580</v>
      </c>
      <c r="E128" s="4" t="s">
        <v>38</v>
      </c>
      <c r="H128" s="37">
        <v>0</v>
      </c>
      <c r="I128" s="37">
        <v>0</v>
      </c>
      <c r="J128" s="4">
        <v>48</v>
      </c>
    </row>
    <row r="129" spans="1:14" hidden="1" x14ac:dyDescent="0.25">
      <c r="A129" s="4" t="s">
        <v>427</v>
      </c>
      <c r="B129" s="4" t="s">
        <v>182</v>
      </c>
      <c r="C129" s="4" t="s">
        <v>183</v>
      </c>
      <c r="D129" s="4" t="s">
        <v>580</v>
      </c>
      <c r="E129" s="4" t="s">
        <v>38</v>
      </c>
      <c r="F129" s="31"/>
      <c r="G129" s="34"/>
      <c r="H129" s="33">
        <v>0</v>
      </c>
      <c r="I129" s="33">
        <v>0</v>
      </c>
      <c r="J129" s="4">
        <v>48</v>
      </c>
    </row>
    <row r="130" spans="1:14" hidden="1" x14ac:dyDescent="0.25">
      <c r="A130" s="4" t="s">
        <v>517</v>
      </c>
      <c r="B130" s="4" t="s">
        <v>520</v>
      </c>
      <c r="C130" s="4" t="s">
        <v>521</v>
      </c>
      <c r="D130" s="4" t="s">
        <v>580</v>
      </c>
      <c r="E130" s="4" t="s">
        <v>38</v>
      </c>
      <c r="F130" s="31"/>
      <c r="G130" s="34"/>
      <c r="H130" s="33">
        <v>0</v>
      </c>
      <c r="I130" s="33">
        <v>0</v>
      </c>
      <c r="J130" s="4">
        <v>48</v>
      </c>
    </row>
    <row r="131" spans="1:14" hidden="1" x14ac:dyDescent="0.25">
      <c r="A131" s="4" t="s">
        <v>516</v>
      </c>
      <c r="B131" s="4" t="s">
        <v>519</v>
      </c>
      <c r="C131" s="4" t="s">
        <v>109</v>
      </c>
      <c r="D131" s="4" t="s">
        <v>580</v>
      </c>
      <c r="E131" s="4" t="s">
        <v>38</v>
      </c>
      <c r="F131" s="31"/>
      <c r="G131" s="34"/>
      <c r="H131" s="33">
        <v>0</v>
      </c>
      <c r="I131" s="33">
        <v>0</v>
      </c>
      <c r="J131" s="4">
        <v>48</v>
      </c>
    </row>
    <row r="132" spans="1:14" x14ac:dyDescent="0.25">
      <c r="A132" s="194" t="s">
        <v>550</v>
      </c>
      <c r="B132" s="194" t="s">
        <v>555</v>
      </c>
      <c r="C132" s="194" t="s">
        <v>173</v>
      </c>
      <c r="D132" s="194" t="s">
        <v>580</v>
      </c>
      <c r="E132" s="194" t="s">
        <v>49</v>
      </c>
      <c r="F132" s="195"/>
      <c r="G132" s="196">
        <v>5</v>
      </c>
      <c r="H132" s="197">
        <v>102.10000000000001</v>
      </c>
      <c r="I132" s="197">
        <v>102.10000000000001</v>
      </c>
      <c r="J132" s="167">
        <v>297</v>
      </c>
      <c r="K132" s="168">
        <f>IF(H132&gt;0,H132,0)+IF(H133&gt;0,H133,0)+IF(H134&gt;0,H134,0)+IF(H135&gt;0,H135,0)+IF(H136&gt;0,H136,0)+IF(H137&gt;0,H137,0)</f>
        <v>220.00000000000003</v>
      </c>
      <c r="L132" s="38">
        <f>IF(H132&gt;0,J132,0)+IF(H133&gt;0,J133,0)+IF(H134&gt;0,J134,0)+IF(H135&gt;0,J135,0)+IF(H136&gt;0,J136,0)+IF(H137&gt;0,J137,0)</f>
        <v>1417</v>
      </c>
      <c r="M132" s="4" t="s">
        <v>797</v>
      </c>
      <c r="N132" s="4" t="s">
        <v>798</v>
      </c>
    </row>
    <row r="133" spans="1:14" x14ac:dyDescent="0.25">
      <c r="A133" s="194" t="s">
        <v>529</v>
      </c>
      <c r="B133" s="194" t="s">
        <v>531</v>
      </c>
      <c r="C133" s="194" t="s">
        <v>98</v>
      </c>
      <c r="D133" s="194" t="s">
        <v>580</v>
      </c>
      <c r="E133" s="194" t="s">
        <v>49</v>
      </c>
      <c r="F133" s="195"/>
      <c r="G133" s="196">
        <v>7</v>
      </c>
      <c r="H133" s="197">
        <v>52.5</v>
      </c>
      <c r="I133" s="197">
        <v>52.5</v>
      </c>
      <c r="J133" s="167">
        <v>284</v>
      </c>
      <c r="M133" s="4" t="s">
        <v>797</v>
      </c>
    </row>
    <row r="134" spans="1:14" x14ac:dyDescent="0.25">
      <c r="A134" s="194" t="s">
        <v>433</v>
      </c>
      <c r="B134" s="194" t="s">
        <v>688</v>
      </c>
      <c r="C134" s="194" t="s">
        <v>493</v>
      </c>
      <c r="D134" s="194" t="s">
        <v>580</v>
      </c>
      <c r="E134" s="194" t="s">
        <v>49</v>
      </c>
      <c r="F134" s="195"/>
      <c r="G134" s="196">
        <v>2</v>
      </c>
      <c r="H134" s="197">
        <v>31.3</v>
      </c>
      <c r="I134" s="197">
        <v>31.3</v>
      </c>
      <c r="J134" s="167">
        <v>259</v>
      </c>
      <c r="M134" s="4" t="s">
        <v>797</v>
      </c>
    </row>
    <row r="135" spans="1:14" x14ac:dyDescent="0.25">
      <c r="A135" s="194" t="s">
        <v>767</v>
      </c>
      <c r="B135" s="194" t="s">
        <v>251</v>
      </c>
      <c r="C135" s="194" t="s">
        <v>771</v>
      </c>
      <c r="D135" s="194" t="s">
        <v>584</v>
      </c>
      <c r="E135" s="194" t="s">
        <v>49</v>
      </c>
      <c r="F135" s="195"/>
      <c r="G135" s="196">
        <v>4</v>
      </c>
      <c r="H135" s="197">
        <v>14.299999999999999</v>
      </c>
      <c r="I135" s="197">
        <v>14.299999999999999</v>
      </c>
      <c r="J135" s="167">
        <v>205</v>
      </c>
      <c r="M135" s="4" t="s">
        <v>797</v>
      </c>
    </row>
    <row r="136" spans="1:14" x14ac:dyDescent="0.25">
      <c r="A136" s="194" t="s">
        <v>777</v>
      </c>
      <c r="B136" s="194" t="s">
        <v>778</v>
      </c>
      <c r="C136" s="194" t="s">
        <v>771</v>
      </c>
      <c r="D136" s="194" t="s">
        <v>581</v>
      </c>
      <c r="E136" s="194" t="s">
        <v>49</v>
      </c>
      <c r="F136" s="195"/>
      <c r="G136" s="196">
        <v>4</v>
      </c>
      <c r="H136" s="197">
        <v>12.600000000000001</v>
      </c>
      <c r="I136" s="197">
        <v>12.600000000000001</v>
      </c>
      <c r="J136" s="167">
        <v>201</v>
      </c>
      <c r="M136" s="4" t="s">
        <v>797</v>
      </c>
    </row>
    <row r="137" spans="1:14" x14ac:dyDescent="0.25">
      <c r="A137" s="194" t="s">
        <v>350</v>
      </c>
      <c r="B137" s="194" t="s">
        <v>123</v>
      </c>
      <c r="C137" s="194" t="s">
        <v>177</v>
      </c>
      <c r="D137" s="194" t="s">
        <v>583</v>
      </c>
      <c r="E137" s="194" t="s">
        <v>49</v>
      </c>
      <c r="F137" s="195"/>
      <c r="G137" s="196">
        <v>2</v>
      </c>
      <c r="H137" s="197">
        <v>7.2</v>
      </c>
      <c r="I137" s="197">
        <v>7.2</v>
      </c>
      <c r="J137" s="167">
        <v>171</v>
      </c>
      <c r="M137" s="4" t="s">
        <v>797</v>
      </c>
    </row>
    <row r="138" spans="1:14" hidden="1" x14ac:dyDescent="0.25">
      <c r="A138" s="4" t="s">
        <v>462</v>
      </c>
      <c r="B138" s="4" t="s">
        <v>469</v>
      </c>
      <c r="C138" s="4" t="s">
        <v>177</v>
      </c>
      <c r="D138" s="4" t="s">
        <v>582</v>
      </c>
      <c r="E138" s="4" t="s">
        <v>49</v>
      </c>
      <c r="F138" s="31">
        <v>1</v>
      </c>
      <c r="G138" s="34"/>
      <c r="H138" s="33">
        <v>0.5</v>
      </c>
      <c r="I138" s="33">
        <v>0.5</v>
      </c>
      <c r="J138" s="4">
        <v>194</v>
      </c>
    </row>
    <row r="139" spans="1:14" hidden="1" x14ac:dyDescent="0.25">
      <c r="A139" s="4" t="s">
        <v>658</v>
      </c>
      <c r="B139" s="4" t="s">
        <v>659</v>
      </c>
      <c r="C139" s="4" t="s">
        <v>559</v>
      </c>
      <c r="D139" s="4" t="s">
        <v>580</v>
      </c>
      <c r="E139" s="4" t="s">
        <v>49</v>
      </c>
      <c r="F139" s="31"/>
      <c r="G139" s="34"/>
      <c r="H139" s="33">
        <v>0</v>
      </c>
      <c r="I139" s="33">
        <v>0</v>
      </c>
      <c r="J139" s="4">
        <v>48</v>
      </c>
    </row>
    <row r="140" spans="1:14" hidden="1" x14ac:dyDescent="0.25">
      <c r="A140" s="4" t="s">
        <v>461</v>
      </c>
      <c r="B140" s="4" t="s">
        <v>466</v>
      </c>
      <c r="C140" s="4" t="s">
        <v>177</v>
      </c>
      <c r="D140" s="4" t="s">
        <v>584</v>
      </c>
      <c r="E140" s="4" t="s">
        <v>49</v>
      </c>
      <c r="H140" s="37">
        <v>0</v>
      </c>
      <c r="I140" s="37">
        <v>0</v>
      </c>
      <c r="J140" s="4">
        <v>48</v>
      </c>
    </row>
    <row r="141" spans="1:14" hidden="1" x14ac:dyDescent="0.25">
      <c r="A141" s="4" t="s">
        <v>351</v>
      </c>
      <c r="B141" s="4" t="s">
        <v>106</v>
      </c>
      <c r="C141" s="4" t="s">
        <v>178</v>
      </c>
      <c r="D141" s="4" t="s">
        <v>580</v>
      </c>
      <c r="E141" s="4" t="s">
        <v>49</v>
      </c>
      <c r="G141" s="4">
        <v>1</v>
      </c>
      <c r="H141" s="37">
        <v>0</v>
      </c>
      <c r="I141" s="37">
        <v>0</v>
      </c>
      <c r="J141" s="4">
        <v>48</v>
      </c>
    </row>
    <row r="142" spans="1:14" hidden="1" x14ac:dyDescent="0.25">
      <c r="A142" s="4" t="s">
        <v>433</v>
      </c>
      <c r="B142" s="4" t="s">
        <v>688</v>
      </c>
      <c r="C142" s="4" t="s">
        <v>493</v>
      </c>
      <c r="D142" s="4" t="s">
        <v>580</v>
      </c>
      <c r="E142" s="4" t="s">
        <v>49</v>
      </c>
      <c r="H142" s="37">
        <v>0</v>
      </c>
      <c r="I142" s="37">
        <v>0</v>
      </c>
      <c r="J142" s="4">
        <v>48</v>
      </c>
    </row>
    <row r="143" spans="1:14" hidden="1" x14ac:dyDescent="0.25">
      <c r="A143" s="4" t="s">
        <v>657</v>
      </c>
      <c r="B143" s="4" t="s">
        <v>214</v>
      </c>
      <c r="C143" s="4" t="s">
        <v>110</v>
      </c>
      <c r="D143" s="4" t="s">
        <v>585</v>
      </c>
      <c r="E143" s="4" t="s">
        <v>49</v>
      </c>
      <c r="H143" s="37">
        <v>0</v>
      </c>
      <c r="I143" s="37">
        <v>0</v>
      </c>
      <c r="J143" s="4">
        <v>48</v>
      </c>
    </row>
    <row r="144" spans="1:14" hidden="1" x14ac:dyDescent="0.25">
      <c r="A144" s="4" t="s">
        <v>422</v>
      </c>
      <c r="B144" s="4" t="s">
        <v>180</v>
      </c>
      <c r="C144" s="4" t="s">
        <v>181</v>
      </c>
      <c r="D144" s="4" t="s">
        <v>580</v>
      </c>
      <c r="E144" s="4" t="s">
        <v>49</v>
      </c>
      <c r="H144" s="37">
        <v>0</v>
      </c>
      <c r="I144" s="37">
        <v>0</v>
      </c>
      <c r="J144" s="4">
        <v>48</v>
      </c>
    </row>
    <row r="145" spans="1:14" hidden="1" x14ac:dyDescent="0.25">
      <c r="A145" s="4" t="s">
        <v>350</v>
      </c>
      <c r="B145" s="4" t="s">
        <v>123</v>
      </c>
      <c r="C145" s="4" t="s">
        <v>177</v>
      </c>
      <c r="D145" s="4" t="s">
        <v>583</v>
      </c>
      <c r="E145" s="4" t="s">
        <v>49</v>
      </c>
      <c r="H145" s="37">
        <v>0</v>
      </c>
      <c r="I145" s="37">
        <v>0</v>
      </c>
      <c r="J145" s="4">
        <v>48</v>
      </c>
    </row>
    <row r="146" spans="1:14" hidden="1" x14ac:dyDescent="0.25">
      <c r="A146" s="4" t="s">
        <v>388</v>
      </c>
      <c r="B146" s="4" t="s">
        <v>170</v>
      </c>
      <c r="C146" s="4" t="s">
        <v>179</v>
      </c>
      <c r="D146" s="4" t="s">
        <v>583</v>
      </c>
      <c r="E146" s="4" t="s">
        <v>49</v>
      </c>
      <c r="H146" s="37">
        <v>0</v>
      </c>
      <c r="I146" s="37">
        <v>0</v>
      </c>
      <c r="J146" s="4">
        <v>48</v>
      </c>
    </row>
    <row r="147" spans="1:14" hidden="1" x14ac:dyDescent="0.25">
      <c r="A147" s="4" t="s">
        <v>530</v>
      </c>
      <c r="B147" s="4" t="s">
        <v>87</v>
      </c>
      <c r="C147" s="4" t="s">
        <v>249</v>
      </c>
      <c r="D147" s="4" t="s">
        <v>583</v>
      </c>
      <c r="E147" s="4" t="s">
        <v>49</v>
      </c>
      <c r="H147" s="37">
        <v>0</v>
      </c>
      <c r="I147" s="37">
        <v>0</v>
      </c>
      <c r="J147" s="4">
        <v>48</v>
      </c>
    </row>
    <row r="148" spans="1:14" hidden="1" x14ac:dyDescent="0.25">
      <c r="A148" s="4" t="s">
        <v>532</v>
      </c>
      <c r="B148" s="4" t="s">
        <v>535</v>
      </c>
      <c r="C148" s="4" t="s">
        <v>246</v>
      </c>
      <c r="D148" s="4" t="s">
        <v>584</v>
      </c>
      <c r="E148" s="4" t="s">
        <v>49</v>
      </c>
      <c r="F148" s="31"/>
      <c r="G148" s="34"/>
      <c r="H148" s="33">
        <v>0</v>
      </c>
      <c r="I148" s="33">
        <v>0</v>
      </c>
      <c r="J148" s="4">
        <v>48</v>
      </c>
    </row>
    <row r="149" spans="1:14" x14ac:dyDescent="0.25">
      <c r="A149" s="194" t="s">
        <v>552</v>
      </c>
      <c r="B149" s="194" t="s">
        <v>558</v>
      </c>
      <c r="C149" s="194" t="s">
        <v>105</v>
      </c>
      <c r="D149" s="194" t="s">
        <v>580</v>
      </c>
      <c r="E149" s="194" t="s">
        <v>37</v>
      </c>
      <c r="F149" s="195"/>
      <c r="G149" s="196">
        <v>11</v>
      </c>
      <c r="H149" s="197">
        <v>124.4</v>
      </c>
      <c r="I149" s="197">
        <v>124.4</v>
      </c>
      <c r="J149" s="167">
        <v>299</v>
      </c>
      <c r="K149" s="168">
        <f>IF(H149&gt;0,H149,0)+IF(H150&gt;0,H150,0)+IF(H151&gt;0,H151,0)+IF(H152&gt;0,H152,0)+IF(H153&gt;0,H153,0)+IF(H154&gt;0,H154,0)</f>
        <v>382.90000000000003</v>
      </c>
      <c r="L149" s="38">
        <f>IF(H149&gt;0,J149,0)+IF(H150&gt;0,J150,0)+IF(H151&gt;0,J151,0)+IF(H152&gt;0,J152,0)+IF(H153&gt;0,J153,0)+IF(H154&gt;0,J154,0)</f>
        <v>1706</v>
      </c>
      <c r="M149" s="4" t="s">
        <v>797</v>
      </c>
      <c r="N149" s="4" t="s">
        <v>798</v>
      </c>
    </row>
    <row r="150" spans="1:14" x14ac:dyDescent="0.25">
      <c r="A150" s="194" t="s">
        <v>434</v>
      </c>
      <c r="B150" s="194" t="s">
        <v>273</v>
      </c>
      <c r="C150" s="194" t="s">
        <v>196</v>
      </c>
      <c r="D150" s="194" t="s">
        <v>581</v>
      </c>
      <c r="E150" s="194" t="s">
        <v>37</v>
      </c>
      <c r="F150" s="195"/>
      <c r="G150" s="196">
        <v>4</v>
      </c>
      <c r="H150" s="197">
        <v>84.300000000000011</v>
      </c>
      <c r="I150" s="197">
        <v>84.300000000000011</v>
      </c>
      <c r="J150" s="167">
        <v>296</v>
      </c>
      <c r="M150" s="4" t="s">
        <v>797</v>
      </c>
    </row>
    <row r="151" spans="1:14" x14ac:dyDescent="0.25">
      <c r="A151" s="194" t="s">
        <v>661</v>
      </c>
      <c r="B151" s="194" t="s">
        <v>662</v>
      </c>
      <c r="C151" s="194" t="s">
        <v>186</v>
      </c>
      <c r="D151" s="194" t="s">
        <v>583</v>
      </c>
      <c r="E151" s="194" t="s">
        <v>37</v>
      </c>
      <c r="F151" s="195"/>
      <c r="G151" s="196">
        <v>7</v>
      </c>
      <c r="H151" s="197">
        <v>58.4</v>
      </c>
      <c r="I151" s="197">
        <v>58.4</v>
      </c>
      <c r="J151" s="167">
        <v>292</v>
      </c>
      <c r="M151" s="4" t="s">
        <v>797</v>
      </c>
    </row>
    <row r="152" spans="1:14" x14ac:dyDescent="0.25">
      <c r="A152" s="194" t="s">
        <v>397</v>
      </c>
      <c r="B152" s="194" t="s">
        <v>200</v>
      </c>
      <c r="C152" s="194" t="s">
        <v>191</v>
      </c>
      <c r="D152" s="194" t="s">
        <v>580</v>
      </c>
      <c r="E152" s="194" t="s">
        <v>37</v>
      </c>
      <c r="F152" s="195"/>
      <c r="G152" s="196">
        <v>2</v>
      </c>
      <c r="H152" s="197">
        <v>40.1</v>
      </c>
      <c r="I152" s="197">
        <v>40.1</v>
      </c>
      <c r="J152" s="167">
        <v>275</v>
      </c>
      <c r="M152" s="4" t="s">
        <v>797</v>
      </c>
    </row>
    <row r="153" spans="1:14" x14ac:dyDescent="0.25">
      <c r="A153" s="194" t="s">
        <v>317</v>
      </c>
      <c r="B153" s="194" t="s">
        <v>71</v>
      </c>
      <c r="C153" s="194" t="s">
        <v>187</v>
      </c>
      <c r="D153" s="194" t="s">
        <v>584</v>
      </c>
      <c r="E153" s="194" t="s">
        <v>37</v>
      </c>
      <c r="F153" s="195"/>
      <c r="G153" s="196">
        <v>7</v>
      </c>
      <c r="H153" s="197">
        <v>38.400000000000006</v>
      </c>
      <c r="I153" s="197">
        <v>38.400000000000006</v>
      </c>
      <c r="J153" s="167">
        <v>274</v>
      </c>
      <c r="M153" s="4" t="s">
        <v>797</v>
      </c>
    </row>
    <row r="154" spans="1:14" x14ac:dyDescent="0.25">
      <c r="A154" s="194" t="s">
        <v>346</v>
      </c>
      <c r="B154" s="194" t="s">
        <v>290</v>
      </c>
      <c r="C154" s="194" t="s">
        <v>102</v>
      </c>
      <c r="D154" s="194" t="s">
        <v>584</v>
      </c>
      <c r="E154" s="194" t="s">
        <v>37</v>
      </c>
      <c r="F154" s="195"/>
      <c r="G154" s="196">
        <v>4</v>
      </c>
      <c r="H154" s="197">
        <v>37.299999999999997</v>
      </c>
      <c r="I154" s="197">
        <v>37.299999999999997</v>
      </c>
      <c r="J154" s="167">
        <v>270</v>
      </c>
      <c r="M154" s="4" t="s">
        <v>797</v>
      </c>
    </row>
    <row r="155" spans="1:14" hidden="1" x14ac:dyDescent="0.25">
      <c r="A155" s="4" t="s">
        <v>375</v>
      </c>
      <c r="B155" s="4" t="s">
        <v>123</v>
      </c>
      <c r="C155" s="4" t="s">
        <v>191</v>
      </c>
      <c r="D155" s="4" t="s">
        <v>585</v>
      </c>
      <c r="E155" s="4" t="s">
        <v>37</v>
      </c>
      <c r="G155" s="4">
        <v>1</v>
      </c>
      <c r="H155" s="37">
        <v>2.5</v>
      </c>
      <c r="I155" s="37">
        <v>2.5</v>
      </c>
      <c r="J155" s="4">
        <v>244</v>
      </c>
    </row>
    <row r="156" spans="1:14" hidden="1" x14ac:dyDescent="0.25">
      <c r="A156" s="4" t="s">
        <v>331</v>
      </c>
      <c r="B156" s="4" t="s">
        <v>198</v>
      </c>
      <c r="C156" s="4" t="s">
        <v>112</v>
      </c>
      <c r="D156" s="4" t="s">
        <v>580</v>
      </c>
      <c r="E156" s="4" t="s">
        <v>37</v>
      </c>
      <c r="F156" s="31"/>
      <c r="G156" s="34">
        <v>1</v>
      </c>
      <c r="H156" s="33">
        <v>2.4</v>
      </c>
      <c r="I156" s="33">
        <v>2.4</v>
      </c>
      <c r="J156" s="4">
        <v>243</v>
      </c>
    </row>
    <row r="157" spans="1:14" hidden="1" x14ac:dyDescent="0.25">
      <c r="A157" s="4" t="s">
        <v>694</v>
      </c>
      <c r="B157" s="4" t="s">
        <v>701</v>
      </c>
      <c r="C157" s="4" t="s">
        <v>186</v>
      </c>
      <c r="D157" s="4" t="s">
        <v>573</v>
      </c>
      <c r="E157" s="4" t="s">
        <v>37</v>
      </c>
      <c r="F157" s="31">
        <v>2</v>
      </c>
      <c r="G157" s="34"/>
      <c r="H157" s="33">
        <v>1.8</v>
      </c>
      <c r="I157" s="33">
        <v>1.8</v>
      </c>
      <c r="J157" s="4">
        <v>234</v>
      </c>
    </row>
    <row r="158" spans="1:14" hidden="1" x14ac:dyDescent="0.25">
      <c r="A158" s="4" t="s">
        <v>661</v>
      </c>
      <c r="B158" s="4" t="s">
        <v>662</v>
      </c>
      <c r="C158" s="4" t="s">
        <v>186</v>
      </c>
      <c r="D158" s="4" t="s">
        <v>583</v>
      </c>
      <c r="E158" s="4" t="s">
        <v>37</v>
      </c>
      <c r="F158" s="31">
        <v>1</v>
      </c>
      <c r="G158" s="34"/>
      <c r="H158" s="33">
        <v>1.4</v>
      </c>
      <c r="I158" s="33">
        <v>1.4</v>
      </c>
      <c r="J158" s="4">
        <v>226</v>
      </c>
    </row>
    <row r="159" spans="1:14" hidden="1" x14ac:dyDescent="0.25">
      <c r="A159" s="4" t="s">
        <v>339</v>
      </c>
      <c r="B159" s="4" t="s">
        <v>188</v>
      </c>
      <c r="C159" s="4" t="s">
        <v>189</v>
      </c>
      <c r="D159" s="4" t="s">
        <v>585</v>
      </c>
      <c r="E159" s="4" t="s">
        <v>37</v>
      </c>
      <c r="F159" s="4">
        <v>2</v>
      </c>
      <c r="H159" s="37">
        <v>1.2</v>
      </c>
      <c r="I159" s="37">
        <v>1.2</v>
      </c>
      <c r="J159" s="4">
        <v>221</v>
      </c>
    </row>
    <row r="160" spans="1:14" hidden="1" x14ac:dyDescent="0.25">
      <c r="A160" s="4" t="s">
        <v>340</v>
      </c>
      <c r="B160" s="4" t="s">
        <v>128</v>
      </c>
      <c r="C160" s="4" t="s">
        <v>135</v>
      </c>
      <c r="D160" s="4" t="s">
        <v>583</v>
      </c>
      <c r="E160" s="4" t="s">
        <v>37</v>
      </c>
      <c r="F160" s="4">
        <v>2</v>
      </c>
      <c r="H160" s="37">
        <v>1.2</v>
      </c>
      <c r="I160" s="37">
        <v>1.2</v>
      </c>
      <c r="J160" s="4">
        <v>221</v>
      </c>
    </row>
    <row r="161" spans="1:14" hidden="1" x14ac:dyDescent="0.25">
      <c r="A161" s="4" t="s">
        <v>393</v>
      </c>
      <c r="B161" s="4" t="s">
        <v>158</v>
      </c>
      <c r="C161" s="4" t="s">
        <v>135</v>
      </c>
      <c r="D161" s="4" t="s">
        <v>582</v>
      </c>
      <c r="E161" s="4" t="s">
        <v>37</v>
      </c>
      <c r="F161" s="4">
        <v>1</v>
      </c>
      <c r="H161" s="37">
        <v>0.9</v>
      </c>
      <c r="I161" s="37">
        <v>0.9</v>
      </c>
      <c r="J161" s="4">
        <v>208</v>
      </c>
    </row>
    <row r="162" spans="1:14" hidden="1" x14ac:dyDescent="0.25">
      <c r="A162" s="4" t="s">
        <v>693</v>
      </c>
      <c r="B162" s="4" t="s">
        <v>201</v>
      </c>
      <c r="C162" s="4" t="s">
        <v>196</v>
      </c>
      <c r="D162" s="4" t="s">
        <v>582</v>
      </c>
      <c r="E162" s="4" t="s">
        <v>37</v>
      </c>
      <c r="F162" s="31">
        <v>1</v>
      </c>
      <c r="G162" s="34"/>
      <c r="H162" s="33">
        <v>0.5</v>
      </c>
      <c r="I162" s="33">
        <v>0.5</v>
      </c>
      <c r="J162" s="4">
        <v>194</v>
      </c>
    </row>
    <row r="163" spans="1:14" hidden="1" x14ac:dyDescent="0.25">
      <c r="A163" s="4" t="s">
        <v>390</v>
      </c>
      <c r="B163" s="4" t="s">
        <v>128</v>
      </c>
      <c r="C163" s="4" t="s">
        <v>184</v>
      </c>
      <c r="D163" s="4" t="s">
        <v>583</v>
      </c>
      <c r="E163" s="4" t="s">
        <v>37</v>
      </c>
      <c r="H163" s="37">
        <v>0</v>
      </c>
      <c r="I163" s="37">
        <v>0</v>
      </c>
      <c r="J163" s="4">
        <v>48</v>
      </c>
    </row>
    <row r="164" spans="1:14" hidden="1" x14ac:dyDescent="0.25">
      <c r="A164" s="4" t="s">
        <v>349</v>
      </c>
      <c r="B164" s="4" t="s">
        <v>76</v>
      </c>
      <c r="C164" s="4" t="s">
        <v>232</v>
      </c>
      <c r="D164" s="4" t="s">
        <v>583</v>
      </c>
      <c r="E164" s="4" t="s">
        <v>37</v>
      </c>
      <c r="H164" s="37">
        <v>0</v>
      </c>
      <c r="I164" s="37">
        <v>0</v>
      </c>
      <c r="J164" s="4">
        <v>48</v>
      </c>
    </row>
    <row r="165" spans="1:14" hidden="1" x14ac:dyDescent="0.25">
      <c r="A165" s="4" t="s">
        <v>317</v>
      </c>
      <c r="B165" s="4" t="s">
        <v>71</v>
      </c>
      <c r="C165" s="4" t="s">
        <v>187</v>
      </c>
      <c r="D165" s="4" t="s">
        <v>584</v>
      </c>
      <c r="E165" s="4" t="s">
        <v>37</v>
      </c>
      <c r="H165" s="37">
        <v>0</v>
      </c>
      <c r="I165" s="37">
        <v>0</v>
      </c>
      <c r="J165" s="4">
        <v>48</v>
      </c>
    </row>
    <row r="166" spans="1:14" hidden="1" x14ac:dyDescent="0.25">
      <c r="A166" s="4" t="s">
        <v>314</v>
      </c>
      <c r="B166" s="4" t="s">
        <v>192</v>
      </c>
      <c r="C166" s="4" t="s">
        <v>193</v>
      </c>
      <c r="D166" s="4" t="s">
        <v>583</v>
      </c>
      <c r="E166" s="4" t="s">
        <v>37</v>
      </c>
      <c r="H166" s="37">
        <v>0</v>
      </c>
      <c r="I166" s="37">
        <v>0</v>
      </c>
      <c r="J166" s="4">
        <v>48</v>
      </c>
    </row>
    <row r="167" spans="1:14" hidden="1" x14ac:dyDescent="0.25">
      <c r="A167" s="4" t="s">
        <v>424</v>
      </c>
      <c r="B167" s="4" t="s">
        <v>272</v>
      </c>
      <c r="C167" s="4" t="s">
        <v>193</v>
      </c>
      <c r="D167" s="4" t="s">
        <v>582</v>
      </c>
      <c r="E167" s="4" t="s">
        <v>37</v>
      </c>
      <c r="F167" s="31"/>
      <c r="G167" s="34"/>
      <c r="H167" s="33">
        <v>0</v>
      </c>
      <c r="I167" s="33">
        <v>0</v>
      </c>
      <c r="J167" s="4">
        <v>48</v>
      </c>
    </row>
    <row r="168" spans="1:14" hidden="1" x14ac:dyDescent="0.25">
      <c r="A168" s="4" t="s">
        <v>552</v>
      </c>
      <c r="B168" s="4" t="s">
        <v>558</v>
      </c>
      <c r="C168" s="4" t="s">
        <v>105</v>
      </c>
      <c r="D168" s="4" t="s">
        <v>580</v>
      </c>
      <c r="E168" s="4" t="s">
        <v>37</v>
      </c>
      <c r="F168" s="31"/>
      <c r="G168" s="34"/>
      <c r="H168" s="33">
        <v>0</v>
      </c>
      <c r="I168" s="33">
        <v>0</v>
      </c>
      <c r="J168" s="4">
        <v>48</v>
      </c>
    </row>
    <row r="169" spans="1:14" hidden="1" x14ac:dyDescent="0.25">
      <c r="A169" s="4" t="s">
        <v>434</v>
      </c>
      <c r="B169" s="4" t="s">
        <v>273</v>
      </c>
      <c r="C169" s="4" t="s">
        <v>196</v>
      </c>
      <c r="D169" s="4" t="s">
        <v>582</v>
      </c>
      <c r="E169" s="4" t="s">
        <v>37</v>
      </c>
      <c r="F169" s="31"/>
      <c r="G169" s="34"/>
      <c r="H169" s="33">
        <v>0</v>
      </c>
      <c r="I169" s="33">
        <v>0</v>
      </c>
      <c r="J169" s="4">
        <v>48</v>
      </c>
    </row>
    <row r="170" spans="1:14" hidden="1" x14ac:dyDescent="0.25">
      <c r="A170" s="4" t="s">
        <v>683</v>
      </c>
      <c r="B170" s="4" t="s">
        <v>684</v>
      </c>
      <c r="C170" s="4" t="s">
        <v>685</v>
      </c>
      <c r="D170" s="4" t="s">
        <v>581</v>
      </c>
      <c r="E170" s="4" t="s">
        <v>37</v>
      </c>
      <c r="H170" s="37">
        <v>0</v>
      </c>
      <c r="I170" s="37">
        <v>0</v>
      </c>
      <c r="J170" s="4">
        <v>48</v>
      </c>
    </row>
    <row r="171" spans="1:14" hidden="1" x14ac:dyDescent="0.25">
      <c r="A171" s="4" t="s">
        <v>374</v>
      </c>
      <c r="B171" s="4" t="s">
        <v>226</v>
      </c>
      <c r="C171" s="4" t="s">
        <v>227</v>
      </c>
      <c r="D171" s="4" t="s">
        <v>584</v>
      </c>
      <c r="E171" s="4" t="s">
        <v>37</v>
      </c>
      <c r="F171" s="31"/>
      <c r="G171" s="34"/>
      <c r="H171" s="33">
        <v>0</v>
      </c>
      <c r="I171" s="33">
        <v>0</v>
      </c>
      <c r="J171" s="4">
        <v>48</v>
      </c>
    </row>
    <row r="172" spans="1:14" x14ac:dyDescent="0.25">
      <c r="A172" s="194" t="s">
        <v>362</v>
      </c>
      <c r="B172" s="194" t="s">
        <v>233</v>
      </c>
      <c r="C172" s="194" t="s">
        <v>232</v>
      </c>
      <c r="D172" s="194" t="s">
        <v>580</v>
      </c>
      <c r="E172" s="194" t="s">
        <v>717</v>
      </c>
      <c r="F172" s="195"/>
      <c r="G172" s="196">
        <v>4</v>
      </c>
      <c r="H172" s="197">
        <v>38</v>
      </c>
      <c r="I172" s="197">
        <v>38</v>
      </c>
      <c r="J172" s="167">
        <v>271</v>
      </c>
      <c r="K172" s="168">
        <f>IF(H172&gt;0,H172,0)+IF(H173&gt;0,H173,0)+IF(H174&gt;0,H174,0)+IF(H175&gt;0,H175,0)+IF(H176&gt;0,H176,0)+IF(H177&gt;0,H177,0)</f>
        <v>147.9</v>
      </c>
      <c r="L172" s="38">
        <f>IF(H172&gt;0,J172,0)+IF(H173&gt;0,J173,0)+IF(H174&gt;0,J174,0)+IF(H175&gt;0,J175,0)+IF(H176&gt;0,J176,0)+IF(H177&gt;0,J177,0)</f>
        <v>1419</v>
      </c>
      <c r="M172" s="4" t="s">
        <v>797</v>
      </c>
      <c r="N172" s="4" t="s">
        <v>798</v>
      </c>
    </row>
    <row r="173" spans="1:14" x14ac:dyDescent="0.25">
      <c r="A173" s="194" t="s">
        <v>768</v>
      </c>
      <c r="B173" s="194" t="s">
        <v>772</v>
      </c>
      <c r="C173" s="194" t="s">
        <v>109</v>
      </c>
      <c r="D173" s="194" t="s">
        <v>581</v>
      </c>
      <c r="E173" s="194" t="s">
        <v>717</v>
      </c>
      <c r="F173" s="195">
        <v>1</v>
      </c>
      <c r="G173" s="196">
        <v>11</v>
      </c>
      <c r="H173" s="197">
        <v>36.599999999999994</v>
      </c>
      <c r="I173" s="197">
        <v>36.599999999999994</v>
      </c>
      <c r="J173" s="167">
        <v>268</v>
      </c>
      <c r="M173" s="4" t="s">
        <v>797</v>
      </c>
    </row>
    <row r="174" spans="1:14" x14ac:dyDescent="0.25">
      <c r="A174" s="194" t="s">
        <v>716</v>
      </c>
      <c r="B174" s="194" t="s">
        <v>92</v>
      </c>
      <c r="C174" s="194" t="s">
        <v>719</v>
      </c>
      <c r="D174" s="194" t="s">
        <v>580</v>
      </c>
      <c r="E174" s="194" t="s">
        <v>717</v>
      </c>
      <c r="F174" s="195"/>
      <c r="G174" s="196">
        <v>2</v>
      </c>
      <c r="H174" s="197">
        <v>28.5</v>
      </c>
      <c r="I174" s="197">
        <v>28.5</v>
      </c>
      <c r="J174" s="167">
        <v>252</v>
      </c>
      <c r="M174" s="4" t="s">
        <v>797</v>
      </c>
    </row>
    <row r="175" spans="1:14" x14ac:dyDescent="0.25">
      <c r="A175" s="194" t="s">
        <v>332</v>
      </c>
      <c r="B175" s="194" t="s">
        <v>92</v>
      </c>
      <c r="C175" s="194" t="s">
        <v>230</v>
      </c>
      <c r="D175" s="194" t="s">
        <v>580</v>
      </c>
      <c r="E175" s="194" t="s">
        <v>717</v>
      </c>
      <c r="F175" s="195"/>
      <c r="G175" s="196">
        <v>3</v>
      </c>
      <c r="H175" s="197">
        <v>18.5</v>
      </c>
      <c r="I175" s="197">
        <v>18.5</v>
      </c>
      <c r="J175" s="167">
        <v>224</v>
      </c>
      <c r="M175" s="4" t="s">
        <v>797</v>
      </c>
    </row>
    <row r="176" spans="1:14" x14ac:dyDescent="0.25">
      <c r="A176" s="194" t="s">
        <v>342</v>
      </c>
      <c r="B176" s="194" t="s">
        <v>182</v>
      </c>
      <c r="C176" s="194" t="s">
        <v>451</v>
      </c>
      <c r="D176" s="194" t="s">
        <v>583</v>
      </c>
      <c r="E176" s="194" t="s">
        <v>717</v>
      </c>
      <c r="F176" s="195"/>
      <c r="G176" s="196">
        <v>3</v>
      </c>
      <c r="H176" s="197">
        <v>16</v>
      </c>
      <c r="I176" s="197">
        <v>16</v>
      </c>
      <c r="J176" s="167">
        <v>213</v>
      </c>
      <c r="M176" s="4" t="s">
        <v>797</v>
      </c>
    </row>
    <row r="177" spans="1:13" x14ac:dyDescent="0.25">
      <c r="A177" s="194" t="s">
        <v>715</v>
      </c>
      <c r="B177" s="194" t="s">
        <v>172</v>
      </c>
      <c r="C177" s="194" t="s">
        <v>444</v>
      </c>
      <c r="D177" s="194" t="s">
        <v>580</v>
      </c>
      <c r="E177" s="194" t="s">
        <v>717</v>
      </c>
      <c r="F177" s="195">
        <v>1</v>
      </c>
      <c r="G177" s="196">
        <v>2</v>
      </c>
      <c r="H177" s="197">
        <v>10.3</v>
      </c>
      <c r="I177" s="197">
        <v>10.3</v>
      </c>
      <c r="J177" s="167">
        <v>191</v>
      </c>
      <c r="M177" s="4" t="s">
        <v>797</v>
      </c>
    </row>
    <row r="178" spans="1:13" hidden="1" x14ac:dyDescent="0.25">
      <c r="A178" s="4" t="s">
        <v>342</v>
      </c>
      <c r="B178" s="4" t="s">
        <v>182</v>
      </c>
      <c r="C178" s="4" t="s">
        <v>451</v>
      </c>
      <c r="D178" s="4" t="s">
        <v>580</v>
      </c>
      <c r="E178" s="4" t="s">
        <v>45</v>
      </c>
      <c r="F178" s="4">
        <v>1</v>
      </c>
      <c r="H178" s="37">
        <v>0.7</v>
      </c>
      <c r="I178" s="37">
        <v>0.7</v>
      </c>
      <c r="J178" s="4">
        <v>199</v>
      </c>
    </row>
    <row r="179" spans="1:13" hidden="1" x14ac:dyDescent="0.25">
      <c r="A179" s="4" t="s">
        <v>687</v>
      </c>
      <c r="B179" s="4" t="s">
        <v>689</v>
      </c>
      <c r="C179" s="4" t="s">
        <v>242</v>
      </c>
      <c r="D179" s="4" t="s">
        <v>580</v>
      </c>
      <c r="E179" s="4" t="s">
        <v>45</v>
      </c>
      <c r="F179" s="4">
        <v>1</v>
      </c>
      <c r="H179" s="37">
        <v>0.6</v>
      </c>
      <c r="I179" s="37">
        <v>0.6</v>
      </c>
      <c r="J179" s="4">
        <v>196</v>
      </c>
    </row>
    <row r="180" spans="1:13" hidden="1" x14ac:dyDescent="0.25">
      <c r="A180" s="4" t="s">
        <v>371</v>
      </c>
      <c r="B180" s="4" t="s">
        <v>285</v>
      </c>
      <c r="C180" s="4" t="s">
        <v>235</v>
      </c>
      <c r="D180" s="4" t="s">
        <v>586</v>
      </c>
      <c r="E180" s="4" t="s">
        <v>45</v>
      </c>
      <c r="H180" s="37">
        <v>0</v>
      </c>
      <c r="I180" s="37">
        <v>0</v>
      </c>
      <c r="J180" s="4">
        <v>48</v>
      </c>
    </row>
    <row r="181" spans="1:13" hidden="1" x14ac:dyDescent="0.25">
      <c r="A181" s="4" t="s">
        <v>437</v>
      </c>
      <c r="B181" s="4" t="s">
        <v>170</v>
      </c>
      <c r="C181" s="4" t="s">
        <v>240</v>
      </c>
      <c r="D181" s="4" t="s">
        <v>583</v>
      </c>
      <c r="E181" s="4" t="s">
        <v>45</v>
      </c>
      <c r="F181" s="31"/>
      <c r="G181" s="34"/>
      <c r="H181" s="33">
        <v>0</v>
      </c>
      <c r="I181" s="33">
        <v>0</v>
      </c>
      <c r="J181" s="4">
        <v>48</v>
      </c>
    </row>
    <row r="182" spans="1:13" hidden="1" x14ac:dyDescent="0.25">
      <c r="A182" s="4" t="s">
        <v>421</v>
      </c>
      <c r="B182" s="4" t="s">
        <v>755</v>
      </c>
      <c r="C182" s="4" t="s">
        <v>230</v>
      </c>
      <c r="D182" s="4" t="s">
        <v>580</v>
      </c>
      <c r="E182" s="4" t="s">
        <v>45</v>
      </c>
      <c r="H182" s="37">
        <v>0</v>
      </c>
      <c r="I182" s="37">
        <v>0</v>
      </c>
      <c r="J182" s="4">
        <v>48</v>
      </c>
    </row>
    <row r="183" spans="1:13" hidden="1" x14ac:dyDescent="0.25">
      <c r="A183" s="4" t="s">
        <v>546</v>
      </c>
      <c r="B183" s="4" t="s">
        <v>141</v>
      </c>
      <c r="C183" s="4" t="s">
        <v>211</v>
      </c>
      <c r="D183" s="4" t="s">
        <v>580</v>
      </c>
      <c r="E183" s="4" t="s">
        <v>45</v>
      </c>
      <c r="H183" s="37">
        <v>0</v>
      </c>
      <c r="I183" s="37">
        <v>0</v>
      </c>
      <c r="J183" s="4">
        <v>48</v>
      </c>
    </row>
    <row r="184" spans="1:13" hidden="1" x14ac:dyDescent="0.25">
      <c r="A184" s="4" t="s">
        <v>675</v>
      </c>
      <c r="B184" s="4" t="s">
        <v>158</v>
      </c>
      <c r="C184" s="4" t="s">
        <v>211</v>
      </c>
      <c r="D184" s="4" t="s">
        <v>580</v>
      </c>
      <c r="E184" s="4" t="s">
        <v>45</v>
      </c>
      <c r="H184" s="37">
        <v>0</v>
      </c>
      <c r="I184" s="37">
        <v>0</v>
      </c>
      <c r="J184" s="4">
        <v>48</v>
      </c>
    </row>
    <row r="185" spans="1:13" hidden="1" x14ac:dyDescent="0.25">
      <c r="A185" s="4" t="s">
        <v>425</v>
      </c>
      <c r="B185" s="4" t="s">
        <v>94</v>
      </c>
      <c r="C185" s="4" t="s">
        <v>105</v>
      </c>
      <c r="D185" s="4" t="s">
        <v>580</v>
      </c>
      <c r="E185" s="4" t="s">
        <v>45</v>
      </c>
      <c r="F185" s="31"/>
      <c r="G185" s="34"/>
      <c r="H185" s="33">
        <v>0</v>
      </c>
      <c r="I185" s="33">
        <v>0</v>
      </c>
      <c r="J185" s="4">
        <v>48</v>
      </c>
    </row>
    <row r="186" spans="1:13" hidden="1" x14ac:dyDescent="0.25">
      <c r="A186" s="4" t="s">
        <v>715</v>
      </c>
      <c r="B186" s="4" t="s">
        <v>172</v>
      </c>
      <c r="C186" s="4" t="s">
        <v>162</v>
      </c>
      <c r="D186" s="4" t="s">
        <v>580</v>
      </c>
      <c r="E186" s="4" t="s">
        <v>45</v>
      </c>
      <c r="F186" s="31"/>
      <c r="G186" s="34"/>
      <c r="H186" s="33">
        <v>0</v>
      </c>
      <c r="I186" s="33">
        <v>0</v>
      </c>
      <c r="J186" s="4">
        <v>48</v>
      </c>
    </row>
    <row r="187" spans="1:13" hidden="1" x14ac:dyDescent="0.25">
      <c r="A187" s="4" t="s">
        <v>564</v>
      </c>
      <c r="B187" s="4" t="s">
        <v>665</v>
      </c>
      <c r="C187" s="4" t="s">
        <v>210</v>
      </c>
      <c r="D187" s="4" t="s">
        <v>586</v>
      </c>
      <c r="E187" s="4" t="s">
        <v>45</v>
      </c>
      <c r="H187" s="37">
        <v>0</v>
      </c>
      <c r="I187" s="37">
        <v>0</v>
      </c>
      <c r="J187" s="4">
        <v>48</v>
      </c>
    </row>
    <row r="188" spans="1:13" hidden="1" x14ac:dyDescent="0.25">
      <c r="A188" s="4" t="s">
        <v>538</v>
      </c>
      <c r="B188" s="4" t="s">
        <v>543</v>
      </c>
      <c r="C188" s="4" t="s">
        <v>544</v>
      </c>
      <c r="D188" s="4" t="s">
        <v>581</v>
      </c>
      <c r="E188" s="4" t="s">
        <v>45</v>
      </c>
      <c r="F188" s="31"/>
      <c r="G188" s="34"/>
      <c r="H188" s="33">
        <v>0</v>
      </c>
      <c r="I188" s="33">
        <v>0</v>
      </c>
      <c r="J188" s="4">
        <v>48</v>
      </c>
    </row>
    <row r="189" spans="1:13" hidden="1" x14ac:dyDescent="0.25">
      <c r="A189" s="4" t="s">
        <v>332</v>
      </c>
      <c r="B189" s="4" t="s">
        <v>92</v>
      </c>
      <c r="C189" s="4" t="s">
        <v>230</v>
      </c>
      <c r="D189" s="4" t="s">
        <v>580</v>
      </c>
      <c r="E189" s="4" t="s">
        <v>45</v>
      </c>
      <c r="F189" s="31"/>
      <c r="G189" s="34"/>
      <c r="H189" s="33">
        <v>0</v>
      </c>
      <c r="I189" s="33">
        <v>0</v>
      </c>
      <c r="J189" s="4">
        <v>48</v>
      </c>
    </row>
    <row r="190" spans="1:13" hidden="1" x14ac:dyDescent="0.25">
      <c r="A190" s="4" t="s">
        <v>716</v>
      </c>
      <c r="B190" s="4" t="s">
        <v>92</v>
      </c>
      <c r="C190" s="4" t="s">
        <v>719</v>
      </c>
      <c r="D190" s="4" t="s">
        <v>580</v>
      </c>
      <c r="E190" s="4" t="s">
        <v>45</v>
      </c>
      <c r="H190" s="37">
        <v>0</v>
      </c>
      <c r="I190" s="37">
        <v>0</v>
      </c>
      <c r="J190" s="4">
        <v>48</v>
      </c>
    </row>
    <row r="191" spans="1:13" hidden="1" x14ac:dyDescent="0.25">
      <c r="A191" s="4" t="s">
        <v>545</v>
      </c>
      <c r="B191" s="4" t="s">
        <v>518</v>
      </c>
      <c r="C191" s="4" t="s">
        <v>85</v>
      </c>
      <c r="D191" s="4" t="s">
        <v>581</v>
      </c>
      <c r="E191" s="4" t="s">
        <v>45</v>
      </c>
      <c r="H191" s="37">
        <v>0</v>
      </c>
      <c r="I191" s="37">
        <v>0</v>
      </c>
      <c r="J191" s="4">
        <v>48</v>
      </c>
    </row>
    <row r="192" spans="1:13" hidden="1" x14ac:dyDescent="0.25">
      <c r="A192" s="4" t="s">
        <v>565</v>
      </c>
      <c r="B192" s="4" t="s">
        <v>91</v>
      </c>
      <c r="C192" s="4" t="s">
        <v>166</v>
      </c>
      <c r="D192" s="4" t="s">
        <v>580</v>
      </c>
      <c r="E192" s="4" t="s">
        <v>45</v>
      </c>
      <c r="H192" s="37">
        <v>0</v>
      </c>
      <c r="I192" s="37">
        <v>0</v>
      </c>
      <c r="J192" s="4">
        <v>48</v>
      </c>
    </row>
    <row r="193" spans="1:14" hidden="1" x14ac:dyDescent="0.25">
      <c r="A193" s="4" t="s">
        <v>566</v>
      </c>
      <c r="B193" s="4" t="s">
        <v>666</v>
      </c>
      <c r="C193" s="4" t="s">
        <v>115</v>
      </c>
      <c r="D193" s="4" t="s">
        <v>581</v>
      </c>
      <c r="E193" s="4" t="s">
        <v>45</v>
      </c>
      <c r="H193" s="37">
        <v>0</v>
      </c>
      <c r="I193" s="37">
        <v>0</v>
      </c>
      <c r="J193" s="4">
        <v>48</v>
      </c>
    </row>
    <row r="194" spans="1:14" hidden="1" x14ac:dyDescent="0.25">
      <c r="A194" s="4" t="s">
        <v>676</v>
      </c>
      <c r="B194" s="4" t="s">
        <v>678</v>
      </c>
      <c r="C194" s="4" t="s">
        <v>677</v>
      </c>
      <c r="D194" s="4" t="s">
        <v>581</v>
      </c>
      <c r="E194" s="4" t="s">
        <v>45</v>
      </c>
      <c r="H194" s="37">
        <v>0</v>
      </c>
      <c r="I194" s="37">
        <v>0</v>
      </c>
      <c r="J194" s="4">
        <v>48</v>
      </c>
    </row>
    <row r="195" spans="1:14" hidden="1" x14ac:dyDescent="0.25">
      <c r="A195" s="4" t="s">
        <v>362</v>
      </c>
      <c r="B195" s="4" t="s">
        <v>233</v>
      </c>
      <c r="C195" s="4" t="s">
        <v>232</v>
      </c>
      <c r="D195" s="4" t="s">
        <v>580</v>
      </c>
      <c r="E195" s="4" t="s">
        <v>45</v>
      </c>
      <c r="F195" s="31"/>
      <c r="G195" s="34"/>
      <c r="H195" s="33">
        <v>0</v>
      </c>
      <c r="I195" s="33">
        <v>0</v>
      </c>
      <c r="J195" s="4">
        <v>48</v>
      </c>
    </row>
    <row r="196" spans="1:14" hidden="1" x14ac:dyDescent="0.25">
      <c r="A196" s="4" t="s">
        <v>341</v>
      </c>
      <c r="B196" s="4" t="s">
        <v>234</v>
      </c>
      <c r="C196" s="4" t="s">
        <v>148</v>
      </c>
      <c r="D196" s="4" t="s">
        <v>583</v>
      </c>
      <c r="E196" s="4" t="s">
        <v>45</v>
      </c>
      <c r="F196" s="31"/>
      <c r="G196" s="34"/>
      <c r="H196" s="33">
        <v>0</v>
      </c>
      <c r="I196" s="33">
        <v>0</v>
      </c>
      <c r="J196" s="4">
        <v>48</v>
      </c>
    </row>
    <row r="197" spans="1:14" hidden="1" x14ac:dyDescent="0.25">
      <c r="A197" s="4" t="s">
        <v>713</v>
      </c>
      <c r="B197" s="4" t="s">
        <v>718</v>
      </c>
      <c r="C197" s="4" t="s">
        <v>677</v>
      </c>
      <c r="D197" s="4" t="s">
        <v>582</v>
      </c>
      <c r="E197" s="4" t="s">
        <v>45</v>
      </c>
      <c r="H197" s="37">
        <v>0</v>
      </c>
      <c r="I197" s="37">
        <v>0</v>
      </c>
      <c r="J197" s="4">
        <v>48</v>
      </c>
    </row>
    <row r="198" spans="1:14" hidden="1" x14ac:dyDescent="0.25">
      <c r="A198" s="4" t="s">
        <v>419</v>
      </c>
      <c r="B198" s="4" t="s">
        <v>76</v>
      </c>
      <c r="C198" s="4" t="s">
        <v>229</v>
      </c>
      <c r="D198" s="4" t="s">
        <v>583</v>
      </c>
      <c r="E198" s="4" t="s">
        <v>45</v>
      </c>
      <c r="H198" s="37">
        <v>0</v>
      </c>
      <c r="I198" s="37">
        <v>0</v>
      </c>
      <c r="J198" s="4">
        <v>48</v>
      </c>
    </row>
    <row r="199" spans="1:14" hidden="1" x14ac:dyDescent="0.25">
      <c r="A199" s="4" t="s">
        <v>408</v>
      </c>
      <c r="B199" s="4" t="s">
        <v>124</v>
      </c>
      <c r="C199" s="4" t="s">
        <v>210</v>
      </c>
      <c r="D199" s="4" t="s">
        <v>585</v>
      </c>
      <c r="E199" s="4" t="s">
        <v>45</v>
      </c>
      <c r="H199" s="37">
        <v>0</v>
      </c>
      <c r="I199" s="37">
        <v>0</v>
      </c>
      <c r="J199" s="4">
        <v>48</v>
      </c>
    </row>
    <row r="200" spans="1:14" x14ac:dyDescent="0.25">
      <c r="A200" s="194" t="s">
        <v>338</v>
      </c>
      <c r="B200" s="194" t="s">
        <v>231</v>
      </c>
      <c r="C200" s="194" t="s">
        <v>232</v>
      </c>
      <c r="D200" s="194" t="s">
        <v>580</v>
      </c>
      <c r="E200" s="194" t="s">
        <v>51</v>
      </c>
      <c r="F200" s="195"/>
      <c r="G200" s="196">
        <v>4</v>
      </c>
      <c r="H200" s="197">
        <v>58.400000000000006</v>
      </c>
      <c r="I200" s="197">
        <v>58.400000000000006</v>
      </c>
      <c r="J200" s="167">
        <v>292</v>
      </c>
      <c r="K200" s="168">
        <f>IF(H200&gt;0,H200,0)+IF(H201&gt;0,H201,0)+IF(H202&gt;0,H202,0)+IF(H203&gt;0,H203,0)+IF(H204&gt;0,H204,0)+IF(H205&gt;0,H205,0)</f>
        <v>187.89999999999998</v>
      </c>
      <c r="L200" s="38">
        <f>IF(H200&gt;0,J200,0)+IF(H201&gt;0,J201,0)+IF(H202&gt;0,J202,0)+IF(H203&gt;0,J203,0)+IF(H204&gt;0,J204,0)+IF(H205&gt;0,J205,0)</f>
        <v>1476</v>
      </c>
      <c r="M200" s="4" t="s">
        <v>797</v>
      </c>
      <c r="N200" s="4" t="s">
        <v>798</v>
      </c>
    </row>
    <row r="201" spans="1:14" x14ac:dyDescent="0.25">
      <c r="A201" s="194" t="s">
        <v>513</v>
      </c>
      <c r="B201" s="194" t="s">
        <v>224</v>
      </c>
      <c r="C201" s="194" t="s">
        <v>256</v>
      </c>
      <c r="D201" s="194" t="s">
        <v>580</v>
      </c>
      <c r="E201" s="194" t="s">
        <v>51</v>
      </c>
      <c r="F201" s="195"/>
      <c r="G201" s="196">
        <v>6</v>
      </c>
      <c r="H201" s="197">
        <v>44.899999999999991</v>
      </c>
      <c r="I201" s="197">
        <v>44.899999999999991</v>
      </c>
      <c r="J201" s="167">
        <v>280</v>
      </c>
      <c r="M201" s="4" t="s">
        <v>797</v>
      </c>
    </row>
    <row r="202" spans="1:14" x14ac:dyDescent="0.25">
      <c r="A202" s="194" t="s">
        <v>435</v>
      </c>
      <c r="B202" s="194" t="s">
        <v>113</v>
      </c>
      <c r="C202" s="194" t="s">
        <v>211</v>
      </c>
      <c r="D202" s="194" t="s">
        <v>580</v>
      </c>
      <c r="E202" s="194" t="s">
        <v>51</v>
      </c>
      <c r="F202" s="195"/>
      <c r="G202" s="196">
        <v>9</v>
      </c>
      <c r="H202" s="197">
        <v>38.4</v>
      </c>
      <c r="I202" s="197">
        <v>38.4</v>
      </c>
      <c r="J202" s="167">
        <v>274</v>
      </c>
      <c r="M202" s="4" t="s">
        <v>797</v>
      </c>
    </row>
    <row r="203" spans="1:14" x14ac:dyDescent="0.25">
      <c r="A203" s="194" t="s">
        <v>523</v>
      </c>
      <c r="B203" s="194" t="s">
        <v>525</v>
      </c>
      <c r="C203" s="194" t="s">
        <v>117</v>
      </c>
      <c r="D203" s="194" t="s">
        <v>580</v>
      </c>
      <c r="E203" s="194" t="s">
        <v>51</v>
      </c>
      <c r="F203" s="195">
        <v>3</v>
      </c>
      <c r="G203" s="196">
        <v>4</v>
      </c>
      <c r="H203" s="197">
        <v>17.399999999999999</v>
      </c>
      <c r="I203" s="197">
        <v>17.399999999999999</v>
      </c>
      <c r="J203" s="167">
        <v>219</v>
      </c>
      <c r="M203" s="4" t="s">
        <v>797</v>
      </c>
    </row>
    <row r="204" spans="1:14" x14ac:dyDescent="0.25">
      <c r="A204" s="194" t="s">
        <v>727</v>
      </c>
      <c r="B204" s="194" t="s">
        <v>225</v>
      </c>
      <c r="C204" s="194" t="s">
        <v>734</v>
      </c>
      <c r="D204" s="194" t="s">
        <v>581</v>
      </c>
      <c r="E204" s="194" t="s">
        <v>51</v>
      </c>
      <c r="F204" s="195"/>
      <c r="G204" s="196">
        <v>5</v>
      </c>
      <c r="H204" s="197">
        <v>15.2</v>
      </c>
      <c r="I204" s="197">
        <v>15.2</v>
      </c>
      <c r="J204" s="167">
        <v>208</v>
      </c>
      <c r="M204" s="4" t="s">
        <v>797</v>
      </c>
    </row>
    <row r="205" spans="1:14" x14ac:dyDescent="0.25">
      <c r="A205" s="194" t="s">
        <v>376</v>
      </c>
      <c r="B205" s="194" t="s">
        <v>89</v>
      </c>
      <c r="C205" s="194" t="s">
        <v>245</v>
      </c>
      <c r="D205" s="194" t="s">
        <v>580</v>
      </c>
      <c r="E205" s="194" t="s">
        <v>51</v>
      </c>
      <c r="F205" s="195"/>
      <c r="G205" s="196">
        <v>3</v>
      </c>
      <c r="H205" s="197">
        <v>13.6</v>
      </c>
      <c r="I205" s="197">
        <v>13.6</v>
      </c>
      <c r="J205" s="167">
        <v>203</v>
      </c>
      <c r="M205" s="4" t="s">
        <v>797</v>
      </c>
    </row>
    <row r="206" spans="1:14" hidden="1" x14ac:dyDescent="0.25">
      <c r="A206" s="4" t="s">
        <v>721</v>
      </c>
      <c r="B206" s="4" t="s">
        <v>197</v>
      </c>
      <c r="C206" s="4" t="s">
        <v>544</v>
      </c>
      <c r="D206" s="4" t="s">
        <v>580</v>
      </c>
      <c r="E206" s="4" t="s">
        <v>51</v>
      </c>
      <c r="H206" s="37">
        <v>0</v>
      </c>
      <c r="I206" s="37">
        <v>0</v>
      </c>
      <c r="J206" s="4">
        <v>48</v>
      </c>
    </row>
    <row r="207" spans="1:14" hidden="1" x14ac:dyDescent="0.25">
      <c r="A207" s="4" t="s">
        <v>352</v>
      </c>
      <c r="B207" s="4" t="s">
        <v>244</v>
      </c>
      <c r="C207" s="4" t="s">
        <v>162</v>
      </c>
      <c r="D207" s="4" t="s">
        <v>583</v>
      </c>
      <c r="E207" s="4" t="s">
        <v>51</v>
      </c>
      <c r="F207" s="31"/>
      <c r="G207" s="34"/>
      <c r="H207" s="33">
        <v>0</v>
      </c>
      <c r="I207" s="33">
        <v>0</v>
      </c>
      <c r="J207" s="4">
        <v>48</v>
      </c>
    </row>
    <row r="208" spans="1:14" hidden="1" x14ac:dyDescent="0.25">
      <c r="A208" s="4" t="s">
        <v>723</v>
      </c>
      <c r="B208" s="4" t="s">
        <v>729</v>
      </c>
      <c r="C208" s="4" t="s">
        <v>730</v>
      </c>
      <c r="D208" s="4" t="s">
        <v>580</v>
      </c>
      <c r="E208" s="4" t="s">
        <v>51</v>
      </c>
      <c r="F208" s="31"/>
      <c r="G208" s="34"/>
      <c r="H208" s="33">
        <v>0</v>
      </c>
      <c r="I208" s="33">
        <v>0</v>
      </c>
      <c r="J208" s="4">
        <v>48</v>
      </c>
    </row>
    <row r="209" spans="1:14" hidden="1" x14ac:dyDescent="0.25">
      <c r="A209" s="4" t="s">
        <v>417</v>
      </c>
      <c r="B209" s="4" t="s">
        <v>247</v>
      </c>
      <c r="C209" s="4" t="s">
        <v>73</v>
      </c>
      <c r="D209" s="4" t="s">
        <v>580</v>
      </c>
      <c r="E209" s="4" t="s">
        <v>51</v>
      </c>
      <c r="H209" s="37">
        <v>0</v>
      </c>
      <c r="I209" s="37">
        <v>0</v>
      </c>
      <c r="J209" s="4">
        <v>48</v>
      </c>
    </row>
    <row r="210" spans="1:14" hidden="1" x14ac:dyDescent="0.25">
      <c r="A210" s="4" t="s">
        <v>379</v>
      </c>
      <c r="B210" s="4" t="s">
        <v>168</v>
      </c>
      <c r="C210" s="4" t="s">
        <v>232</v>
      </c>
      <c r="D210" s="4" t="s">
        <v>580</v>
      </c>
      <c r="E210" s="4" t="s">
        <v>51</v>
      </c>
      <c r="H210" s="37">
        <v>0</v>
      </c>
      <c r="I210" s="37">
        <v>0</v>
      </c>
      <c r="J210" s="4">
        <v>48</v>
      </c>
    </row>
    <row r="211" spans="1:14" hidden="1" x14ac:dyDescent="0.25">
      <c r="A211" s="4" t="s">
        <v>439</v>
      </c>
      <c r="B211" s="4" t="s">
        <v>238</v>
      </c>
      <c r="C211" s="4" t="s">
        <v>311</v>
      </c>
      <c r="D211" s="4" t="s">
        <v>580</v>
      </c>
      <c r="E211" s="4" t="s">
        <v>51</v>
      </c>
      <c r="H211" s="37">
        <v>0</v>
      </c>
      <c r="I211" s="37">
        <v>0</v>
      </c>
      <c r="J211" s="4">
        <v>48</v>
      </c>
    </row>
    <row r="212" spans="1:14" hidden="1" x14ac:dyDescent="0.25">
      <c r="A212" s="4" t="s">
        <v>450</v>
      </c>
      <c r="B212" s="4" t="s">
        <v>87</v>
      </c>
      <c r="C212" s="4" t="s">
        <v>236</v>
      </c>
      <c r="D212" s="4" t="s">
        <v>580</v>
      </c>
      <c r="E212" s="4" t="s">
        <v>51</v>
      </c>
      <c r="H212" s="37">
        <v>0</v>
      </c>
      <c r="I212" s="37">
        <v>0</v>
      </c>
      <c r="J212" s="4">
        <v>48</v>
      </c>
    </row>
    <row r="213" spans="1:14" hidden="1" x14ac:dyDescent="0.25">
      <c r="A213" s="4" t="s">
        <v>727</v>
      </c>
      <c r="B213" s="4" t="s">
        <v>225</v>
      </c>
      <c r="C213" s="4" t="s">
        <v>734</v>
      </c>
      <c r="D213" s="4" t="s">
        <v>581</v>
      </c>
      <c r="E213" s="4" t="s">
        <v>51</v>
      </c>
      <c r="H213" s="37">
        <v>0</v>
      </c>
      <c r="I213" s="37">
        <v>0</v>
      </c>
      <c r="J213" s="4">
        <v>48</v>
      </c>
    </row>
    <row r="214" spans="1:14" hidden="1" x14ac:dyDescent="0.25">
      <c r="A214" s="4" t="s">
        <v>724</v>
      </c>
      <c r="B214" s="4" t="s">
        <v>731</v>
      </c>
      <c r="C214" s="4" t="s">
        <v>449</v>
      </c>
      <c r="D214" s="4" t="s">
        <v>580</v>
      </c>
      <c r="E214" s="4" t="s">
        <v>51</v>
      </c>
      <c r="H214" s="37">
        <v>0</v>
      </c>
      <c r="I214" s="37">
        <v>0</v>
      </c>
      <c r="J214" s="4">
        <v>48</v>
      </c>
    </row>
    <row r="215" spans="1:14" hidden="1" x14ac:dyDescent="0.25">
      <c r="A215" s="4" t="s">
        <v>513</v>
      </c>
      <c r="B215" s="4" t="s">
        <v>224</v>
      </c>
      <c r="C215" s="4" t="s">
        <v>256</v>
      </c>
      <c r="D215" s="4" t="s">
        <v>580</v>
      </c>
      <c r="E215" s="4" t="s">
        <v>51</v>
      </c>
      <c r="F215" s="31"/>
      <c r="G215" s="34"/>
      <c r="H215" s="33">
        <v>0</v>
      </c>
      <c r="I215" s="33">
        <v>0</v>
      </c>
      <c r="J215" s="4">
        <v>48</v>
      </c>
    </row>
    <row r="216" spans="1:14" hidden="1" x14ac:dyDescent="0.25">
      <c r="A216" s="4" t="s">
        <v>526</v>
      </c>
      <c r="B216" s="4" t="s">
        <v>527</v>
      </c>
      <c r="C216" s="4" t="s">
        <v>80</v>
      </c>
      <c r="D216" s="4" t="s">
        <v>580</v>
      </c>
      <c r="E216" s="4" t="s">
        <v>51</v>
      </c>
      <c r="H216" s="37">
        <v>0</v>
      </c>
      <c r="I216" s="37">
        <v>0</v>
      </c>
      <c r="J216" s="4">
        <v>48</v>
      </c>
    </row>
    <row r="217" spans="1:14" hidden="1" x14ac:dyDescent="0.25">
      <c r="A217" s="4" t="s">
        <v>356</v>
      </c>
      <c r="B217" s="4" t="s">
        <v>161</v>
      </c>
      <c r="C217" s="4" t="s">
        <v>109</v>
      </c>
      <c r="D217" s="4" t="s">
        <v>584</v>
      </c>
      <c r="E217" s="4" t="s">
        <v>51</v>
      </c>
      <c r="H217" s="37">
        <v>0</v>
      </c>
      <c r="I217" s="37">
        <v>0</v>
      </c>
      <c r="J217" s="4">
        <v>48</v>
      </c>
    </row>
    <row r="218" spans="1:14" hidden="1" x14ac:dyDescent="0.25">
      <c r="A218" s="4" t="s">
        <v>720</v>
      </c>
      <c r="B218" s="4" t="s">
        <v>272</v>
      </c>
      <c r="C218" s="4" t="s">
        <v>81</v>
      </c>
      <c r="D218" s="4" t="s">
        <v>580</v>
      </c>
      <c r="E218" s="4" t="s">
        <v>51</v>
      </c>
      <c r="H218" s="37">
        <v>0</v>
      </c>
      <c r="I218" s="37">
        <v>0</v>
      </c>
      <c r="J218" s="4">
        <v>48</v>
      </c>
    </row>
    <row r="219" spans="1:14" hidden="1" x14ac:dyDescent="0.25">
      <c r="A219" s="4" t="s">
        <v>725</v>
      </c>
      <c r="B219" s="4" t="s">
        <v>732</v>
      </c>
      <c r="C219" s="4" t="s">
        <v>162</v>
      </c>
      <c r="D219" s="4" t="s">
        <v>576</v>
      </c>
      <c r="E219" s="4" t="s">
        <v>51</v>
      </c>
      <c r="F219" s="31"/>
      <c r="G219" s="34"/>
      <c r="H219" s="33">
        <v>0</v>
      </c>
      <c r="I219" s="33">
        <v>0</v>
      </c>
      <c r="J219" s="4">
        <v>48</v>
      </c>
    </row>
    <row r="220" spans="1:14" hidden="1" x14ac:dyDescent="0.25">
      <c r="A220" s="4" t="s">
        <v>714</v>
      </c>
      <c r="B220" s="4" t="s">
        <v>141</v>
      </c>
      <c r="C220" s="4" t="s">
        <v>253</v>
      </c>
      <c r="D220" s="4" t="s">
        <v>581</v>
      </c>
      <c r="E220" s="4" t="s">
        <v>51</v>
      </c>
      <c r="F220" s="31"/>
      <c r="G220" s="34"/>
      <c r="H220" s="33">
        <v>0</v>
      </c>
      <c r="I220" s="33">
        <v>0</v>
      </c>
      <c r="J220" s="4">
        <v>48</v>
      </c>
    </row>
    <row r="221" spans="1:14" hidden="1" x14ac:dyDescent="0.25">
      <c r="A221" s="4" t="s">
        <v>726</v>
      </c>
      <c r="B221" s="4" t="s">
        <v>733</v>
      </c>
      <c r="C221" s="4" t="s">
        <v>211</v>
      </c>
      <c r="D221" s="4" t="s">
        <v>580</v>
      </c>
      <c r="E221" s="4" t="s">
        <v>51</v>
      </c>
      <c r="F221" s="31"/>
      <c r="G221" s="34"/>
      <c r="H221" s="33">
        <v>0</v>
      </c>
      <c r="I221" s="33">
        <v>0</v>
      </c>
      <c r="J221" s="4">
        <v>48</v>
      </c>
    </row>
    <row r="222" spans="1:14" hidden="1" x14ac:dyDescent="0.25">
      <c r="A222" s="4" t="s">
        <v>722</v>
      </c>
      <c r="B222" s="4" t="s">
        <v>728</v>
      </c>
      <c r="C222" s="4" t="s">
        <v>87</v>
      </c>
      <c r="D222" s="4" t="s">
        <v>580</v>
      </c>
      <c r="E222" s="4" t="s">
        <v>51</v>
      </c>
      <c r="H222" s="37">
        <v>0</v>
      </c>
      <c r="I222" s="37">
        <v>0</v>
      </c>
      <c r="J222" s="4">
        <v>48</v>
      </c>
    </row>
    <row r="223" spans="1:14" x14ac:dyDescent="0.25">
      <c r="A223" s="194" t="s">
        <v>322</v>
      </c>
      <c r="B223" s="194" t="s">
        <v>97</v>
      </c>
      <c r="C223" s="194" t="s">
        <v>114</v>
      </c>
      <c r="D223" s="194" t="s">
        <v>580</v>
      </c>
      <c r="E223" s="194" t="s">
        <v>46</v>
      </c>
      <c r="F223" s="195"/>
      <c r="G223" s="196">
        <v>5</v>
      </c>
      <c r="H223" s="197">
        <v>57</v>
      </c>
      <c r="I223" s="197">
        <v>57</v>
      </c>
      <c r="J223" s="167">
        <v>289</v>
      </c>
      <c r="K223" s="168">
        <f>IF(H223&gt;0,H223,0)+IF(H224&gt;0,H224,0)+IF(H225&gt;0,H225,0)+IF(H226&gt;0,H226,0)+IF(H227&gt;0,H227,0)+IF(H228&gt;0,H228,0)</f>
        <v>104.6</v>
      </c>
      <c r="L223" s="38">
        <f>IF(H223&gt;0,J223,0)+IF(H224&gt;0,J224,0)+IF(H225&gt;0,J225,0)+IF(H226&gt;0,J226,0)+IF(H227&gt;0,J227,0)+IF(H228&gt;0,J228,0)</f>
        <v>571</v>
      </c>
      <c r="M223" s="4" t="s">
        <v>797</v>
      </c>
      <c r="N223" s="4" t="s">
        <v>798</v>
      </c>
    </row>
    <row r="224" spans="1:14" x14ac:dyDescent="0.25">
      <c r="A224" s="194" t="s">
        <v>699</v>
      </c>
      <c r="B224" s="194" t="s">
        <v>710</v>
      </c>
      <c r="C224" s="194" t="s">
        <v>81</v>
      </c>
      <c r="D224" s="194" t="s">
        <v>580</v>
      </c>
      <c r="E224" s="194" t="s">
        <v>46</v>
      </c>
      <c r="F224" s="195"/>
      <c r="G224" s="196">
        <v>2</v>
      </c>
      <c r="H224" s="197">
        <v>47.6</v>
      </c>
      <c r="I224" s="197">
        <v>47.6</v>
      </c>
      <c r="J224" s="167">
        <v>282</v>
      </c>
      <c r="M224" s="4" t="s">
        <v>797</v>
      </c>
    </row>
    <row r="225" spans="1:14" x14ac:dyDescent="0.25">
      <c r="A225" s="190"/>
      <c r="B225" s="190"/>
      <c r="C225" s="190"/>
      <c r="D225" s="190"/>
      <c r="E225" s="190"/>
      <c r="F225" s="191"/>
      <c r="G225" s="192"/>
      <c r="H225" s="193"/>
      <c r="I225" s="193"/>
      <c r="J225" s="167"/>
      <c r="M225" s="4" t="s">
        <v>797</v>
      </c>
    </row>
    <row r="226" spans="1:14" x14ac:dyDescent="0.25">
      <c r="A226" s="190"/>
      <c r="B226" s="190"/>
      <c r="C226" s="190"/>
      <c r="D226" s="190"/>
      <c r="E226" s="190"/>
      <c r="F226" s="191"/>
      <c r="G226" s="192"/>
      <c r="H226" s="193"/>
      <c r="I226" s="193"/>
      <c r="J226" s="167"/>
      <c r="M226" s="4" t="s">
        <v>797</v>
      </c>
    </row>
    <row r="227" spans="1:14" x14ac:dyDescent="0.25">
      <c r="A227" s="190"/>
      <c r="B227" s="190"/>
      <c r="C227" s="190"/>
      <c r="D227" s="190"/>
      <c r="E227" s="190"/>
      <c r="F227" s="191"/>
      <c r="G227" s="192"/>
      <c r="H227" s="193"/>
      <c r="I227" s="193"/>
      <c r="J227" s="167"/>
      <c r="M227" s="4" t="s">
        <v>797</v>
      </c>
    </row>
    <row r="228" spans="1:14" x14ac:dyDescent="0.25">
      <c r="A228" s="190"/>
      <c r="B228" s="190"/>
      <c r="C228" s="190"/>
      <c r="D228" s="190"/>
      <c r="E228" s="190"/>
      <c r="F228" s="191"/>
      <c r="G228" s="192"/>
      <c r="H228" s="193"/>
      <c r="I228" s="193"/>
      <c r="J228" s="167"/>
      <c r="M228" s="4" t="s">
        <v>797</v>
      </c>
    </row>
    <row r="229" spans="1:14" hidden="1" x14ac:dyDescent="0.25">
      <c r="A229" s="4" t="s">
        <v>415</v>
      </c>
      <c r="B229" s="4" t="s">
        <v>205</v>
      </c>
      <c r="C229" s="4" t="s">
        <v>206</v>
      </c>
      <c r="D229" s="4" t="s">
        <v>580</v>
      </c>
      <c r="E229" s="4" t="s">
        <v>46</v>
      </c>
      <c r="F229" s="31"/>
      <c r="G229" s="34"/>
      <c r="H229" s="33">
        <v>0</v>
      </c>
      <c r="I229" s="33">
        <v>0</v>
      </c>
      <c r="J229" s="4">
        <v>48</v>
      </c>
    </row>
    <row r="230" spans="1:14" hidden="1" x14ac:dyDescent="0.25">
      <c r="A230" s="4" t="s">
        <v>414</v>
      </c>
      <c r="B230" s="4" t="s">
        <v>292</v>
      </c>
      <c r="C230" s="4" t="s">
        <v>169</v>
      </c>
      <c r="D230" s="4" t="s">
        <v>583</v>
      </c>
      <c r="E230" s="4" t="s">
        <v>46</v>
      </c>
      <c r="F230" s="31"/>
      <c r="G230" s="34"/>
      <c r="H230" s="33">
        <v>0</v>
      </c>
      <c r="I230" s="33">
        <v>0</v>
      </c>
      <c r="J230" s="4">
        <v>48</v>
      </c>
    </row>
    <row r="231" spans="1:14" hidden="1" x14ac:dyDescent="0.25">
      <c r="A231" s="4" t="s">
        <v>699</v>
      </c>
      <c r="B231" s="4" t="s">
        <v>710</v>
      </c>
      <c r="C231" s="4" t="s">
        <v>81</v>
      </c>
      <c r="D231" s="4" t="s">
        <v>580</v>
      </c>
      <c r="E231" s="4" t="s">
        <v>46</v>
      </c>
      <c r="H231" s="37">
        <v>0</v>
      </c>
      <c r="I231" s="37">
        <v>0</v>
      </c>
      <c r="J231" s="4">
        <v>48</v>
      </c>
    </row>
    <row r="232" spans="1:14" hidden="1" x14ac:dyDescent="0.25">
      <c r="A232" s="4" t="s">
        <v>431</v>
      </c>
      <c r="B232" s="4" t="s">
        <v>209</v>
      </c>
      <c r="C232" s="4" t="s">
        <v>206</v>
      </c>
      <c r="D232" s="4" t="s">
        <v>580</v>
      </c>
      <c r="E232" s="4" t="s">
        <v>46</v>
      </c>
      <c r="H232" s="37">
        <v>0</v>
      </c>
      <c r="I232" s="37">
        <v>0</v>
      </c>
      <c r="J232" s="4">
        <v>48</v>
      </c>
    </row>
    <row r="233" spans="1:14" hidden="1" x14ac:dyDescent="0.25">
      <c r="A233" s="4" t="s">
        <v>348</v>
      </c>
      <c r="B233" s="4" t="s">
        <v>156</v>
      </c>
      <c r="C233" s="4" t="s">
        <v>203</v>
      </c>
      <c r="D233" s="4" t="s">
        <v>583</v>
      </c>
      <c r="E233" s="4" t="s">
        <v>46</v>
      </c>
      <c r="F233" s="31"/>
      <c r="G233" s="34"/>
      <c r="H233" s="33">
        <v>0</v>
      </c>
      <c r="I233" s="33">
        <v>0</v>
      </c>
      <c r="J233" s="4">
        <v>48</v>
      </c>
    </row>
    <row r="234" spans="1:14" hidden="1" x14ac:dyDescent="0.25">
      <c r="A234" s="4" t="s">
        <v>671</v>
      </c>
      <c r="B234" s="4" t="s">
        <v>672</v>
      </c>
      <c r="C234" s="4" t="s">
        <v>202</v>
      </c>
      <c r="D234" s="4" t="s">
        <v>582</v>
      </c>
      <c r="E234" s="4" t="s">
        <v>46</v>
      </c>
      <c r="H234" s="37">
        <v>0</v>
      </c>
      <c r="I234" s="37">
        <v>0</v>
      </c>
      <c r="J234" s="4">
        <v>48</v>
      </c>
    </row>
    <row r="235" spans="1:14" hidden="1" x14ac:dyDescent="0.25">
      <c r="A235" s="4" t="s">
        <v>389</v>
      </c>
      <c r="B235" s="4" t="s">
        <v>182</v>
      </c>
      <c r="C235" s="4" t="s">
        <v>207</v>
      </c>
      <c r="D235" s="4" t="s">
        <v>582</v>
      </c>
      <c r="E235" s="4" t="s">
        <v>46</v>
      </c>
      <c r="H235" s="37">
        <v>0</v>
      </c>
      <c r="I235" s="37">
        <v>0</v>
      </c>
      <c r="J235" s="4">
        <v>48</v>
      </c>
    </row>
    <row r="236" spans="1:14" hidden="1" x14ac:dyDescent="0.25">
      <c r="A236" s="4" t="s">
        <v>364</v>
      </c>
      <c r="B236" s="4" t="s">
        <v>165</v>
      </c>
      <c r="C236" s="4" t="s">
        <v>204</v>
      </c>
      <c r="D236" s="4" t="s">
        <v>580</v>
      </c>
      <c r="E236" s="4" t="s">
        <v>46</v>
      </c>
      <c r="H236" s="37">
        <v>0</v>
      </c>
      <c r="I236" s="37">
        <v>0</v>
      </c>
      <c r="J236" s="4">
        <v>48</v>
      </c>
    </row>
    <row r="237" spans="1:14" hidden="1" x14ac:dyDescent="0.25">
      <c r="A237" s="4" t="s">
        <v>700</v>
      </c>
      <c r="B237" s="4" t="s">
        <v>711</v>
      </c>
      <c r="C237" s="4" t="s">
        <v>309</v>
      </c>
      <c r="D237" s="4" t="s">
        <v>580</v>
      </c>
      <c r="E237" s="4" t="s">
        <v>46</v>
      </c>
      <c r="H237" s="37">
        <v>0</v>
      </c>
      <c r="I237" s="37">
        <v>0</v>
      </c>
      <c r="J237" s="4">
        <v>48</v>
      </c>
    </row>
    <row r="238" spans="1:14" hidden="1" x14ac:dyDescent="0.25">
      <c r="A238" s="4" t="s">
        <v>504</v>
      </c>
      <c r="B238" s="4" t="s">
        <v>507</v>
      </c>
      <c r="C238" s="4" t="s">
        <v>498</v>
      </c>
      <c r="D238" s="4" t="s">
        <v>580</v>
      </c>
      <c r="E238" s="4" t="s">
        <v>46</v>
      </c>
      <c r="H238" s="37">
        <v>0</v>
      </c>
      <c r="I238" s="37">
        <v>0</v>
      </c>
      <c r="J238" s="4">
        <v>48</v>
      </c>
    </row>
    <row r="239" spans="1:14" x14ac:dyDescent="0.25">
      <c r="A239" s="194" t="s">
        <v>735</v>
      </c>
      <c r="B239" s="194" t="s">
        <v>447</v>
      </c>
      <c r="C239" s="194" t="s">
        <v>102</v>
      </c>
      <c r="D239" s="194" t="s">
        <v>580</v>
      </c>
      <c r="E239" s="194" t="s">
        <v>48</v>
      </c>
      <c r="F239" s="195"/>
      <c r="G239" s="196">
        <v>4</v>
      </c>
      <c r="H239" s="197">
        <v>49.1</v>
      </c>
      <c r="I239" s="197">
        <v>49.1</v>
      </c>
      <c r="J239" s="167">
        <v>283</v>
      </c>
      <c r="K239" s="168">
        <f>IF(H239&gt;0,H239,0)+IF(H240&gt;0,H240,0)+IF(H241&gt;0,H241,0)+IF(H242&gt;0,H242,0)+IF(H243&gt;0,H243,0)+IF(H244&gt;0,H244,0)</f>
        <v>115.89999999999999</v>
      </c>
      <c r="L239" s="38">
        <f>IF(H239&gt;0,J239,0)+IF(H240&gt;0,J240,0)+IF(H241&gt;0,J241,0)+IF(H242&gt;0,J242,0)+IF(H243&gt;0,J243,0)+IF(H244&gt;0,J244,0)</f>
        <v>1275</v>
      </c>
      <c r="M239" s="4" t="s">
        <v>797</v>
      </c>
      <c r="N239" s="4" t="s">
        <v>798</v>
      </c>
    </row>
    <row r="240" spans="1:14" x14ac:dyDescent="0.25">
      <c r="A240" s="194" t="s">
        <v>471</v>
      </c>
      <c r="B240" s="194" t="s">
        <v>199</v>
      </c>
      <c r="C240" s="194" t="s">
        <v>805</v>
      </c>
      <c r="D240" s="194" t="s">
        <v>583</v>
      </c>
      <c r="E240" s="194" t="s">
        <v>48</v>
      </c>
      <c r="F240" s="195"/>
      <c r="G240" s="196">
        <v>2</v>
      </c>
      <c r="H240" s="197">
        <v>21.6</v>
      </c>
      <c r="I240" s="197">
        <v>21.6</v>
      </c>
      <c r="J240" s="167">
        <v>235</v>
      </c>
      <c r="M240" s="4" t="s">
        <v>797</v>
      </c>
    </row>
    <row r="241" spans="1:13" x14ac:dyDescent="0.25">
      <c r="A241" s="194" t="s">
        <v>736</v>
      </c>
      <c r="B241" s="194" t="s">
        <v>746</v>
      </c>
      <c r="C241" s="194" t="s">
        <v>102</v>
      </c>
      <c r="D241" s="194" t="s">
        <v>586</v>
      </c>
      <c r="E241" s="194" t="s">
        <v>48</v>
      </c>
      <c r="F241" s="195">
        <v>1</v>
      </c>
      <c r="G241" s="196">
        <v>5</v>
      </c>
      <c r="H241" s="197">
        <v>21.3</v>
      </c>
      <c r="I241" s="197">
        <v>21.3</v>
      </c>
      <c r="J241" s="167">
        <v>233</v>
      </c>
      <c r="M241" s="4" t="s">
        <v>797</v>
      </c>
    </row>
    <row r="242" spans="1:13" x14ac:dyDescent="0.25">
      <c r="A242" s="194" t="s">
        <v>412</v>
      </c>
      <c r="B242" s="194" t="s">
        <v>93</v>
      </c>
      <c r="C242" s="194" t="s">
        <v>223</v>
      </c>
      <c r="D242" s="194" t="s">
        <v>580</v>
      </c>
      <c r="E242" s="194" t="s">
        <v>48</v>
      </c>
      <c r="F242" s="195"/>
      <c r="G242" s="196">
        <v>2</v>
      </c>
      <c r="H242" s="197">
        <v>10.6</v>
      </c>
      <c r="I242" s="197">
        <v>10.6</v>
      </c>
      <c r="J242" s="167">
        <v>194</v>
      </c>
      <c r="M242" s="4" t="s">
        <v>797</v>
      </c>
    </row>
    <row r="243" spans="1:13" x14ac:dyDescent="0.25">
      <c r="A243" s="194" t="s">
        <v>395</v>
      </c>
      <c r="B243" s="194" t="s">
        <v>94</v>
      </c>
      <c r="C243" s="194" t="s">
        <v>116</v>
      </c>
      <c r="D243" s="194" t="s">
        <v>584</v>
      </c>
      <c r="E243" s="194" t="s">
        <v>48</v>
      </c>
      <c r="F243" s="195"/>
      <c r="G243" s="196">
        <v>2</v>
      </c>
      <c r="H243" s="197">
        <v>7.6000000000000005</v>
      </c>
      <c r="I243" s="197">
        <v>7.6000000000000005</v>
      </c>
      <c r="J243" s="167">
        <v>174</v>
      </c>
      <c r="M243" s="4" t="s">
        <v>797</v>
      </c>
    </row>
    <row r="244" spans="1:13" x14ac:dyDescent="0.25">
      <c r="A244" s="194" t="s">
        <v>455</v>
      </c>
      <c r="B244" s="194" t="s">
        <v>458</v>
      </c>
      <c r="C244" s="194" t="s">
        <v>116</v>
      </c>
      <c r="D244" s="194" t="s">
        <v>584</v>
      </c>
      <c r="E244" s="194" t="s">
        <v>48</v>
      </c>
      <c r="F244" s="195">
        <v>1</v>
      </c>
      <c r="G244" s="196">
        <v>1</v>
      </c>
      <c r="H244" s="197">
        <v>5.7</v>
      </c>
      <c r="I244" s="197">
        <v>5.7</v>
      </c>
      <c r="J244" s="167">
        <v>156</v>
      </c>
      <c r="M244" s="4" t="s">
        <v>797</v>
      </c>
    </row>
    <row r="245" spans="1:13" hidden="1" x14ac:dyDescent="0.25">
      <c r="A245" s="4" t="s">
        <v>357</v>
      </c>
      <c r="B245" s="4" t="s">
        <v>218</v>
      </c>
      <c r="C245" s="4" t="s">
        <v>219</v>
      </c>
      <c r="D245" s="4" t="s">
        <v>583</v>
      </c>
      <c r="E245" s="4" t="s">
        <v>48</v>
      </c>
      <c r="F245" s="4">
        <v>1</v>
      </c>
      <c r="H245" s="37">
        <v>0.5</v>
      </c>
      <c r="I245" s="37">
        <v>0.5</v>
      </c>
      <c r="J245" s="4">
        <v>194</v>
      </c>
    </row>
    <row r="246" spans="1:13" hidden="1" x14ac:dyDescent="0.25">
      <c r="A246" s="4" t="s">
        <v>412</v>
      </c>
      <c r="B246" s="4" t="s">
        <v>93</v>
      </c>
      <c r="C246" s="4" t="s">
        <v>223</v>
      </c>
      <c r="D246" s="4" t="s">
        <v>580</v>
      </c>
      <c r="E246" s="4" t="s">
        <v>48</v>
      </c>
      <c r="F246" s="31">
        <v>1</v>
      </c>
      <c r="G246" s="34"/>
      <c r="H246" s="33">
        <v>0.5</v>
      </c>
      <c r="I246" s="33">
        <v>0.5</v>
      </c>
      <c r="J246" s="4">
        <v>194</v>
      </c>
    </row>
    <row r="247" spans="1:13" hidden="1" x14ac:dyDescent="0.25">
      <c r="A247" s="4" t="s">
        <v>735</v>
      </c>
      <c r="B247" s="4" t="s">
        <v>447</v>
      </c>
      <c r="C247" s="4" t="s">
        <v>102</v>
      </c>
      <c r="D247" s="4" t="s">
        <v>580</v>
      </c>
      <c r="E247" s="4" t="s">
        <v>48</v>
      </c>
      <c r="F247" s="31"/>
      <c r="G247" s="34"/>
      <c r="H247" s="33">
        <v>0</v>
      </c>
      <c r="I247" s="33">
        <v>0</v>
      </c>
      <c r="J247" s="4">
        <v>48</v>
      </c>
    </row>
    <row r="248" spans="1:13" hidden="1" x14ac:dyDescent="0.25">
      <c r="A248" s="4" t="s">
        <v>403</v>
      </c>
      <c r="B248" s="4" t="s">
        <v>221</v>
      </c>
      <c r="C248" s="4" t="s">
        <v>116</v>
      </c>
      <c r="D248" s="4" t="s">
        <v>584</v>
      </c>
      <c r="E248" s="4" t="s">
        <v>48</v>
      </c>
      <c r="H248" s="37">
        <v>0</v>
      </c>
      <c r="I248" s="37">
        <v>0</v>
      </c>
      <c r="J248" s="4">
        <v>48</v>
      </c>
    </row>
    <row r="249" spans="1:13" hidden="1" x14ac:dyDescent="0.25">
      <c r="A249" s="4" t="s">
        <v>679</v>
      </c>
      <c r="B249" s="4" t="s">
        <v>680</v>
      </c>
      <c r="C249" s="4" t="s">
        <v>681</v>
      </c>
      <c r="D249" s="4" t="s">
        <v>585</v>
      </c>
      <c r="E249" s="4" t="s">
        <v>48</v>
      </c>
      <c r="F249" s="31"/>
      <c r="G249" s="34"/>
      <c r="H249" s="33">
        <v>0</v>
      </c>
      <c r="I249" s="33">
        <v>0</v>
      </c>
      <c r="J249" s="4">
        <v>48</v>
      </c>
    </row>
    <row r="250" spans="1:13" hidden="1" x14ac:dyDescent="0.25">
      <c r="A250" s="4" t="s">
        <v>696</v>
      </c>
      <c r="B250" s="4" t="s">
        <v>92</v>
      </c>
      <c r="C250" s="4" t="s">
        <v>81</v>
      </c>
      <c r="D250" s="4" t="s">
        <v>580</v>
      </c>
      <c r="E250" s="4" t="s">
        <v>48</v>
      </c>
      <c r="H250" s="37">
        <v>0</v>
      </c>
      <c r="I250" s="37">
        <v>0</v>
      </c>
      <c r="J250" s="4">
        <v>48</v>
      </c>
    </row>
    <row r="251" spans="1:13" hidden="1" x14ac:dyDescent="0.25">
      <c r="A251" s="4" t="s">
        <v>457</v>
      </c>
      <c r="B251" s="4" t="s">
        <v>459</v>
      </c>
      <c r="C251" s="4" t="s">
        <v>219</v>
      </c>
      <c r="D251" s="4" t="s">
        <v>582</v>
      </c>
      <c r="E251" s="4" t="s">
        <v>48</v>
      </c>
      <c r="H251" s="37">
        <v>0</v>
      </c>
      <c r="I251" s="37">
        <v>0</v>
      </c>
      <c r="J251" s="4">
        <v>48</v>
      </c>
    </row>
    <row r="252" spans="1:13" hidden="1" x14ac:dyDescent="0.25">
      <c r="A252" s="4" t="s">
        <v>420</v>
      </c>
      <c r="B252" s="4" t="s">
        <v>185</v>
      </c>
      <c r="C252" s="4" t="s">
        <v>210</v>
      </c>
      <c r="D252" s="4" t="s">
        <v>583</v>
      </c>
      <c r="E252" s="4" t="s">
        <v>48</v>
      </c>
      <c r="H252" s="37">
        <v>0</v>
      </c>
      <c r="I252" s="37">
        <v>0</v>
      </c>
      <c r="J252" s="4">
        <v>48</v>
      </c>
    </row>
    <row r="253" spans="1:13" hidden="1" x14ac:dyDescent="0.25">
      <c r="A253" s="4" t="s">
        <v>353</v>
      </c>
      <c r="B253" s="4" t="s">
        <v>76</v>
      </c>
      <c r="C253" s="4" t="s">
        <v>216</v>
      </c>
      <c r="D253" s="4" t="s">
        <v>584</v>
      </c>
      <c r="E253" s="4" t="s">
        <v>48</v>
      </c>
      <c r="H253" s="37">
        <v>0</v>
      </c>
      <c r="I253" s="37">
        <v>0</v>
      </c>
      <c r="J253" s="4">
        <v>48</v>
      </c>
    </row>
    <row r="254" spans="1:13" hidden="1" x14ac:dyDescent="0.25">
      <c r="A254" s="4" t="s">
        <v>398</v>
      </c>
      <c r="B254" s="4" t="s">
        <v>275</v>
      </c>
      <c r="C254" s="4" t="s">
        <v>216</v>
      </c>
      <c r="D254" s="4" t="s">
        <v>581</v>
      </c>
      <c r="E254" s="4" t="s">
        <v>48</v>
      </c>
      <c r="H254" s="37">
        <v>0</v>
      </c>
      <c r="I254" s="37">
        <v>0</v>
      </c>
      <c r="J254" s="4">
        <v>48</v>
      </c>
    </row>
    <row r="255" spans="1:13" hidden="1" x14ac:dyDescent="0.25">
      <c r="A255" s="4" t="s">
        <v>470</v>
      </c>
      <c r="B255" s="4" t="s">
        <v>487</v>
      </c>
      <c r="C255" s="4" t="s">
        <v>215</v>
      </c>
      <c r="D255" s="4" t="s">
        <v>584</v>
      </c>
      <c r="E255" s="4" t="s">
        <v>48</v>
      </c>
      <c r="H255" s="37">
        <v>0</v>
      </c>
      <c r="I255" s="37">
        <v>0</v>
      </c>
      <c r="J255" s="4">
        <v>48</v>
      </c>
    </row>
    <row r="256" spans="1:13" hidden="1" x14ac:dyDescent="0.25">
      <c r="A256" s="4" t="s">
        <v>488</v>
      </c>
      <c r="B256" s="4" t="s">
        <v>492</v>
      </c>
      <c r="C256" s="4" t="s">
        <v>454</v>
      </c>
      <c r="D256" s="4" t="s">
        <v>572</v>
      </c>
      <c r="E256" s="4" t="s">
        <v>48</v>
      </c>
      <c r="H256" s="37">
        <v>0</v>
      </c>
      <c r="I256" s="37">
        <v>0</v>
      </c>
      <c r="J256" s="4">
        <v>48</v>
      </c>
    </row>
    <row r="257" spans="1:14" hidden="1" x14ac:dyDescent="0.25">
      <c r="A257" s="4" t="s">
        <v>399</v>
      </c>
      <c r="B257" s="4" t="s">
        <v>168</v>
      </c>
      <c r="C257" s="4" t="s">
        <v>216</v>
      </c>
      <c r="D257" s="4" t="s">
        <v>584</v>
      </c>
      <c r="E257" s="4" t="s">
        <v>48</v>
      </c>
      <c r="H257" s="37">
        <v>0</v>
      </c>
      <c r="I257" s="37">
        <v>0</v>
      </c>
      <c r="J257" s="4">
        <v>48</v>
      </c>
    </row>
    <row r="258" spans="1:14" hidden="1" x14ac:dyDescent="0.25">
      <c r="A258" s="4" t="s">
        <v>695</v>
      </c>
      <c r="B258" s="4" t="s">
        <v>702</v>
      </c>
      <c r="C258" s="4" t="s">
        <v>116</v>
      </c>
      <c r="D258" s="4" t="s">
        <v>586</v>
      </c>
      <c r="E258" s="4" t="s">
        <v>48</v>
      </c>
      <c r="F258" s="31"/>
      <c r="G258" s="34"/>
      <c r="H258" s="33">
        <v>0</v>
      </c>
      <c r="I258" s="33">
        <v>0</v>
      </c>
      <c r="J258" s="4">
        <v>48</v>
      </c>
    </row>
    <row r="259" spans="1:14" hidden="1" x14ac:dyDescent="0.25">
      <c r="A259" s="4" t="s">
        <v>736</v>
      </c>
      <c r="B259" s="4" t="s">
        <v>746</v>
      </c>
      <c r="C259" s="4" t="s">
        <v>102</v>
      </c>
      <c r="D259" s="4" t="s">
        <v>586</v>
      </c>
      <c r="E259" s="4" t="s">
        <v>48</v>
      </c>
      <c r="H259" s="37">
        <v>0</v>
      </c>
      <c r="I259" s="37">
        <v>0</v>
      </c>
      <c r="J259" s="4">
        <v>48</v>
      </c>
    </row>
    <row r="260" spans="1:14" hidden="1" x14ac:dyDescent="0.25">
      <c r="A260" s="4" t="s">
        <v>386</v>
      </c>
      <c r="B260" s="4" t="s">
        <v>164</v>
      </c>
      <c r="C260" s="4" t="s">
        <v>222</v>
      </c>
      <c r="D260" s="4" t="s">
        <v>580</v>
      </c>
      <c r="E260" s="4" t="s">
        <v>48</v>
      </c>
      <c r="H260" s="37">
        <v>0</v>
      </c>
      <c r="I260" s="37">
        <v>0</v>
      </c>
      <c r="J260" s="4">
        <v>48</v>
      </c>
    </row>
    <row r="261" spans="1:14" hidden="1" x14ac:dyDescent="0.25">
      <c r="A261" s="4" t="s">
        <v>395</v>
      </c>
      <c r="B261" s="4" t="s">
        <v>94</v>
      </c>
      <c r="C261" s="4" t="s">
        <v>116</v>
      </c>
      <c r="D261" s="4" t="s">
        <v>584</v>
      </c>
      <c r="E261" s="4" t="s">
        <v>48</v>
      </c>
      <c r="F261" s="31"/>
      <c r="G261" s="34"/>
      <c r="H261" s="33">
        <v>0</v>
      </c>
      <c r="I261" s="33">
        <v>0</v>
      </c>
      <c r="J261" s="4">
        <v>48</v>
      </c>
    </row>
    <row r="262" spans="1:14" x14ac:dyDescent="0.25">
      <c r="A262" s="194" t="s">
        <v>430</v>
      </c>
      <c r="B262" s="194" t="s">
        <v>128</v>
      </c>
      <c r="C262" s="194" t="s">
        <v>149</v>
      </c>
      <c r="D262" s="194" t="s">
        <v>580</v>
      </c>
      <c r="E262" s="194" t="s">
        <v>43</v>
      </c>
      <c r="F262" s="195"/>
      <c r="G262" s="196">
        <v>5</v>
      </c>
      <c r="H262" s="197">
        <v>69</v>
      </c>
      <c r="I262" s="197">
        <v>69</v>
      </c>
      <c r="J262" s="167">
        <v>295</v>
      </c>
      <c r="K262" s="168">
        <f>IF(H262&gt;0,H262,0)+IF(H263&gt;0,H263,0)+IF(H264&gt;0,H264,0)+IF(H265&gt;0,H265,0)+IF(H266&gt;0,H266,0)+IF(H267&gt;0,H267,0)</f>
        <v>279.39999999999998</v>
      </c>
      <c r="L262" s="38">
        <f>IF(H262&gt;0,J262,0)+IF(H263&gt;0,J263,0)+IF(H264&gt;0,J264,0)+IF(H265&gt;0,J265,0)+IF(H266&gt;0,J266,0)+IF(H267&gt;0,J267,0)</f>
        <v>1670</v>
      </c>
      <c r="M262" s="4" t="s">
        <v>797</v>
      </c>
      <c r="N262" s="4" t="s">
        <v>798</v>
      </c>
    </row>
    <row r="263" spans="1:14" x14ac:dyDescent="0.25">
      <c r="A263" s="194" t="s">
        <v>533</v>
      </c>
      <c r="B263" s="194" t="s">
        <v>238</v>
      </c>
      <c r="C263" s="194" t="s">
        <v>541</v>
      </c>
      <c r="D263" s="194" t="s">
        <v>583</v>
      </c>
      <c r="E263" s="194" t="s">
        <v>43</v>
      </c>
      <c r="F263" s="195"/>
      <c r="G263" s="196">
        <v>6</v>
      </c>
      <c r="H263" s="197">
        <v>55.3</v>
      </c>
      <c r="I263" s="197">
        <v>55.3</v>
      </c>
      <c r="J263" s="167">
        <v>287</v>
      </c>
      <c r="M263" s="4" t="s">
        <v>797</v>
      </c>
    </row>
    <row r="264" spans="1:14" x14ac:dyDescent="0.25">
      <c r="A264" s="194" t="s">
        <v>361</v>
      </c>
      <c r="B264" s="194" t="s">
        <v>174</v>
      </c>
      <c r="C264" s="194" t="s">
        <v>220</v>
      </c>
      <c r="D264" s="194" t="s">
        <v>580</v>
      </c>
      <c r="E264" s="194" t="s">
        <v>43</v>
      </c>
      <c r="F264" s="195"/>
      <c r="G264" s="196">
        <v>3</v>
      </c>
      <c r="H264" s="197">
        <v>43</v>
      </c>
      <c r="I264" s="197">
        <v>43</v>
      </c>
      <c r="J264" s="167">
        <v>277</v>
      </c>
      <c r="M264" s="4" t="s">
        <v>797</v>
      </c>
    </row>
    <row r="265" spans="1:14" x14ac:dyDescent="0.25">
      <c r="A265" s="194" t="s">
        <v>335</v>
      </c>
      <c r="B265" s="194" t="s">
        <v>291</v>
      </c>
      <c r="C265" s="194" t="s">
        <v>254</v>
      </c>
      <c r="D265" s="194" t="s">
        <v>584</v>
      </c>
      <c r="E265" s="194" t="s">
        <v>43</v>
      </c>
      <c r="F265" s="195"/>
      <c r="G265" s="196">
        <v>2</v>
      </c>
      <c r="H265" s="197">
        <v>40.700000000000003</v>
      </c>
      <c r="I265" s="197">
        <v>40.700000000000003</v>
      </c>
      <c r="J265" s="167">
        <v>276</v>
      </c>
      <c r="M265" s="4" t="s">
        <v>797</v>
      </c>
    </row>
    <row r="266" spans="1:14" x14ac:dyDescent="0.25">
      <c r="A266" s="194" t="s">
        <v>762</v>
      </c>
      <c r="B266" s="194" t="s">
        <v>775</v>
      </c>
      <c r="C266" s="194" t="s">
        <v>154</v>
      </c>
      <c r="D266" s="194" t="s">
        <v>582</v>
      </c>
      <c r="E266" s="194" t="s">
        <v>43</v>
      </c>
      <c r="F266" s="195"/>
      <c r="G266" s="196">
        <v>4</v>
      </c>
      <c r="H266" s="197">
        <v>35.9</v>
      </c>
      <c r="I266" s="197">
        <v>35.9</v>
      </c>
      <c r="J266" s="167">
        <v>269</v>
      </c>
      <c r="M266" s="4" t="s">
        <v>797</v>
      </c>
    </row>
    <row r="267" spans="1:14" x14ac:dyDescent="0.25">
      <c r="A267" s="194" t="s">
        <v>432</v>
      </c>
      <c r="B267" s="194" t="s">
        <v>72</v>
      </c>
      <c r="C267" s="194" t="s">
        <v>73</v>
      </c>
      <c r="D267" s="194" t="s">
        <v>580</v>
      </c>
      <c r="E267" s="194" t="s">
        <v>43</v>
      </c>
      <c r="F267" s="195"/>
      <c r="G267" s="196">
        <v>3</v>
      </c>
      <c r="H267" s="197">
        <v>35.5</v>
      </c>
      <c r="I267" s="197">
        <v>35.5</v>
      </c>
      <c r="J267" s="167">
        <v>266</v>
      </c>
      <c r="M267" s="4" t="s">
        <v>797</v>
      </c>
    </row>
    <row r="268" spans="1:14" hidden="1" x14ac:dyDescent="0.25">
      <c r="A268" s="4" t="s">
        <v>383</v>
      </c>
      <c r="B268" s="4" t="s">
        <v>243</v>
      </c>
      <c r="C268" s="4" t="s">
        <v>258</v>
      </c>
      <c r="D268" s="4" t="s">
        <v>583</v>
      </c>
      <c r="E268" s="4" t="s">
        <v>43</v>
      </c>
      <c r="H268" s="37">
        <v>0</v>
      </c>
      <c r="I268" s="37">
        <v>0</v>
      </c>
      <c r="J268" s="4">
        <v>48</v>
      </c>
    </row>
    <row r="269" spans="1:14" hidden="1" x14ac:dyDescent="0.25">
      <c r="A269" s="4" t="s">
        <v>563</v>
      </c>
      <c r="B269" s="4" t="s">
        <v>277</v>
      </c>
      <c r="C269" s="4" t="s">
        <v>105</v>
      </c>
      <c r="D269" s="4" t="s">
        <v>581</v>
      </c>
      <c r="E269" s="4" t="s">
        <v>43</v>
      </c>
      <c r="H269" s="37">
        <v>0</v>
      </c>
      <c r="I269" s="37">
        <v>0</v>
      </c>
      <c r="J269" s="4">
        <v>48</v>
      </c>
    </row>
    <row r="270" spans="1:14" x14ac:dyDescent="0.25">
      <c r="A270" s="194" t="s">
        <v>320</v>
      </c>
      <c r="B270" s="194" t="s">
        <v>250</v>
      </c>
      <c r="C270" s="194" t="s">
        <v>101</v>
      </c>
      <c r="D270" s="194" t="s">
        <v>580</v>
      </c>
      <c r="E270" s="194" t="s">
        <v>41</v>
      </c>
      <c r="F270" s="195"/>
      <c r="G270" s="196">
        <v>3</v>
      </c>
      <c r="H270" s="197">
        <v>38.1</v>
      </c>
      <c r="I270" s="197">
        <v>38.1</v>
      </c>
      <c r="J270" s="167">
        <v>272</v>
      </c>
      <c r="K270" s="168">
        <f>IF(H270&gt;0,H270,0)+IF(H271&gt;0,H271,0)+IF(H272&gt;0,H272,0)+IF(H273&gt;0,H273,0)+IF(H274&gt;0,H274,0)+IF(H275&gt;0,H275,0)</f>
        <v>117.40000000000002</v>
      </c>
      <c r="L270" s="38">
        <f>IF(H270&gt;0,J270,0)+IF(H271&gt;0,J271,0)+IF(H272&gt;0,J272,0)+IF(H273&gt;0,J273,0)+IF(H274&gt;0,J274,0)+IF(H275&gt;0,J275,0)</f>
        <v>1320</v>
      </c>
      <c r="M270" s="4" t="s">
        <v>797</v>
      </c>
      <c r="N270" s="4" t="s">
        <v>798</v>
      </c>
    </row>
    <row r="271" spans="1:14" x14ac:dyDescent="0.25">
      <c r="A271" s="194" t="s">
        <v>788</v>
      </c>
      <c r="B271" s="194" t="s">
        <v>791</v>
      </c>
      <c r="C271" s="194" t="s">
        <v>792</v>
      </c>
      <c r="D271" s="194" t="s">
        <v>580</v>
      </c>
      <c r="E271" s="194" t="s">
        <v>41</v>
      </c>
      <c r="F271" s="195"/>
      <c r="G271" s="196">
        <v>5</v>
      </c>
      <c r="H271" s="197">
        <v>26.799999999999997</v>
      </c>
      <c r="I271" s="197">
        <v>26.799999999999997</v>
      </c>
      <c r="J271" s="167">
        <v>256</v>
      </c>
      <c r="M271" s="4" t="s">
        <v>797</v>
      </c>
    </row>
    <row r="272" spans="1:14" x14ac:dyDescent="0.25">
      <c r="A272" s="194" t="s">
        <v>404</v>
      </c>
      <c r="B272" s="194" t="s">
        <v>141</v>
      </c>
      <c r="C272" s="194" t="s">
        <v>217</v>
      </c>
      <c r="D272" s="194" t="s">
        <v>585</v>
      </c>
      <c r="E272" s="194" t="s">
        <v>41</v>
      </c>
      <c r="F272" s="195">
        <v>1</v>
      </c>
      <c r="G272" s="196">
        <v>5</v>
      </c>
      <c r="H272" s="197">
        <v>25.700000000000003</v>
      </c>
      <c r="I272" s="197">
        <v>25.700000000000003</v>
      </c>
      <c r="J272" s="167">
        <v>248</v>
      </c>
      <c r="M272" s="4" t="s">
        <v>797</v>
      </c>
    </row>
    <row r="273" spans="1:13" x14ac:dyDescent="0.25">
      <c r="A273" s="194" t="s">
        <v>441</v>
      </c>
      <c r="B273" s="194" t="s">
        <v>445</v>
      </c>
      <c r="C273" s="194" t="s">
        <v>446</v>
      </c>
      <c r="D273" s="194" t="s">
        <v>583</v>
      </c>
      <c r="E273" s="194" t="s">
        <v>41</v>
      </c>
      <c r="F273" s="195">
        <v>1</v>
      </c>
      <c r="G273" s="196">
        <v>3</v>
      </c>
      <c r="H273" s="197">
        <v>11.100000000000001</v>
      </c>
      <c r="I273" s="197">
        <v>11.100000000000001</v>
      </c>
      <c r="J273" s="167">
        <v>195</v>
      </c>
      <c r="M273" s="4" t="s">
        <v>797</v>
      </c>
    </row>
    <row r="274" spans="1:13" x14ac:dyDescent="0.25">
      <c r="A274" s="194" t="s">
        <v>336</v>
      </c>
      <c r="B274" s="194" t="s">
        <v>281</v>
      </c>
      <c r="C274" s="194" t="s">
        <v>309</v>
      </c>
      <c r="D274" s="194" t="s">
        <v>573</v>
      </c>
      <c r="E274" s="194" t="s">
        <v>41</v>
      </c>
      <c r="F274" s="195"/>
      <c r="G274" s="196">
        <v>2</v>
      </c>
      <c r="H274" s="197">
        <v>9</v>
      </c>
      <c r="I274" s="197">
        <v>9</v>
      </c>
      <c r="J274" s="167">
        <v>183</v>
      </c>
      <c r="M274" s="4" t="s">
        <v>797</v>
      </c>
    </row>
    <row r="275" spans="1:13" x14ac:dyDescent="0.25">
      <c r="A275" s="194" t="s">
        <v>760</v>
      </c>
      <c r="B275" s="194" t="s">
        <v>276</v>
      </c>
      <c r="C275" s="194" t="s">
        <v>79</v>
      </c>
      <c r="D275" s="194" t="s">
        <v>580</v>
      </c>
      <c r="E275" s="194" t="s">
        <v>41</v>
      </c>
      <c r="F275" s="195"/>
      <c r="G275" s="196">
        <v>3</v>
      </c>
      <c r="H275" s="197">
        <v>6.6999999999999993</v>
      </c>
      <c r="I275" s="197">
        <v>6.6999999999999993</v>
      </c>
      <c r="J275" s="167">
        <v>166</v>
      </c>
      <c r="M275" s="4" t="s">
        <v>797</v>
      </c>
    </row>
    <row r="276" spans="1:13" hidden="1" x14ac:dyDescent="0.25">
      <c r="A276" s="4" t="s">
        <v>442</v>
      </c>
      <c r="B276" s="4" t="s">
        <v>448</v>
      </c>
      <c r="C276" s="4" t="s">
        <v>449</v>
      </c>
      <c r="D276" s="4" t="s">
        <v>583</v>
      </c>
      <c r="E276" s="4" t="s">
        <v>41</v>
      </c>
      <c r="F276" s="31"/>
      <c r="G276" s="34">
        <v>1</v>
      </c>
      <c r="H276" s="33">
        <v>7.4</v>
      </c>
      <c r="I276" s="33">
        <v>7.4</v>
      </c>
      <c r="J276" s="4">
        <v>267</v>
      </c>
    </row>
    <row r="277" spans="1:13" hidden="1" x14ac:dyDescent="0.25">
      <c r="A277" s="4" t="s">
        <v>534</v>
      </c>
      <c r="B277" s="4" t="s">
        <v>520</v>
      </c>
      <c r="C277" s="4" t="s">
        <v>539</v>
      </c>
      <c r="D277" s="4" t="s">
        <v>580</v>
      </c>
      <c r="E277" s="4" t="s">
        <v>41</v>
      </c>
      <c r="F277" s="4">
        <v>1</v>
      </c>
      <c r="H277" s="37">
        <v>0.8</v>
      </c>
      <c r="I277" s="37">
        <v>0.8</v>
      </c>
      <c r="J277" s="4">
        <v>206</v>
      </c>
    </row>
    <row r="278" spans="1:13" hidden="1" x14ac:dyDescent="0.25">
      <c r="A278" s="4" t="s">
        <v>363</v>
      </c>
      <c r="B278" s="4" t="s">
        <v>251</v>
      </c>
      <c r="C278" s="4" t="s">
        <v>252</v>
      </c>
      <c r="D278" s="4" t="s">
        <v>580</v>
      </c>
      <c r="E278" s="4" t="s">
        <v>41</v>
      </c>
      <c r="F278" s="31">
        <v>1</v>
      </c>
      <c r="G278" s="34"/>
      <c r="H278" s="33">
        <v>0.5</v>
      </c>
      <c r="I278" s="33">
        <v>0.5</v>
      </c>
      <c r="J278" s="4">
        <v>194</v>
      </c>
    </row>
    <row r="279" spans="1:13" hidden="1" x14ac:dyDescent="0.25">
      <c r="A279" s="4" t="s">
        <v>366</v>
      </c>
      <c r="B279" s="4" t="s">
        <v>289</v>
      </c>
      <c r="C279" s="4" t="s">
        <v>246</v>
      </c>
      <c r="D279" s="4" t="s">
        <v>585</v>
      </c>
      <c r="E279" s="4" t="s">
        <v>41</v>
      </c>
      <c r="F279" s="31"/>
      <c r="G279" s="34"/>
      <c r="H279" s="33">
        <v>0</v>
      </c>
      <c r="I279" s="33">
        <v>0</v>
      </c>
      <c r="J279" s="4">
        <v>48</v>
      </c>
    </row>
    <row r="280" spans="1:13" hidden="1" x14ac:dyDescent="0.25">
      <c r="A280" s="4" t="s">
        <v>441</v>
      </c>
      <c r="B280" s="4" t="s">
        <v>445</v>
      </c>
      <c r="C280" s="4" t="s">
        <v>446</v>
      </c>
      <c r="D280" s="4" t="s">
        <v>580</v>
      </c>
      <c r="E280" s="4" t="s">
        <v>41</v>
      </c>
      <c r="F280" s="31"/>
      <c r="G280" s="34"/>
      <c r="H280" s="33">
        <v>0</v>
      </c>
      <c r="I280" s="33">
        <v>0</v>
      </c>
      <c r="J280" s="4">
        <v>48</v>
      </c>
    </row>
    <row r="281" spans="1:13" hidden="1" x14ac:dyDescent="0.25">
      <c r="A281" s="4" t="s">
        <v>562</v>
      </c>
      <c r="B281" s="4" t="s">
        <v>89</v>
      </c>
      <c r="C281" s="4" t="s">
        <v>568</v>
      </c>
      <c r="D281" s="4" t="s">
        <v>584</v>
      </c>
      <c r="E281" s="4" t="s">
        <v>41</v>
      </c>
      <c r="H281" s="37">
        <v>0</v>
      </c>
      <c r="I281" s="37">
        <v>0</v>
      </c>
      <c r="J281" s="4">
        <v>48</v>
      </c>
    </row>
  </sheetData>
  <autoFilter ref="A4:N281" xr:uid="{00000000-0009-0000-0000-000005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76F9-CBB4-46F3-B2E0-3E249567D5A2}">
  <dimension ref="A2:T21"/>
  <sheetViews>
    <sheetView zoomScale="82" zoomScaleNormal="82" workbookViewId="0">
      <selection activeCell="J12" sqref="J12"/>
    </sheetView>
  </sheetViews>
  <sheetFormatPr defaultRowHeight="13.5" x14ac:dyDescent="0.25"/>
  <cols>
    <col min="1" max="1" width="9.140625" style="4"/>
    <col min="2" max="2" width="18.7109375" style="4" bestFit="1" customWidth="1"/>
    <col min="3" max="3" width="11.7109375" style="4" customWidth="1"/>
    <col min="4" max="4" width="9.85546875" style="4" customWidth="1"/>
    <col min="5" max="5" width="8.140625" style="4" customWidth="1"/>
    <col min="6" max="6" width="7.5703125" style="4" customWidth="1"/>
    <col min="7" max="7" width="9" style="4" customWidth="1"/>
    <col min="8" max="8" width="6.7109375" style="4" customWidth="1"/>
    <col min="9" max="9" width="8.28515625" style="4" customWidth="1"/>
    <col min="10" max="10" width="7" style="4" customWidth="1"/>
    <col min="11" max="11" width="8.140625" style="4" customWidth="1"/>
    <col min="12" max="12" width="7.5703125" style="4" customWidth="1"/>
    <col min="13" max="13" width="6.85546875" style="4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185" customFormat="1" ht="15.75" x14ac:dyDescent="0.25">
      <c r="A2" s="187" t="s">
        <v>804</v>
      </c>
      <c r="C2" s="188">
        <f>Individuals!G2</f>
        <v>0</v>
      </c>
      <c r="D2" s="187"/>
    </row>
    <row r="3" spans="1:20" s="185" customFormat="1" ht="16.5" thickBot="1" x14ac:dyDescent="0.3">
      <c r="A3" s="187"/>
      <c r="C3" s="187"/>
      <c r="D3" s="187"/>
    </row>
    <row r="4" spans="1:20" s="185" customFormat="1" ht="15.75" x14ac:dyDescent="0.25">
      <c r="C4" s="312">
        <f>C2</f>
        <v>0</v>
      </c>
      <c r="D4" s="313"/>
      <c r="E4" s="314"/>
    </row>
    <row r="5" spans="1:20" s="185" customFormat="1" ht="32.25" thickBot="1" x14ac:dyDescent="0.3">
      <c r="A5" s="184"/>
      <c r="B5" s="183" t="s">
        <v>297</v>
      </c>
      <c r="C5" s="182" t="s">
        <v>803</v>
      </c>
      <c r="D5" s="181" t="s">
        <v>796</v>
      </c>
      <c r="E5" s="180" t="s">
        <v>802</v>
      </c>
      <c r="R5" s="4"/>
      <c r="S5" s="168"/>
      <c r="T5" s="38"/>
    </row>
    <row r="6" spans="1:20" s="185" customFormat="1" ht="15.75" x14ac:dyDescent="0.25">
      <c r="A6" s="173">
        <v>1</v>
      </c>
      <c r="B6" s="172" t="s">
        <v>37</v>
      </c>
      <c r="C6" s="179">
        <v>389.2</v>
      </c>
      <c r="D6" s="178">
        <v>1706</v>
      </c>
      <c r="E6" s="177">
        <v>50</v>
      </c>
      <c r="G6" s="186"/>
      <c r="R6" s="4"/>
      <c r="S6" s="168"/>
      <c r="T6" s="38"/>
    </row>
    <row r="7" spans="1:20" s="185" customFormat="1" ht="15.75" x14ac:dyDescent="0.25">
      <c r="A7" s="173">
        <v>2</v>
      </c>
      <c r="B7" s="172" t="s">
        <v>38</v>
      </c>
      <c r="C7" s="176">
        <v>395</v>
      </c>
      <c r="D7" s="175">
        <v>1703</v>
      </c>
      <c r="E7" s="174">
        <v>49</v>
      </c>
      <c r="R7" s="4"/>
      <c r="S7" s="168"/>
      <c r="T7" s="38"/>
    </row>
    <row r="8" spans="1:20" s="185" customFormat="1" ht="15.75" x14ac:dyDescent="0.25">
      <c r="A8" s="173">
        <v>3</v>
      </c>
      <c r="B8" s="172" t="s">
        <v>43</v>
      </c>
      <c r="C8" s="176">
        <v>279.39999999999998</v>
      </c>
      <c r="D8" s="175">
        <v>1670</v>
      </c>
      <c r="E8" s="174">
        <v>48</v>
      </c>
    </row>
    <row r="9" spans="1:20" s="185" customFormat="1" ht="15.75" x14ac:dyDescent="0.25">
      <c r="A9" s="173">
        <v>4</v>
      </c>
      <c r="B9" s="172" t="s">
        <v>44</v>
      </c>
      <c r="C9" s="176">
        <v>243.6</v>
      </c>
      <c r="D9" s="175">
        <v>1616</v>
      </c>
      <c r="E9" s="174">
        <v>47</v>
      </c>
      <c r="R9" s="4"/>
      <c r="S9" s="168"/>
      <c r="T9" s="38"/>
    </row>
    <row r="10" spans="1:20" s="185" customFormat="1" ht="15.75" x14ac:dyDescent="0.25">
      <c r="A10" s="173">
        <v>5</v>
      </c>
      <c r="B10" s="172" t="s">
        <v>39</v>
      </c>
      <c r="C10" s="176">
        <v>212.4</v>
      </c>
      <c r="D10" s="175">
        <v>1571</v>
      </c>
      <c r="E10" s="174">
        <v>46</v>
      </c>
      <c r="R10" s="4"/>
      <c r="S10" s="168"/>
      <c r="T10" s="38"/>
    </row>
    <row r="11" spans="1:20" s="185" customFormat="1" ht="15.75" x14ac:dyDescent="0.25">
      <c r="A11" s="173">
        <v>6</v>
      </c>
      <c r="B11" s="172" t="s">
        <v>42</v>
      </c>
      <c r="C11" s="176">
        <v>223.5</v>
      </c>
      <c r="D11" s="175">
        <v>1501</v>
      </c>
      <c r="E11" s="174">
        <v>45</v>
      </c>
      <c r="R11" s="4"/>
      <c r="S11" s="168"/>
      <c r="T11" s="38"/>
    </row>
    <row r="12" spans="1:20" s="185" customFormat="1" ht="15.75" x14ac:dyDescent="0.25">
      <c r="A12" s="173">
        <v>7</v>
      </c>
      <c r="B12" s="172" t="s">
        <v>51</v>
      </c>
      <c r="C12" s="176">
        <v>187.9</v>
      </c>
      <c r="D12" s="175">
        <v>1476</v>
      </c>
      <c r="E12" s="174">
        <v>44</v>
      </c>
      <c r="R12" s="4"/>
      <c r="S12" s="168"/>
      <c r="T12" s="38"/>
    </row>
    <row r="13" spans="1:20" s="185" customFormat="1" ht="15.75" x14ac:dyDescent="0.25">
      <c r="A13" s="173">
        <v>8</v>
      </c>
      <c r="B13" s="172" t="s">
        <v>45</v>
      </c>
      <c r="C13" s="176">
        <v>147.9</v>
      </c>
      <c r="D13" s="175">
        <v>1419</v>
      </c>
      <c r="E13" s="174">
        <v>43</v>
      </c>
      <c r="R13" s="4"/>
      <c r="S13" s="168"/>
      <c r="T13" s="38"/>
    </row>
    <row r="14" spans="1:20" s="185" customFormat="1" ht="15" customHeight="1" x14ac:dyDescent="0.25">
      <c r="A14" s="173">
        <v>9</v>
      </c>
      <c r="B14" s="172" t="s">
        <v>47</v>
      </c>
      <c r="C14" s="176">
        <v>150.1</v>
      </c>
      <c r="D14" s="175">
        <v>1418</v>
      </c>
      <c r="E14" s="174">
        <v>42</v>
      </c>
      <c r="R14" s="4"/>
      <c r="S14" s="168"/>
      <c r="T14" s="38"/>
    </row>
    <row r="15" spans="1:20" s="185" customFormat="1" ht="15.75" x14ac:dyDescent="0.25">
      <c r="A15" s="173">
        <v>10</v>
      </c>
      <c r="B15" s="172" t="s">
        <v>49</v>
      </c>
      <c r="C15" s="176">
        <v>220</v>
      </c>
      <c r="D15" s="175">
        <v>1417</v>
      </c>
      <c r="E15" s="174">
        <v>41</v>
      </c>
      <c r="R15" s="4"/>
      <c r="S15" s="168"/>
      <c r="T15" s="38"/>
    </row>
    <row r="16" spans="1:20" s="185" customFormat="1" ht="15.75" x14ac:dyDescent="0.25">
      <c r="A16" s="173">
        <v>11</v>
      </c>
      <c r="B16" s="172" t="s">
        <v>50</v>
      </c>
      <c r="C16" s="176">
        <v>106.3</v>
      </c>
      <c r="D16" s="175">
        <v>1338</v>
      </c>
      <c r="E16" s="174">
        <v>40</v>
      </c>
      <c r="R16" s="4"/>
      <c r="S16" s="168"/>
      <c r="T16" s="38"/>
    </row>
    <row r="17" spans="1:20" s="185" customFormat="1" ht="15.75" x14ac:dyDescent="0.25">
      <c r="A17" s="173">
        <v>12</v>
      </c>
      <c r="B17" s="172" t="s">
        <v>41</v>
      </c>
      <c r="C17" s="176">
        <v>117.4</v>
      </c>
      <c r="D17" s="175">
        <v>1320</v>
      </c>
      <c r="E17" s="174">
        <v>39</v>
      </c>
      <c r="R17" s="4"/>
      <c r="S17" s="168"/>
      <c r="T17" s="38"/>
    </row>
    <row r="18" spans="1:20" s="185" customFormat="1" ht="15.75" x14ac:dyDescent="0.25">
      <c r="A18" s="173">
        <v>13</v>
      </c>
      <c r="B18" s="172" t="s">
        <v>48</v>
      </c>
      <c r="C18" s="176">
        <v>115.9</v>
      </c>
      <c r="D18" s="175">
        <v>1275</v>
      </c>
      <c r="E18" s="174">
        <v>38</v>
      </c>
      <c r="R18" s="4"/>
      <c r="S18" s="168"/>
      <c r="T18" s="38"/>
    </row>
    <row r="19" spans="1:20" s="185" customFormat="1" ht="15.75" x14ac:dyDescent="0.25">
      <c r="A19" s="173">
        <v>14</v>
      </c>
      <c r="B19" s="172" t="s">
        <v>40</v>
      </c>
      <c r="C19" s="176">
        <v>98.3</v>
      </c>
      <c r="D19" s="175">
        <v>1275</v>
      </c>
      <c r="E19" s="174">
        <v>37</v>
      </c>
      <c r="R19" s="4"/>
      <c r="S19" s="168"/>
      <c r="T19" s="38"/>
    </row>
    <row r="20" spans="1:20" s="185" customFormat="1" ht="16.5" thickBot="1" x14ac:dyDescent="0.3">
      <c r="A20" s="173">
        <v>15</v>
      </c>
      <c r="B20" s="172" t="s">
        <v>46</v>
      </c>
      <c r="C20" s="171">
        <v>104.6</v>
      </c>
      <c r="D20" s="170">
        <v>571</v>
      </c>
      <c r="E20" s="169">
        <v>36</v>
      </c>
      <c r="R20" s="4"/>
      <c r="S20" s="168"/>
      <c r="T20" s="38"/>
    </row>
    <row r="21" spans="1:20" s="185" customFormat="1" ht="15.75" x14ac:dyDescent="0.25"/>
  </sheetData>
  <mergeCells count="1">
    <mergeCell ref="C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  <pageSetUpPr fitToPage="1"/>
  </sheetPr>
  <dimension ref="A1:J90"/>
  <sheetViews>
    <sheetView tabSelected="1" zoomScale="78" zoomScaleNormal="78" workbookViewId="0">
      <selection activeCell="B23" sqref="B23"/>
    </sheetView>
  </sheetViews>
  <sheetFormatPr defaultRowHeight="12.75" x14ac:dyDescent="0.2"/>
  <cols>
    <col min="1" max="1" width="13.85546875" customWidth="1"/>
    <col min="2" max="2" width="19.140625" customWidth="1"/>
    <col min="3" max="3" width="18.5703125" bestFit="1" customWidth="1"/>
    <col min="4" max="4" width="12.5703125" customWidth="1"/>
    <col min="5" max="5" width="13" customWidth="1"/>
    <col min="6" max="6" width="10.7109375" customWidth="1"/>
    <col min="7" max="7" width="9.7109375" customWidth="1"/>
    <col min="8" max="8" width="8" hidden="1" customWidth="1"/>
    <col min="9" max="9" width="9.42578125" hidden="1" customWidth="1"/>
    <col min="10" max="10" width="4" hidden="1" customWidth="1"/>
  </cols>
  <sheetData>
    <row r="1" spans="1:10" s="4" customFormat="1" ht="13.5" x14ac:dyDescent="0.25">
      <c r="F1" s="31"/>
      <c r="G1" s="32"/>
      <c r="H1" s="11"/>
      <c r="I1" s="33"/>
      <c r="J1" s="11"/>
    </row>
    <row r="2" spans="1:10" s="4" customFormat="1" ht="13.5" x14ac:dyDescent="0.25">
      <c r="A2" s="46" t="s">
        <v>293</v>
      </c>
      <c r="B2" t="s">
        <v>758</v>
      </c>
      <c r="C2" s="315"/>
      <c r="D2" s="315"/>
      <c r="E2" s="315"/>
      <c r="F2" s="315"/>
      <c r="G2" s="315"/>
      <c r="H2" s="315"/>
      <c r="I2" s="96"/>
      <c r="J2" s="11"/>
    </row>
    <row r="3" spans="1:10" ht="20.25" x14ac:dyDescent="0.3">
      <c r="A3" s="78" t="s">
        <v>4</v>
      </c>
      <c r="B3" t="s">
        <v>758</v>
      </c>
      <c r="D3" s="101" t="s">
        <v>924</v>
      </c>
    </row>
    <row r="5" spans="1:10" ht="38.25" x14ac:dyDescent="0.2">
      <c r="A5" s="48" t="s">
        <v>296</v>
      </c>
      <c r="B5" s="48" t="s">
        <v>1</v>
      </c>
      <c r="C5" s="48" t="s">
        <v>2</v>
      </c>
      <c r="D5" s="48" t="s">
        <v>297</v>
      </c>
      <c r="E5" s="49" t="s">
        <v>303</v>
      </c>
      <c r="F5" s="49" t="s">
        <v>588</v>
      </c>
      <c r="G5" s="49" t="s">
        <v>515</v>
      </c>
      <c r="H5" s="49" t="s">
        <v>589</v>
      </c>
      <c r="I5" s="79" t="s">
        <v>668</v>
      </c>
    </row>
    <row r="6" spans="1:10" x14ac:dyDescent="0.2">
      <c r="A6" t="s">
        <v>826</v>
      </c>
      <c r="B6" t="s">
        <v>827</v>
      </c>
      <c r="C6" t="s">
        <v>262</v>
      </c>
      <c r="D6" t="s">
        <v>822</v>
      </c>
      <c r="E6" s="189"/>
      <c r="F6" s="189">
        <v>26</v>
      </c>
      <c r="G6" s="47">
        <v>336.29999999999995</v>
      </c>
      <c r="H6" s="47">
        <v>336.29999999999995</v>
      </c>
      <c r="I6" s="77">
        <v>200</v>
      </c>
      <c r="J6">
        <v>1</v>
      </c>
    </row>
    <row r="7" spans="1:10" x14ac:dyDescent="0.2">
      <c r="A7" t="s">
        <v>324</v>
      </c>
      <c r="B7" t="s">
        <v>97</v>
      </c>
      <c r="C7" t="s">
        <v>246</v>
      </c>
      <c r="D7" t="s">
        <v>808</v>
      </c>
      <c r="E7" s="189"/>
      <c r="F7" s="189">
        <v>17</v>
      </c>
      <c r="G7" s="47">
        <v>295</v>
      </c>
      <c r="H7" s="47">
        <v>295</v>
      </c>
      <c r="I7" s="77">
        <f>IF(H7=H6,I6,IF(H7=0,ROUNDDOWN(20,0),I6-J6))</f>
        <v>199</v>
      </c>
      <c r="J7">
        <f>IF(H7&lt;H6,1,IF(H7=H6,J6+1,0))</f>
        <v>1</v>
      </c>
    </row>
    <row r="8" spans="1:10" x14ac:dyDescent="0.2">
      <c r="A8" t="s">
        <v>315</v>
      </c>
      <c r="B8" t="s">
        <v>150</v>
      </c>
      <c r="C8" t="s">
        <v>151</v>
      </c>
      <c r="D8" t="s">
        <v>808</v>
      </c>
      <c r="E8" s="189"/>
      <c r="F8" s="189">
        <v>17</v>
      </c>
      <c r="G8" s="47">
        <v>289.7</v>
      </c>
      <c r="H8" s="47">
        <v>289.7</v>
      </c>
      <c r="I8" s="77">
        <f t="shared" ref="I8:J68" si="0">IF(H8=H7,I7,IF(H8=0,ROUNDDOWN(20,0),I7-J7))</f>
        <v>198</v>
      </c>
      <c r="J8">
        <f t="shared" ref="J8:J68" si="1">IF(H8&lt;H7,1,IF(H8=H7,J7+1,0))</f>
        <v>1</v>
      </c>
    </row>
    <row r="9" spans="1:10" x14ac:dyDescent="0.2">
      <c r="A9" t="s">
        <v>333</v>
      </c>
      <c r="B9" t="s">
        <v>97</v>
      </c>
      <c r="C9" t="s">
        <v>557</v>
      </c>
      <c r="D9" t="s">
        <v>808</v>
      </c>
      <c r="E9" s="189"/>
      <c r="F9" s="189">
        <v>16</v>
      </c>
      <c r="G9" s="47">
        <v>284.39999999999998</v>
      </c>
      <c r="H9" s="47">
        <v>284.39999999999998</v>
      </c>
      <c r="I9" s="77">
        <f t="shared" si="0"/>
        <v>197</v>
      </c>
      <c r="J9">
        <f t="shared" si="1"/>
        <v>1</v>
      </c>
    </row>
    <row r="10" spans="1:10" x14ac:dyDescent="0.2">
      <c r="A10" t="s">
        <v>326</v>
      </c>
      <c r="B10" t="s">
        <v>132</v>
      </c>
      <c r="C10" t="s">
        <v>501</v>
      </c>
      <c r="D10" t="s">
        <v>808</v>
      </c>
      <c r="E10" s="189">
        <v>1</v>
      </c>
      <c r="F10" s="189">
        <v>20</v>
      </c>
      <c r="G10" s="47">
        <v>265.70000000000005</v>
      </c>
      <c r="H10" s="47">
        <v>265.70000000000005</v>
      </c>
      <c r="I10" s="77">
        <f t="shared" si="0"/>
        <v>196</v>
      </c>
      <c r="J10">
        <f t="shared" si="1"/>
        <v>1</v>
      </c>
    </row>
    <row r="11" spans="1:10" x14ac:dyDescent="0.2">
      <c r="A11" t="s">
        <v>331</v>
      </c>
      <c r="B11" t="s">
        <v>198</v>
      </c>
      <c r="C11" t="s">
        <v>112</v>
      </c>
      <c r="D11" t="s">
        <v>808</v>
      </c>
      <c r="E11" s="189">
        <v>1</v>
      </c>
      <c r="F11" s="189">
        <v>12</v>
      </c>
      <c r="G11" s="47">
        <v>264.70000000000005</v>
      </c>
      <c r="H11" s="47">
        <v>264.70000000000005</v>
      </c>
      <c r="I11" s="77">
        <f t="shared" si="0"/>
        <v>195</v>
      </c>
      <c r="J11">
        <f t="shared" si="1"/>
        <v>1</v>
      </c>
    </row>
    <row r="12" spans="1:10" x14ac:dyDescent="0.2">
      <c r="A12" t="s">
        <v>899</v>
      </c>
      <c r="B12" t="s">
        <v>900</v>
      </c>
      <c r="C12" t="s">
        <v>901</v>
      </c>
      <c r="D12" t="s">
        <v>822</v>
      </c>
      <c r="E12" s="189"/>
      <c r="F12" s="189">
        <v>22</v>
      </c>
      <c r="G12" s="47">
        <v>249</v>
      </c>
      <c r="H12" s="47">
        <v>249</v>
      </c>
      <c r="I12" s="77">
        <f t="shared" si="0"/>
        <v>194</v>
      </c>
      <c r="J12">
        <f t="shared" si="1"/>
        <v>1</v>
      </c>
    </row>
    <row r="13" spans="1:10" x14ac:dyDescent="0.2">
      <c r="A13" t="s">
        <v>832</v>
      </c>
      <c r="B13" t="s">
        <v>76</v>
      </c>
      <c r="C13" t="s">
        <v>833</v>
      </c>
      <c r="D13" t="s">
        <v>822</v>
      </c>
      <c r="E13" s="189"/>
      <c r="F13" s="189">
        <v>18</v>
      </c>
      <c r="G13" s="47">
        <v>228.79999999999998</v>
      </c>
      <c r="H13" s="47">
        <v>228.79999999999998</v>
      </c>
      <c r="I13" s="77">
        <f t="shared" si="0"/>
        <v>193</v>
      </c>
      <c r="J13">
        <f t="shared" si="1"/>
        <v>1</v>
      </c>
    </row>
    <row r="14" spans="1:10" x14ac:dyDescent="0.2">
      <c r="A14" t="s">
        <v>828</v>
      </c>
      <c r="B14" t="s">
        <v>829</v>
      </c>
      <c r="C14" t="s">
        <v>232</v>
      </c>
      <c r="D14" t="s">
        <v>822</v>
      </c>
      <c r="E14" s="189"/>
      <c r="F14" s="189">
        <v>19</v>
      </c>
      <c r="G14" s="47">
        <v>228.30000000000004</v>
      </c>
      <c r="H14" s="47">
        <v>228.30000000000004</v>
      </c>
      <c r="I14" s="77">
        <f t="shared" si="0"/>
        <v>192</v>
      </c>
      <c r="J14">
        <f t="shared" si="1"/>
        <v>1</v>
      </c>
    </row>
    <row r="15" spans="1:10" x14ac:dyDescent="0.2">
      <c r="A15" t="s">
        <v>825</v>
      </c>
      <c r="B15" t="s">
        <v>134</v>
      </c>
      <c r="C15" t="s">
        <v>274</v>
      </c>
      <c r="D15" t="s">
        <v>822</v>
      </c>
      <c r="E15" s="189"/>
      <c r="F15" s="189">
        <v>23</v>
      </c>
      <c r="G15" s="47">
        <v>213.70000000000002</v>
      </c>
      <c r="H15" s="47">
        <v>213.70000000000002</v>
      </c>
      <c r="I15" s="77">
        <f t="shared" si="0"/>
        <v>191</v>
      </c>
      <c r="J15">
        <f t="shared" si="1"/>
        <v>1</v>
      </c>
    </row>
    <row r="16" spans="1:10" x14ac:dyDescent="0.2">
      <c r="A16" t="s">
        <v>830</v>
      </c>
      <c r="B16" t="s">
        <v>774</v>
      </c>
      <c r="C16" t="s">
        <v>831</v>
      </c>
      <c r="D16" t="s">
        <v>822</v>
      </c>
      <c r="E16" s="189"/>
      <c r="F16" s="189">
        <v>13</v>
      </c>
      <c r="G16" s="47">
        <v>208.99999999999997</v>
      </c>
      <c r="H16" s="47">
        <v>208.99999999999997</v>
      </c>
      <c r="I16" s="77">
        <f t="shared" si="0"/>
        <v>190</v>
      </c>
      <c r="J16">
        <f t="shared" si="1"/>
        <v>1</v>
      </c>
    </row>
    <row r="17" spans="1:10" x14ac:dyDescent="0.2">
      <c r="A17" t="s">
        <v>418</v>
      </c>
      <c r="B17" t="s">
        <v>195</v>
      </c>
      <c r="C17" t="s">
        <v>196</v>
      </c>
      <c r="D17" t="s">
        <v>808</v>
      </c>
      <c r="E17" s="189"/>
      <c r="F17" s="189">
        <v>9</v>
      </c>
      <c r="G17" s="47">
        <v>203.3</v>
      </c>
      <c r="H17" s="47">
        <v>203.3</v>
      </c>
      <c r="I17" s="77">
        <f t="shared" si="0"/>
        <v>189</v>
      </c>
      <c r="J17">
        <f t="shared" si="1"/>
        <v>1</v>
      </c>
    </row>
    <row r="18" spans="1:10" x14ac:dyDescent="0.2">
      <c r="A18" t="s">
        <v>821</v>
      </c>
      <c r="B18" t="s">
        <v>823</v>
      </c>
      <c r="C18" t="s">
        <v>824</v>
      </c>
      <c r="D18" t="s">
        <v>822</v>
      </c>
      <c r="E18" s="189"/>
      <c r="F18" s="189">
        <v>17</v>
      </c>
      <c r="G18" s="47">
        <v>180.20000000000002</v>
      </c>
      <c r="H18" s="47">
        <v>180.20000000000002</v>
      </c>
      <c r="I18" s="77">
        <f t="shared" si="0"/>
        <v>188</v>
      </c>
      <c r="J18">
        <f t="shared" si="1"/>
        <v>1</v>
      </c>
    </row>
    <row r="19" spans="1:10" x14ac:dyDescent="0.2">
      <c r="A19" t="s">
        <v>415</v>
      </c>
      <c r="B19" t="s">
        <v>205</v>
      </c>
      <c r="C19" t="s">
        <v>206</v>
      </c>
      <c r="D19" t="s">
        <v>808</v>
      </c>
      <c r="E19" s="189"/>
      <c r="F19" s="189">
        <v>11</v>
      </c>
      <c r="G19" s="47">
        <v>140.1</v>
      </c>
      <c r="H19" s="47">
        <v>140.1</v>
      </c>
      <c r="I19" s="77">
        <f t="shared" si="0"/>
        <v>187</v>
      </c>
      <c r="J19">
        <f t="shared" si="1"/>
        <v>1</v>
      </c>
    </row>
    <row r="20" spans="1:10" x14ac:dyDescent="0.2">
      <c r="E20" s="328">
        <f>SUM(E6:E19)</f>
        <v>2</v>
      </c>
      <c r="F20" s="328">
        <f>SUM(F6:F19)</f>
        <v>240</v>
      </c>
      <c r="G20" s="329">
        <f>SUM(G6:G19)</f>
        <v>3388.2000000000003</v>
      </c>
      <c r="H20" s="47">
        <f>SUM(H6:H19)</f>
        <v>3388.2000000000003</v>
      </c>
      <c r="I20" s="77">
        <f t="shared" si="0"/>
        <v>186</v>
      </c>
      <c r="J20">
        <f t="shared" si="1"/>
        <v>0</v>
      </c>
    </row>
    <row r="21" spans="1:10" x14ac:dyDescent="0.2">
      <c r="I21" s="77">
        <f t="shared" si="0"/>
        <v>20</v>
      </c>
      <c r="J21">
        <f t="shared" si="1"/>
        <v>1</v>
      </c>
    </row>
    <row r="22" spans="1:10" x14ac:dyDescent="0.2">
      <c r="C22" s="325" t="s">
        <v>297</v>
      </c>
      <c r="D22" s="326" t="s">
        <v>937</v>
      </c>
      <c r="E22" s="326" t="s">
        <v>938</v>
      </c>
      <c r="F22" s="326" t="s">
        <v>939</v>
      </c>
      <c r="G22" s="326" t="s">
        <v>940</v>
      </c>
      <c r="J22" s="77">
        <f>IF(I22=H21,I21,IF(I22=0,ROUNDDOWN(20,0),I21-J21))</f>
        <v>20</v>
      </c>
    </row>
    <row r="23" spans="1:10" x14ac:dyDescent="0.2">
      <c r="C23" s="325" t="s">
        <v>925</v>
      </c>
      <c r="D23" s="327">
        <v>917.6</v>
      </c>
      <c r="E23" s="327">
        <v>315</v>
      </c>
      <c r="F23" s="327">
        <v>510.3</v>
      </c>
      <c r="G23" s="327">
        <f>SUM(D23:F23)</f>
        <v>1742.8999999999999</v>
      </c>
      <c r="H23" s="317"/>
      <c r="J23" s="77">
        <f>IF(I23=I22,J22,IF(I23=0,ROUNDDOWN(20,0),J22-K22))</f>
        <v>20</v>
      </c>
    </row>
    <row r="24" spans="1:10" x14ac:dyDescent="0.2">
      <c r="C24" s="325" t="s">
        <v>926</v>
      </c>
      <c r="D24" s="327">
        <v>759.7</v>
      </c>
      <c r="E24" s="327">
        <v>370.6</v>
      </c>
      <c r="F24" s="327">
        <v>515</v>
      </c>
      <c r="G24" s="327">
        <f>SUM(D24,E24,F24)</f>
        <v>1645.3000000000002</v>
      </c>
      <c r="H24" s="317"/>
      <c r="J24" s="77">
        <f t="shared" si="0"/>
        <v>20</v>
      </c>
    </row>
    <row r="25" spans="1:10" x14ac:dyDescent="0.2">
      <c r="C25" s="283"/>
      <c r="D25" s="283"/>
      <c r="E25" s="283"/>
      <c r="F25" s="283"/>
      <c r="I25" s="77">
        <f>IF(H25=I24,J24,IF(H25=0,ROUNDDOWN(20,0),J24-K24))</f>
        <v>20</v>
      </c>
      <c r="J25">
        <f>IF(H25&lt;I24,1,IF(H25=I24,K24+1,0))</f>
        <v>1</v>
      </c>
    </row>
    <row r="26" spans="1:10" ht="20.25" x14ac:dyDescent="0.3">
      <c r="C26" s="283"/>
      <c r="D26" s="283"/>
      <c r="E26" s="283"/>
      <c r="F26" s="319" t="s">
        <v>950</v>
      </c>
      <c r="G26" s="319"/>
      <c r="I26" s="246"/>
    </row>
    <row r="27" spans="1:10" x14ac:dyDescent="0.2">
      <c r="F27" s="318" t="s">
        <v>947</v>
      </c>
      <c r="G27" s="318" t="s">
        <v>948</v>
      </c>
      <c r="I27" s="77">
        <f>IF(H27=H25,I25,IF(H27=0,ROUNDDOWN(20,0),I25-J25))</f>
        <v>20</v>
      </c>
      <c r="J27">
        <f>IF(H27&lt;H25,1,IF(H27=H25,J25+1,0))</f>
        <v>2</v>
      </c>
    </row>
    <row r="28" spans="1:10" x14ac:dyDescent="0.2">
      <c r="F28" s="284">
        <v>295</v>
      </c>
      <c r="G28" s="284">
        <v>336.29999999999995</v>
      </c>
      <c r="I28" s="77">
        <f t="shared" si="0"/>
        <v>20</v>
      </c>
      <c r="J28">
        <f t="shared" si="1"/>
        <v>3</v>
      </c>
    </row>
    <row r="29" spans="1:10" x14ac:dyDescent="0.2">
      <c r="F29" s="284">
        <v>289.69999999999993</v>
      </c>
      <c r="G29" s="284">
        <v>249</v>
      </c>
      <c r="I29" s="77">
        <f t="shared" si="0"/>
        <v>20</v>
      </c>
      <c r="J29">
        <f t="shared" si="1"/>
        <v>4</v>
      </c>
    </row>
    <row r="30" spans="1:10" x14ac:dyDescent="0.2">
      <c r="F30" s="246">
        <v>284.39999999999998</v>
      </c>
      <c r="G30" s="284">
        <v>228.79999999999998</v>
      </c>
      <c r="I30" s="77">
        <f t="shared" si="0"/>
        <v>20</v>
      </c>
      <c r="J30">
        <f t="shared" si="1"/>
        <v>5</v>
      </c>
    </row>
    <row r="31" spans="1:10" x14ac:dyDescent="0.2">
      <c r="F31" s="246">
        <v>265.7</v>
      </c>
      <c r="G31" s="284">
        <v>228.30000000000004</v>
      </c>
      <c r="I31" s="77">
        <f t="shared" si="0"/>
        <v>20</v>
      </c>
      <c r="J31">
        <f t="shared" si="1"/>
        <v>6</v>
      </c>
    </row>
    <row r="32" spans="1:10" x14ac:dyDescent="0.2">
      <c r="F32" s="246">
        <v>264.70000000000005</v>
      </c>
      <c r="G32" s="284">
        <v>213.70000000000002</v>
      </c>
      <c r="I32" s="77">
        <f t="shared" si="0"/>
        <v>20</v>
      </c>
      <c r="J32">
        <f t="shared" si="1"/>
        <v>7</v>
      </c>
    </row>
    <row r="33" spans="6:10" x14ac:dyDescent="0.2">
      <c r="F33" s="246">
        <v>203.3</v>
      </c>
      <c r="G33" s="284">
        <v>208.99999999999997</v>
      </c>
      <c r="I33" s="77">
        <f t="shared" si="0"/>
        <v>20</v>
      </c>
      <c r="J33">
        <f t="shared" si="1"/>
        <v>8</v>
      </c>
    </row>
    <row r="34" spans="6:10" x14ac:dyDescent="0.2">
      <c r="F34" s="320">
        <f>SUM(F28:F33)</f>
        <v>1602.8</v>
      </c>
      <c r="G34" s="320">
        <f>SUM(G28:G33)</f>
        <v>1465.1</v>
      </c>
      <c r="I34" s="77">
        <f t="shared" si="0"/>
        <v>20</v>
      </c>
      <c r="J34">
        <f t="shared" si="1"/>
        <v>9</v>
      </c>
    </row>
    <row r="35" spans="6:10" x14ac:dyDescent="0.2">
      <c r="I35" s="77">
        <f t="shared" si="0"/>
        <v>20</v>
      </c>
      <c r="J35">
        <f t="shared" si="1"/>
        <v>10</v>
      </c>
    </row>
    <row r="36" spans="6:10" x14ac:dyDescent="0.2">
      <c r="I36" s="77">
        <f t="shared" si="0"/>
        <v>20</v>
      </c>
      <c r="J36">
        <f t="shared" si="1"/>
        <v>11</v>
      </c>
    </row>
    <row r="37" spans="6:10" x14ac:dyDescent="0.2">
      <c r="I37" s="77">
        <f t="shared" si="0"/>
        <v>20</v>
      </c>
      <c r="J37">
        <f t="shared" si="1"/>
        <v>12</v>
      </c>
    </row>
    <row r="38" spans="6:10" x14ac:dyDescent="0.2">
      <c r="I38" s="77">
        <f t="shared" si="0"/>
        <v>20</v>
      </c>
      <c r="J38">
        <f t="shared" si="1"/>
        <v>13</v>
      </c>
    </row>
    <row r="39" spans="6:10" x14ac:dyDescent="0.2">
      <c r="I39" s="77">
        <f t="shared" si="0"/>
        <v>20</v>
      </c>
      <c r="J39">
        <f t="shared" si="1"/>
        <v>14</v>
      </c>
    </row>
    <row r="40" spans="6:10" x14ac:dyDescent="0.2">
      <c r="I40" s="77">
        <f t="shared" si="0"/>
        <v>20</v>
      </c>
      <c r="J40">
        <f t="shared" si="1"/>
        <v>15</v>
      </c>
    </row>
    <row r="41" spans="6:10" x14ac:dyDescent="0.2">
      <c r="I41" s="77">
        <f t="shared" si="0"/>
        <v>20</v>
      </c>
      <c r="J41">
        <f t="shared" si="1"/>
        <v>16</v>
      </c>
    </row>
    <row r="42" spans="6:10" x14ac:dyDescent="0.2">
      <c r="I42" s="77">
        <f t="shared" si="0"/>
        <v>20</v>
      </c>
      <c r="J42">
        <f t="shared" si="1"/>
        <v>17</v>
      </c>
    </row>
    <row r="43" spans="6:10" x14ac:dyDescent="0.2">
      <c r="I43" s="77">
        <f t="shared" si="0"/>
        <v>20</v>
      </c>
      <c r="J43">
        <f t="shared" si="1"/>
        <v>18</v>
      </c>
    </row>
    <row r="44" spans="6:10" x14ac:dyDescent="0.2">
      <c r="I44" s="77">
        <f t="shared" si="0"/>
        <v>20</v>
      </c>
      <c r="J44">
        <f t="shared" si="1"/>
        <v>19</v>
      </c>
    </row>
    <row r="45" spans="6:10" x14ac:dyDescent="0.2">
      <c r="I45" s="77">
        <f t="shared" si="0"/>
        <v>20</v>
      </c>
      <c r="J45">
        <f t="shared" si="1"/>
        <v>20</v>
      </c>
    </row>
    <row r="46" spans="6:10" x14ac:dyDescent="0.2">
      <c r="I46" s="77">
        <f t="shared" si="0"/>
        <v>20</v>
      </c>
      <c r="J46">
        <f t="shared" si="1"/>
        <v>21</v>
      </c>
    </row>
    <row r="47" spans="6:10" x14ac:dyDescent="0.2">
      <c r="I47" s="77">
        <f t="shared" si="0"/>
        <v>20</v>
      </c>
      <c r="J47">
        <f t="shared" si="1"/>
        <v>22</v>
      </c>
    </row>
    <row r="48" spans="6:10" x14ac:dyDescent="0.2">
      <c r="I48" s="77">
        <f t="shared" si="0"/>
        <v>20</v>
      </c>
      <c r="J48">
        <f t="shared" si="1"/>
        <v>23</v>
      </c>
    </row>
    <row r="49" spans="9:10" x14ac:dyDescent="0.2">
      <c r="I49" s="77">
        <f t="shared" si="0"/>
        <v>20</v>
      </c>
      <c r="J49">
        <f t="shared" si="1"/>
        <v>24</v>
      </c>
    </row>
    <row r="50" spans="9:10" x14ac:dyDescent="0.2">
      <c r="I50" s="77">
        <f t="shared" si="0"/>
        <v>20</v>
      </c>
      <c r="J50">
        <f t="shared" si="1"/>
        <v>25</v>
      </c>
    </row>
    <row r="51" spans="9:10" x14ac:dyDescent="0.2">
      <c r="I51" s="77">
        <f t="shared" si="0"/>
        <v>20</v>
      </c>
      <c r="J51">
        <f t="shared" si="1"/>
        <v>26</v>
      </c>
    </row>
    <row r="52" spans="9:10" x14ac:dyDescent="0.2">
      <c r="I52" s="77">
        <f t="shared" si="0"/>
        <v>20</v>
      </c>
      <c r="J52">
        <f t="shared" si="1"/>
        <v>27</v>
      </c>
    </row>
    <row r="53" spans="9:10" x14ac:dyDescent="0.2">
      <c r="I53" s="77">
        <f t="shared" si="0"/>
        <v>20</v>
      </c>
      <c r="J53">
        <f t="shared" si="1"/>
        <v>28</v>
      </c>
    </row>
    <row r="54" spans="9:10" x14ac:dyDescent="0.2">
      <c r="I54" s="77">
        <f t="shared" si="0"/>
        <v>20</v>
      </c>
      <c r="J54">
        <f t="shared" si="1"/>
        <v>29</v>
      </c>
    </row>
    <row r="55" spans="9:10" x14ac:dyDescent="0.2">
      <c r="I55" s="77">
        <f t="shared" si="0"/>
        <v>20</v>
      </c>
      <c r="J55">
        <f t="shared" si="1"/>
        <v>30</v>
      </c>
    </row>
    <row r="56" spans="9:10" x14ac:dyDescent="0.2">
      <c r="I56" s="77">
        <f t="shared" si="0"/>
        <v>20</v>
      </c>
      <c r="J56">
        <f t="shared" si="1"/>
        <v>31</v>
      </c>
    </row>
    <row r="57" spans="9:10" x14ac:dyDescent="0.2">
      <c r="I57" s="77">
        <f t="shared" si="0"/>
        <v>20</v>
      </c>
      <c r="J57">
        <f t="shared" si="1"/>
        <v>32</v>
      </c>
    </row>
    <row r="58" spans="9:10" x14ac:dyDescent="0.2">
      <c r="I58" s="77">
        <f t="shared" si="0"/>
        <v>20</v>
      </c>
      <c r="J58">
        <f t="shared" si="1"/>
        <v>33</v>
      </c>
    </row>
    <row r="59" spans="9:10" x14ac:dyDescent="0.2">
      <c r="I59" s="77">
        <f t="shared" si="0"/>
        <v>20</v>
      </c>
      <c r="J59">
        <f t="shared" si="1"/>
        <v>34</v>
      </c>
    </row>
    <row r="60" spans="9:10" x14ac:dyDescent="0.2">
      <c r="I60" s="77">
        <f t="shared" si="0"/>
        <v>20</v>
      </c>
      <c r="J60">
        <f t="shared" si="1"/>
        <v>35</v>
      </c>
    </row>
    <row r="61" spans="9:10" x14ac:dyDescent="0.2">
      <c r="I61" s="77">
        <f t="shared" si="0"/>
        <v>20</v>
      </c>
      <c r="J61">
        <f t="shared" si="1"/>
        <v>36</v>
      </c>
    </row>
    <row r="62" spans="9:10" x14ac:dyDescent="0.2">
      <c r="I62" s="77">
        <f t="shared" si="0"/>
        <v>20</v>
      </c>
      <c r="J62">
        <f t="shared" si="1"/>
        <v>37</v>
      </c>
    </row>
    <row r="63" spans="9:10" x14ac:dyDescent="0.2">
      <c r="I63" s="77">
        <f t="shared" si="0"/>
        <v>20</v>
      </c>
      <c r="J63">
        <f t="shared" si="1"/>
        <v>38</v>
      </c>
    </row>
    <row r="64" spans="9:10" x14ac:dyDescent="0.2">
      <c r="I64" s="77">
        <f t="shared" si="0"/>
        <v>20</v>
      </c>
      <c r="J64">
        <f t="shared" si="1"/>
        <v>39</v>
      </c>
    </row>
    <row r="65" spans="9:10" x14ac:dyDescent="0.2">
      <c r="I65" s="77">
        <f t="shared" si="0"/>
        <v>20</v>
      </c>
      <c r="J65">
        <f t="shared" si="1"/>
        <v>40</v>
      </c>
    </row>
    <row r="66" spans="9:10" x14ac:dyDescent="0.2">
      <c r="I66" s="77">
        <f t="shared" si="0"/>
        <v>20</v>
      </c>
      <c r="J66">
        <f t="shared" si="1"/>
        <v>41</v>
      </c>
    </row>
    <row r="67" spans="9:10" x14ac:dyDescent="0.2">
      <c r="I67" s="77">
        <f t="shared" si="0"/>
        <v>20</v>
      </c>
      <c r="J67">
        <f t="shared" si="1"/>
        <v>42</v>
      </c>
    </row>
    <row r="68" spans="9:10" x14ac:dyDescent="0.2">
      <c r="I68" s="77">
        <f t="shared" si="0"/>
        <v>20</v>
      </c>
      <c r="J68">
        <f t="shared" si="1"/>
        <v>43</v>
      </c>
    </row>
    <row r="69" spans="9:10" x14ac:dyDescent="0.2">
      <c r="I69" s="77">
        <f t="shared" ref="I69:I90" si="2">IF(H69=H68,I68,IF(H69=0,ROUNDDOWN(20,0),I68-J68))</f>
        <v>20</v>
      </c>
      <c r="J69">
        <f t="shared" ref="J69:J90" si="3">IF(H69&lt;H68,1,IF(H69=H68,J68+1,0))</f>
        <v>44</v>
      </c>
    </row>
    <row r="70" spans="9:10" x14ac:dyDescent="0.2">
      <c r="I70" s="77">
        <f t="shared" si="2"/>
        <v>20</v>
      </c>
      <c r="J70">
        <f t="shared" si="3"/>
        <v>45</v>
      </c>
    </row>
    <row r="71" spans="9:10" x14ac:dyDescent="0.2">
      <c r="I71" s="77">
        <f t="shared" si="2"/>
        <v>20</v>
      </c>
      <c r="J71">
        <f t="shared" si="3"/>
        <v>46</v>
      </c>
    </row>
    <row r="72" spans="9:10" x14ac:dyDescent="0.2">
      <c r="I72" s="77">
        <f t="shared" si="2"/>
        <v>20</v>
      </c>
      <c r="J72">
        <f t="shared" si="3"/>
        <v>47</v>
      </c>
    </row>
    <row r="73" spans="9:10" x14ac:dyDescent="0.2">
      <c r="I73" s="77">
        <f t="shared" si="2"/>
        <v>20</v>
      </c>
      <c r="J73">
        <f t="shared" si="3"/>
        <v>48</v>
      </c>
    </row>
    <row r="74" spans="9:10" x14ac:dyDescent="0.2">
      <c r="I74" s="77">
        <f t="shared" si="2"/>
        <v>20</v>
      </c>
      <c r="J74">
        <f t="shared" si="3"/>
        <v>49</v>
      </c>
    </row>
    <row r="75" spans="9:10" x14ac:dyDescent="0.2">
      <c r="I75" s="77">
        <f t="shared" si="2"/>
        <v>20</v>
      </c>
      <c r="J75">
        <f t="shared" si="3"/>
        <v>50</v>
      </c>
    </row>
    <row r="76" spans="9:10" x14ac:dyDescent="0.2">
      <c r="I76" s="77">
        <f t="shared" si="2"/>
        <v>20</v>
      </c>
      <c r="J76">
        <f t="shared" si="3"/>
        <v>51</v>
      </c>
    </row>
    <row r="77" spans="9:10" x14ac:dyDescent="0.2">
      <c r="I77" s="77">
        <f t="shared" si="2"/>
        <v>20</v>
      </c>
      <c r="J77">
        <f t="shared" si="3"/>
        <v>52</v>
      </c>
    </row>
    <row r="78" spans="9:10" x14ac:dyDescent="0.2">
      <c r="I78" s="77">
        <f t="shared" si="2"/>
        <v>20</v>
      </c>
      <c r="J78">
        <f t="shared" si="3"/>
        <v>53</v>
      </c>
    </row>
    <row r="79" spans="9:10" x14ac:dyDescent="0.2">
      <c r="I79" s="77">
        <f t="shared" si="2"/>
        <v>20</v>
      </c>
      <c r="J79">
        <f t="shared" si="3"/>
        <v>54</v>
      </c>
    </row>
    <row r="80" spans="9:10" x14ac:dyDescent="0.2">
      <c r="I80" s="77">
        <f t="shared" si="2"/>
        <v>20</v>
      </c>
      <c r="J80">
        <f t="shared" si="3"/>
        <v>55</v>
      </c>
    </row>
    <row r="81" spans="9:10" x14ac:dyDescent="0.2">
      <c r="I81" s="77">
        <f t="shared" si="2"/>
        <v>20</v>
      </c>
      <c r="J81">
        <f t="shared" si="3"/>
        <v>56</v>
      </c>
    </row>
    <row r="82" spans="9:10" x14ac:dyDescent="0.2">
      <c r="I82" s="77">
        <f t="shared" si="2"/>
        <v>20</v>
      </c>
      <c r="J82">
        <f t="shared" si="3"/>
        <v>57</v>
      </c>
    </row>
    <row r="83" spans="9:10" x14ac:dyDescent="0.2">
      <c r="I83" s="77">
        <f t="shared" si="2"/>
        <v>20</v>
      </c>
      <c r="J83">
        <f t="shared" si="3"/>
        <v>58</v>
      </c>
    </row>
    <row r="84" spans="9:10" x14ac:dyDescent="0.2">
      <c r="I84" s="77">
        <f t="shared" si="2"/>
        <v>20</v>
      </c>
      <c r="J84">
        <f t="shared" si="3"/>
        <v>59</v>
      </c>
    </row>
    <row r="85" spans="9:10" x14ac:dyDescent="0.2">
      <c r="I85" s="77">
        <f t="shared" si="2"/>
        <v>20</v>
      </c>
      <c r="J85">
        <f t="shared" si="3"/>
        <v>60</v>
      </c>
    </row>
    <row r="86" spans="9:10" x14ac:dyDescent="0.2">
      <c r="I86" s="77">
        <f t="shared" si="2"/>
        <v>20</v>
      </c>
      <c r="J86">
        <f t="shared" si="3"/>
        <v>61</v>
      </c>
    </row>
    <row r="87" spans="9:10" x14ac:dyDescent="0.2">
      <c r="I87" s="77">
        <f t="shared" si="2"/>
        <v>20</v>
      </c>
      <c r="J87">
        <f t="shared" si="3"/>
        <v>62</v>
      </c>
    </row>
    <row r="88" spans="9:10" x14ac:dyDescent="0.2">
      <c r="I88" s="77">
        <f t="shared" si="2"/>
        <v>20</v>
      </c>
      <c r="J88">
        <f t="shared" si="3"/>
        <v>63</v>
      </c>
    </row>
    <row r="89" spans="9:10" x14ac:dyDescent="0.2">
      <c r="I89" s="77">
        <f t="shared" si="2"/>
        <v>20</v>
      </c>
      <c r="J89">
        <f t="shared" si="3"/>
        <v>64</v>
      </c>
    </row>
    <row r="90" spans="9:10" x14ac:dyDescent="0.2">
      <c r="I90" s="77">
        <f t="shared" si="2"/>
        <v>20</v>
      </c>
      <c r="J90">
        <f t="shared" si="3"/>
        <v>65</v>
      </c>
    </row>
  </sheetData>
  <mergeCells count="2">
    <mergeCell ref="C2:H2"/>
    <mergeCell ref="F26:G26"/>
  </mergeCells>
  <pageMargins left="0.7" right="0.7" top="0.75" bottom="0.75" header="0.3" footer="0.3"/>
  <pageSetup paperSize="9" scale="86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K68"/>
  <sheetViews>
    <sheetView zoomScale="78" zoomScaleNormal="78" workbookViewId="0">
      <selection activeCell="B26" sqref="B26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6.7109375" bestFit="1" customWidth="1"/>
    <col min="4" max="4" width="15" bestFit="1" customWidth="1"/>
    <col min="5" max="5" width="13" customWidth="1"/>
    <col min="6" max="6" width="10.7109375" customWidth="1"/>
    <col min="7" max="7" width="9.7109375" customWidth="1"/>
    <col min="8" max="8" width="10.28515625" bestFit="1" customWidth="1"/>
    <col min="9" max="9" width="9.42578125" hidden="1" customWidth="1"/>
    <col min="10" max="10" width="4" customWidth="1"/>
  </cols>
  <sheetData>
    <row r="1" spans="1:10" s="4" customFormat="1" ht="13.5" x14ac:dyDescent="0.25">
      <c r="F1" s="31"/>
      <c r="G1" s="32"/>
      <c r="H1" s="11"/>
      <c r="I1" s="33"/>
      <c r="J1" s="11"/>
    </row>
    <row r="2" spans="1:10" s="4" customFormat="1" ht="13.5" x14ac:dyDescent="0.25">
      <c r="A2" s="46" t="s">
        <v>293</v>
      </c>
      <c r="B2" t="s">
        <v>758</v>
      </c>
      <c r="C2" s="315"/>
      <c r="D2" s="315"/>
      <c r="E2" s="315"/>
      <c r="F2" s="315"/>
      <c r="G2" s="315"/>
      <c r="H2" s="315"/>
      <c r="I2" s="96"/>
      <c r="J2" s="11"/>
    </row>
    <row r="3" spans="1:10" ht="20.25" x14ac:dyDescent="0.3">
      <c r="A3" s="78" t="s">
        <v>4</v>
      </c>
      <c r="B3" t="s">
        <v>758</v>
      </c>
      <c r="D3" s="101" t="s">
        <v>581</v>
      </c>
    </row>
    <row r="5" spans="1:10" ht="38.25" x14ac:dyDescent="0.2">
      <c r="A5" s="48" t="s">
        <v>296</v>
      </c>
      <c r="B5" s="48" t="s">
        <v>1</v>
      </c>
      <c r="C5" s="48" t="s">
        <v>2</v>
      </c>
      <c r="D5" s="48" t="s">
        <v>297</v>
      </c>
      <c r="E5" s="49" t="s">
        <v>303</v>
      </c>
      <c r="F5" s="49" t="s">
        <v>588</v>
      </c>
      <c r="G5" s="49" t="s">
        <v>515</v>
      </c>
      <c r="H5" s="49" t="s">
        <v>589</v>
      </c>
      <c r="I5" s="79" t="s">
        <v>639</v>
      </c>
    </row>
    <row r="6" spans="1:10" x14ac:dyDescent="0.2">
      <c r="A6" t="s">
        <v>683</v>
      </c>
      <c r="B6" t="s">
        <v>684</v>
      </c>
      <c r="C6" t="s">
        <v>685</v>
      </c>
      <c r="D6" t="s">
        <v>814</v>
      </c>
      <c r="E6" s="189"/>
      <c r="F6" s="189">
        <v>20</v>
      </c>
      <c r="G6" s="47">
        <v>254.39999999999998</v>
      </c>
      <c r="H6" s="47">
        <v>254.39999999999998</v>
      </c>
      <c r="I6" s="77">
        <v>50</v>
      </c>
    </row>
    <row r="7" spans="1:10" x14ac:dyDescent="0.2">
      <c r="A7" t="s">
        <v>845</v>
      </c>
      <c r="B7" t="s">
        <v>847</v>
      </c>
      <c r="C7" t="s">
        <v>848</v>
      </c>
      <c r="D7" t="s">
        <v>846</v>
      </c>
      <c r="E7" s="189">
        <v>1</v>
      </c>
      <c r="F7" s="189">
        <v>13</v>
      </c>
      <c r="G7" s="47">
        <v>208.20000000000002</v>
      </c>
      <c r="H7" s="47">
        <v>208.20000000000002</v>
      </c>
      <c r="I7" s="77">
        <f>IF(H7=H6,I6,IF(H7=0,ROUNDDOWN(20,0),I6-J6))</f>
        <v>50</v>
      </c>
    </row>
    <row r="8" spans="1:10" x14ac:dyDescent="0.2">
      <c r="A8" t="s">
        <v>849</v>
      </c>
      <c r="B8" t="s">
        <v>850</v>
      </c>
      <c r="C8" t="s">
        <v>443</v>
      </c>
      <c r="D8" t="s">
        <v>846</v>
      </c>
      <c r="E8" s="189">
        <v>1</v>
      </c>
      <c r="F8" s="189">
        <v>14</v>
      </c>
      <c r="G8" s="47">
        <v>202.09999999999997</v>
      </c>
      <c r="H8" s="47">
        <v>202.09999999999997</v>
      </c>
      <c r="I8" s="77">
        <f t="shared" ref="I8:I68" si="0">IF(H8=H7,I7,IF(H8=0,ROUNDDOWN(20,0),I7-J7))</f>
        <v>50</v>
      </c>
    </row>
    <row r="9" spans="1:10" x14ac:dyDescent="0.2">
      <c r="A9" t="s">
        <v>759</v>
      </c>
      <c r="B9" t="s">
        <v>763</v>
      </c>
      <c r="C9" t="s">
        <v>257</v>
      </c>
      <c r="D9" t="s">
        <v>814</v>
      </c>
      <c r="E9" s="189">
        <v>3</v>
      </c>
      <c r="F9" s="189">
        <v>8</v>
      </c>
      <c r="G9" s="47">
        <v>173.1</v>
      </c>
      <c r="H9" s="47">
        <v>173.1</v>
      </c>
      <c r="I9" s="77">
        <f t="shared" si="0"/>
        <v>50</v>
      </c>
    </row>
    <row r="10" spans="1:10" x14ac:dyDescent="0.2">
      <c r="A10" t="s">
        <v>877</v>
      </c>
      <c r="B10" t="s">
        <v>878</v>
      </c>
      <c r="C10" t="s">
        <v>879</v>
      </c>
      <c r="D10" t="s">
        <v>846</v>
      </c>
      <c r="E10" s="189"/>
      <c r="F10" s="189">
        <v>10</v>
      </c>
      <c r="G10" s="47">
        <v>165.7</v>
      </c>
      <c r="H10" s="47">
        <v>165.7</v>
      </c>
      <c r="I10" s="77">
        <f t="shared" si="0"/>
        <v>50</v>
      </c>
    </row>
    <row r="11" spans="1:10" x14ac:dyDescent="0.2">
      <c r="A11" t="s">
        <v>853</v>
      </c>
      <c r="B11" t="s">
        <v>854</v>
      </c>
      <c r="C11" t="s">
        <v>219</v>
      </c>
      <c r="D11" t="s">
        <v>846</v>
      </c>
      <c r="E11" s="189"/>
      <c r="F11" s="189">
        <v>13</v>
      </c>
      <c r="G11" s="47">
        <v>162.29999999999998</v>
      </c>
      <c r="H11" s="47">
        <v>162.29999999999998</v>
      </c>
      <c r="I11" s="77">
        <f t="shared" si="0"/>
        <v>50</v>
      </c>
    </row>
    <row r="12" spans="1:10" x14ac:dyDescent="0.2">
      <c r="A12" t="s">
        <v>434</v>
      </c>
      <c r="B12" t="s">
        <v>817</v>
      </c>
      <c r="C12" t="s">
        <v>196</v>
      </c>
      <c r="D12" t="s">
        <v>814</v>
      </c>
      <c r="E12" s="189"/>
      <c r="F12" s="189">
        <v>14</v>
      </c>
      <c r="G12" s="47">
        <v>156.69999999999996</v>
      </c>
      <c r="H12" s="47">
        <v>156.69999999999996</v>
      </c>
      <c r="I12" s="77">
        <f t="shared" si="0"/>
        <v>50</v>
      </c>
    </row>
    <row r="13" spans="1:10" x14ac:dyDescent="0.2">
      <c r="A13" t="s">
        <v>851</v>
      </c>
      <c r="B13" t="s">
        <v>852</v>
      </c>
      <c r="C13" t="s">
        <v>276</v>
      </c>
      <c r="D13" t="s">
        <v>846</v>
      </c>
      <c r="E13" s="189">
        <v>1</v>
      </c>
      <c r="F13" s="189">
        <v>11</v>
      </c>
      <c r="G13" s="47">
        <v>153.5</v>
      </c>
      <c r="H13" s="47">
        <v>153.5</v>
      </c>
      <c r="I13" s="77">
        <f t="shared" si="0"/>
        <v>50</v>
      </c>
    </row>
    <row r="14" spans="1:10" x14ac:dyDescent="0.2">
      <c r="A14" t="s">
        <v>426</v>
      </c>
      <c r="B14" t="s">
        <v>165</v>
      </c>
      <c r="C14" t="s">
        <v>70</v>
      </c>
      <c r="D14" t="s">
        <v>814</v>
      </c>
      <c r="E14" s="189"/>
      <c r="F14" s="189">
        <v>12</v>
      </c>
      <c r="G14" s="47">
        <v>148.4</v>
      </c>
      <c r="H14" s="47">
        <v>148.4</v>
      </c>
      <c r="I14" s="77">
        <f t="shared" si="0"/>
        <v>50</v>
      </c>
    </row>
    <row r="15" spans="1:10" x14ac:dyDescent="0.2">
      <c r="A15" t="s">
        <v>436</v>
      </c>
      <c r="B15" t="s">
        <v>267</v>
      </c>
      <c r="C15" t="s">
        <v>104</v>
      </c>
      <c r="D15" t="s">
        <v>814</v>
      </c>
      <c r="E15" s="189"/>
      <c r="F15" s="189">
        <v>12</v>
      </c>
      <c r="G15" s="47">
        <v>115.80000000000001</v>
      </c>
      <c r="H15" s="47">
        <v>115.80000000000001</v>
      </c>
      <c r="I15" s="77">
        <f t="shared" si="0"/>
        <v>50</v>
      </c>
    </row>
    <row r="16" spans="1:10" x14ac:dyDescent="0.2">
      <c r="A16" t="s">
        <v>888</v>
      </c>
      <c r="B16" t="s">
        <v>889</v>
      </c>
      <c r="C16" t="s">
        <v>890</v>
      </c>
      <c r="D16" t="s">
        <v>846</v>
      </c>
      <c r="E16" s="189">
        <v>3</v>
      </c>
      <c r="F16" s="189">
        <v>9</v>
      </c>
      <c r="G16" s="47">
        <v>110.10000000000001</v>
      </c>
      <c r="H16" s="47">
        <v>110.10000000000001</v>
      </c>
      <c r="I16" s="77">
        <f t="shared" si="0"/>
        <v>50</v>
      </c>
    </row>
    <row r="17" spans="1:11" x14ac:dyDescent="0.2">
      <c r="A17" t="s">
        <v>424</v>
      </c>
      <c r="B17" t="s">
        <v>272</v>
      </c>
      <c r="C17" t="s">
        <v>193</v>
      </c>
      <c r="D17" t="s">
        <v>814</v>
      </c>
      <c r="E17" s="189"/>
      <c r="F17" s="189">
        <v>9</v>
      </c>
      <c r="G17" s="47">
        <v>96.699999999999989</v>
      </c>
      <c r="H17" s="47">
        <v>96.699999999999989</v>
      </c>
      <c r="I17" s="77">
        <f t="shared" si="0"/>
        <v>50</v>
      </c>
    </row>
    <row r="18" spans="1:11" x14ac:dyDescent="0.2">
      <c r="A18" t="s">
        <v>698</v>
      </c>
      <c r="B18" t="s">
        <v>709</v>
      </c>
      <c r="C18" t="s">
        <v>708</v>
      </c>
      <c r="D18" t="s">
        <v>814</v>
      </c>
      <c r="E18" s="189"/>
      <c r="F18" s="189">
        <v>5</v>
      </c>
      <c r="G18" s="47">
        <v>91.300000000000011</v>
      </c>
      <c r="H18" s="47">
        <v>91.300000000000011</v>
      </c>
      <c r="I18" s="77">
        <f t="shared" si="0"/>
        <v>50</v>
      </c>
    </row>
    <row r="19" spans="1:11" x14ac:dyDescent="0.2">
      <c r="A19" t="s">
        <v>885</v>
      </c>
      <c r="B19" t="s">
        <v>886</v>
      </c>
      <c r="C19" t="s">
        <v>887</v>
      </c>
      <c r="D19" t="s">
        <v>846</v>
      </c>
      <c r="E19" s="189">
        <v>1</v>
      </c>
      <c r="F19" s="189">
        <v>3</v>
      </c>
      <c r="G19" s="47">
        <v>46.4</v>
      </c>
      <c r="H19" s="47">
        <v>46.4</v>
      </c>
      <c r="I19" s="77">
        <f t="shared" si="0"/>
        <v>50</v>
      </c>
    </row>
    <row r="20" spans="1:11" x14ac:dyDescent="0.2">
      <c r="E20" s="328">
        <f>SUM(E6:E19)</f>
        <v>10</v>
      </c>
      <c r="F20" s="328">
        <f>SUM(F6:F19)</f>
        <v>153</v>
      </c>
      <c r="G20" s="329">
        <f>SUM(G6:G19)</f>
        <v>2084.6999999999998</v>
      </c>
      <c r="H20" s="329">
        <f>SUM(H6:H19)</f>
        <v>2084.6999999999998</v>
      </c>
      <c r="I20" s="77">
        <f t="shared" si="0"/>
        <v>50</v>
      </c>
    </row>
    <row r="21" spans="1:11" x14ac:dyDescent="0.2">
      <c r="I21" s="77">
        <f t="shared" si="0"/>
        <v>20</v>
      </c>
    </row>
    <row r="22" spans="1:11" x14ac:dyDescent="0.2">
      <c r="D22" s="326" t="s">
        <v>297</v>
      </c>
      <c r="E22" s="326" t="s">
        <v>937</v>
      </c>
      <c r="F22" s="326" t="s">
        <v>938</v>
      </c>
      <c r="G22" s="326" t="s">
        <v>939</v>
      </c>
      <c r="H22" s="326" t="s">
        <v>940</v>
      </c>
      <c r="K22" s="330"/>
    </row>
    <row r="23" spans="1:11" x14ac:dyDescent="0.2">
      <c r="D23" s="326" t="s">
        <v>927</v>
      </c>
      <c r="E23" s="327">
        <v>491.5</v>
      </c>
      <c r="F23" s="327">
        <v>283.2</v>
      </c>
      <c r="G23" s="327">
        <v>261.7</v>
      </c>
      <c r="H23" s="327">
        <f>SUM(E23:G23)</f>
        <v>1036.4000000000001</v>
      </c>
      <c r="K23" s="330"/>
    </row>
    <row r="24" spans="1:11" x14ac:dyDescent="0.2">
      <c r="D24" s="326" t="s">
        <v>928</v>
      </c>
      <c r="E24" s="327">
        <v>419.5</v>
      </c>
      <c r="F24" s="327">
        <v>257.89999999999998</v>
      </c>
      <c r="G24" s="327">
        <v>370.9</v>
      </c>
      <c r="H24" s="327">
        <f>SUM(E24:G24)</f>
        <v>1048.3</v>
      </c>
      <c r="K24" s="330"/>
    </row>
    <row r="25" spans="1:11" x14ac:dyDescent="0.2">
      <c r="I25" s="77">
        <f>IF(H25=J24,K24,IF(H25=0,ROUNDDOWN(20,0),K24-L24))</f>
        <v>0</v>
      </c>
    </row>
    <row r="26" spans="1:11" ht="20.25" x14ac:dyDescent="0.3">
      <c r="D26" s="321"/>
      <c r="E26" s="321"/>
      <c r="G26" s="319" t="s">
        <v>950</v>
      </c>
      <c r="H26" s="319"/>
      <c r="I26" s="77">
        <f t="shared" si="0"/>
        <v>0</v>
      </c>
    </row>
    <row r="27" spans="1:11" x14ac:dyDescent="0.2">
      <c r="D27" s="322"/>
      <c r="E27" s="322"/>
      <c r="G27" s="318" t="s">
        <v>947</v>
      </c>
      <c r="H27" s="318" t="s">
        <v>948</v>
      </c>
      <c r="I27" s="77">
        <f t="shared" si="0"/>
        <v>0</v>
      </c>
    </row>
    <row r="28" spans="1:11" x14ac:dyDescent="0.2">
      <c r="D28" s="323"/>
      <c r="E28" s="323"/>
      <c r="G28" s="284">
        <v>254.39999999999998</v>
      </c>
      <c r="H28" s="284">
        <v>208.20000000000002</v>
      </c>
      <c r="I28" s="77">
        <f t="shared" si="0"/>
        <v>0</v>
      </c>
    </row>
    <row r="29" spans="1:11" x14ac:dyDescent="0.2">
      <c r="D29" s="323"/>
      <c r="E29" s="323"/>
      <c r="G29" s="284">
        <v>173.1</v>
      </c>
      <c r="H29" s="284">
        <v>202.09999999999997</v>
      </c>
      <c r="I29" s="77">
        <f t="shared" si="0"/>
        <v>0</v>
      </c>
    </row>
    <row r="30" spans="1:11" x14ac:dyDescent="0.2">
      <c r="D30" s="323"/>
      <c r="E30" s="323"/>
      <c r="G30" s="284">
        <v>156.69999999999996</v>
      </c>
      <c r="H30" s="284">
        <v>165.70000000000002</v>
      </c>
      <c r="I30" s="77">
        <f t="shared" si="0"/>
        <v>0</v>
      </c>
    </row>
    <row r="31" spans="1:11" x14ac:dyDescent="0.2">
      <c r="D31" s="323"/>
      <c r="E31" s="323"/>
      <c r="G31" s="284">
        <v>148.4</v>
      </c>
      <c r="H31" s="284">
        <v>162.29999999999998</v>
      </c>
      <c r="I31" s="77">
        <f t="shared" si="0"/>
        <v>0</v>
      </c>
    </row>
    <row r="32" spans="1:11" x14ac:dyDescent="0.2">
      <c r="D32" s="323"/>
      <c r="E32" s="323"/>
      <c r="G32" s="284">
        <v>115.80000000000003</v>
      </c>
      <c r="H32" s="284">
        <v>153.5</v>
      </c>
      <c r="I32" s="77">
        <f t="shared" si="0"/>
        <v>0</v>
      </c>
    </row>
    <row r="33" spans="4:9" x14ac:dyDescent="0.2">
      <c r="D33" s="323"/>
      <c r="E33" s="323"/>
      <c r="G33" s="284">
        <v>96.7</v>
      </c>
      <c r="H33" s="284">
        <v>110.10000000000001</v>
      </c>
      <c r="I33" s="77">
        <f t="shared" si="0"/>
        <v>0</v>
      </c>
    </row>
    <row r="34" spans="4:9" x14ac:dyDescent="0.2">
      <c r="D34" s="324"/>
      <c r="E34" s="324"/>
      <c r="G34" s="320">
        <f>SUM(G28:G33)</f>
        <v>945.1</v>
      </c>
      <c r="H34" s="320">
        <f>SUM(H28:H33)</f>
        <v>1001.9</v>
      </c>
      <c r="I34" s="77">
        <f t="shared" si="0"/>
        <v>0</v>
      </c>
    </row>
    <row r="35" spans="4:9" x14ac:dyDescent="0.2">
      <c r="I35" s="77">
        <f t="shared" si="0"/>
        <v>20</v>
      </c>
    </row>
    <row r="36" spans="4:9" x14ac:dyDescent="0.2">
      <c r="I36" s="77">
        <f t="shared" si="0"/>
        <v>20</v>
      </c>
    </row>
    <row r="37" spans="4:9" x14ac:dyDescent="0.2">
      <c r="I37" s="77">
        <f t="shared" si="0"/>
        <v>20</v>
      </c>
    </row>
    <row r="38" spans="4:9" x14ac:dyDescent="0.2">
      <c r="I38" s="77">
        <f t="shared" si="0"/>
        <v>20</v>
      </c>
    </row>
    <row r="39" spans="4:9" x14ac:dyDescent="0.2">
      <c r="I39" s="77">
        <f t="shared" si="0"/>
        <v>20</v>
      </c>
    </row>
    <row r="40" spans="4:9" x14ac:dyDescent="0.2">
      <c r="I40" s="77">
        <f t="shared" si="0"/>
        <v>20</v>
      </c>
    </row>
    <row r="41" spans="4:9" x14ac:dyDescent="0.2">
      <c r="I41" s="77">
        <f t="shared" si="0"/>
        <v>20</v>
      </c>
    </row>
    <row r="42" spans="4:9" x14ac:dyDescent="0.2">
      <c r="I42" s="77">
        <f t="shared" si="0"/>
        <v>20</v>
      </c>
    </row>
    <row r="43" spans="4:9" x14ac:dyDescent="0.2">
      <c r="I43" s="77">
        <f t="shared" si="0"/>
        <v>20</v>
      </c>
    </row>
    <row r="44" spans="4:9" x14ac:dyDescent="0.2">
      <c r="I44" s="77">
        <f t="shared" si="0"/>
        <v>20</v>
      </c>
    </row>
    <row r="45" spans="4:9" x14ac:dyDescent="0.2">
      <c r="I45" s="77">
        <f t="shared" si="0"/>
        <v>20</v>
      </c>
    </row>
    <row r="46" spans="4:9" x14ac:dyDescent="0.2">
      <c r="I46" s="77">
        <f t="shared" si="0"/>
        <v>20</v>
      </c>
    </row>
    <row r="47" spans="4:9" x14ac:dyDescent="0.2">
      <c r="I47" s="77">
        <f t="shared" si="0"/>
        <v>20</v>
      </c>
    </row>
    <row r="48" spans="4:9" x14ac:dyDescent="0.2">
      <c r="I48" s="77">
        <f t="shared" si="0"/>
        <v>20</v>
      </c>
    </row>
    <row r="49" spans="9:9" x14ac:dyDescent="0.2">
      <c r="I49" s="77">
        <f t="shared" si="0"/>
        <v>20</v>
      </c>
    </row>
    <row r="50" spans="9:9" x14ac:dyDescent="0.2">
      <c r="I50" s="77">
        <f t="shared" si="0"/>
        <v>20</v>
      </c>
    </row>
    <row r="51" spans="9:9" x14ac:dyDescent="0.2">
      <c r="I51" s="77">
        <f t="shared" si="0"/>
        <v>20</v>
      </c>
    </row>
    <row r="52" spans="9:9" x14ac:dyDescent="0.2">
      <c r="I52" s="77">
        <f t="shared" si="0"/>
        <v>20</v>
      </c>
    </row>
    <row r="53" spans="9:9" x14ac:dyDescent="0.2">
      <c r="I53" s="77">
        <f t="shared" si="0"/>
        <v>20</v>
      </c>
    </row>
    <row r="54" spans="9:9" x14ac:dyDescent="0.2">
      <c r="I54" s="77">
        <f t="shared" si="0"/>
        <v>20</v>
      </c>
    </row>
    <row r="55" spans="9:9" x14ac:dyDescent="0.2">
      <c r="I55" s="77">
        <f t="shared" si="0"/>
        <v>20</v>
      </c>
    </row>
    <row r="56" spans="9:9" x14ac:dyDescent="0.2">
      <c r="I56" s="77">
        <f t="shared" si="0"/>
        <v>20</v>
      </c>
    </row>
    <row r="57" spans="9:9" x14ac:dyDescent="0.2">
      <c r="I57" s="77">
        <f t="shared" si="0"/>
        <v>20</v>
      </c>
    </row>
    <row r="58" spans="9:9" x14ac:dyDescent="0.2">
      <c r="I58" s="77">
        <f t="shared" si="0"/>
        <v>20</v>
      </c>
    </row>
    <row r="59" spans="9:9" x14ac:dyDescent="0.2">
      <c r="I59" s="77">
        <f t="shared" si="0"/>
        <v>20</v>
      </c>
    </row>
    <row r="60" spans="9:9" x14ac:dyDescent="0.2">
      <c r="I60" s="77">
        <f t="shared" si="0"/>
        <v>20</v>
      </c>
    </row>
    <row r="61" spans="9:9" x14ac:dyDescent="0.2">
      <c r="I61" s="77">
        <f t="shared" si="0"/>
        <v>20</v>
      </c>
    </row>
    <row r="62" spans="9:9" x14ac:dyDescent="0.2">
      <c r="I62" s="77">
        <f t="shared" si="0"/>
        <v>20</v>
      </c>
    </row>
    <row r="63" spans="9:9" x14ac:dyDescent="0.2">
      <c r="I63" s="77">
        <f t="shared" si="0"/>
        <v>20</v>
      </c>
    </row>
    <row r="64" spans="9:9" x14ac:dyDescent="0.2">
      <c r="I64" s="77">
        <f t="shared" si="0"/>
        <v>20</v>
      </c>
    </row>
    <row r="65" spans="9:9" x14ac:dyDescent="0.2">
      <c r="I65" s="77">
        <f t="shared" si="0"/>
        <v>20</v>
      </c>
    </row>
    <row r="66" spans="9:9" x14ac:dyDescent="0.2">
      <c r="I66" s="77">
        <f t="shared" si="0"/>
        <v>20</v>
      </c>
    </row>
    <row r="67" spans="9:9" x14ac:dyDescent="0.2">
      <c r="I67" s="77">
        <f t="shared" si="0"/>
        <v>20</v>
      </c>
    </row>
    <row r="68" spans="9:9" x14ac:dyDescent="0.2">
      <c r="I68" s="77">
        <f t="shared" si="0"/>
        <v>20</v>
      </c>
    </row>
  </sheetData>
  <mergeCells count="3">
    <mergeCell ref="C2:H2"/>
    <mergeCell ref="D26:E26"/>
    <mergeCell ref="G26:H26"/>
  </mergeCells>
  <pageMargins left="0.7" right="0.7" top="0.75" bottom="0.75" header="0.3" footer="0.3"/>
  <pageSetup scale="77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pageSetUpPr fitToPage="1"/>
  </sheetPr>
  <dimension ref="A1:K68"/>
  <sheetViews>
    <sheetView zoomScale="78" zoomScaleNormal="78" workbookViewId="0">
      <selection activeCell="A26" sqref="A26:XFD26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6.7109375" bestFit="1" customWidth="1"/>
    <col min="4" max="4" width="14.140625" customWidth="1"/>
    <col min="5" max="5" width="13" customWidth="1"/>
    <col min="6" max="6" width="10.7109375" customWidth="1"/>
    <col min="7" max="7" width="9.7109375" customWidth="1"/>
    <col min="8" max="8" width="8" customWidth="1"/>
    <col min="9" max="9" width="9.42578125" hidden="1" customWidth="1"/>
    <col min="10" max="10" width="4" customWidth="1"/>
  </cols>
  <sheetData>
    <row r="1" spans="1:10" s="4" customFormat="1" ht="13.5" x14ac:dyDescent="0.25">
      <c r="F1" s="31"/>
      <c r="G1" s="32"/>
      <c r="H1" s="11"/>
      <c r="I1" s="33"/>
      <c r="J1" s="11"/>
    </row>
    <row r="2" spans="1:10" s="4" customFormat="1" ht="13.5" x14ac:dyDescent="0.25">
      <c r="A2" s="46" t="s">
        <v>293</v>
      </c>
      <c r="B2" t="s">
        <v>758</v>
      </c>
      <c r="C2" s="315"/>
      <c r="D2" s="315"/>
      <c r="E2" s="315"/>
      <c r="F2" s="315"/>
      <c r="G2" s="315"/>
      <c r="H2" s="315"/>
      <c r="I2" s="96"/>
      <c r="J2" s="11"/>
    </row>
    <row r="3" spans="1:10" ht="20.25" x14ac:dyDescent="0.3">
      <c r="A3" s="78" t="s">
        <v>4</v>
      </c>
      <c r="B3" t="s">
        <v>758</v>
      </c>
      <c r="D3" s="101" t="s">
        <v>67</v>
      </c>
    </row>
    <row r="5" spans="1:10" ht="38.25" x14ac:dyDescent="0.2">
      <c r="A5" s="48" t="s">
        <v>296</v>
      </c>
      <c r="B5" s="48" t="s">
        <v>1</v>
      </c>
      <c r="C5" s="48" t="s">
        <v>2</v>
      </c>
      <c r="D5" s="48" t="s">
        <v>297</v>
      </c>
      <c r="E5" s="49" t="s">
        <v>303</v>
      </c>
      <c r="F5" s="49" t="s">
        <v>588</v>
      </c>
      <c r="G5" s="49" t="s">
        <v>515</v>
      </c>
      <c r="H5" s="49" t="s">
        <v>589</v>
      </c>
      <c r="I5" s="79" t="s">
        <v>639</v>
      </c>
    </row>
    <row r="6" spans="1:10" x14ac:dyDescent="0.2">
      <c r="A6" t="s">
        <v>736</v>
      </c>
      <c r="B6" t="s">
        <v>746</v>
      </c>
      <c r="C6" t="s">
        <v>102</v>
      </c>
      <c r="D6" t="s">
        <v>813</v>
      </c>
      <c r="E6" s="189">
        <v>1</v>
      </c>
      <c r="F6" s="189">
        <v>15</v>
      </c>
      <c r="G6" s="47">
        <v>149.5</v>
      </c>
      <c r="H6" s="47">
        <v>149.5</v>
      </c>
      <c r="I6" s="77">
        <v>50</v>
      </c>
    </row>
    <row r="7" spans="1:10" x14ac:dyDescent="0.2">
      <c r="A7" t="s">
        <v>838</v>
      </c>
      <c r="B7" t="s">
        <v>839</v>
      </c>
      <c r="C7" t="s">
        <v>115</v>
      </c>
      <c r="D7" t="s">
        <v>835</v>
      </c>
      <c r="E7" s="189"/>
      <c r="F7" s="189">
        <v>14</v>
      </c>
      <c r="G7" s="47">
        <v>112.99999999999999</v>
      </c>
      <c r="H7" s="47">
        <v>112.99999999999999</v>
      </c>
      <c r="I7" s="77">
        <f>IF(H7=H6,I6,IF(H7=0,ROUNDDOWN(20,0),I6-J6))</f>
        <v>50</v>
      </c>
    </row>
    <row r="8" spans="1:10" x14ac:dyDescent="0.2">
      <c r="A8" t="s">
        <v>843</v>
      </c>
      <c r="B8" t="s">
        <v>844</v>
      </c>
      <c r="C8" t="s">
        <v>440</v>
      </c>
      <c r="D8" t="s">
        <v>835</v>
      </c>
      <c r="E8" s="189">
        <v>2</v>
      </c>
      <c r="F8" s="189">
        <v>15</v>
      </c>
      <c r="G8" s="47">
        <v>97.9</v>
      </c>
      <c r="H8" s="47">
        <v>97.9</v>
      </c>
      <c r="I8" s="77">
        <f t="shared" ref="I8:I68" si="0">IF(H8=H7,I7,IF(H8=0,ROUNDDOWN(20,0),I7-J7))</f>
        <v>50</v>
      </c>
    </row>
    <row r="9" spans="1:10" x14ac:dyDescent="0.2">
      <c r="A9" t="s">
        <v>896</v>
      </c>
      <c r="B9" t="s">
        <v>897</v>
      </c>
      <c r="C9" t="s">
        <v>898</v>
      </c>
      <c r="D9" t="s">
        <v>835</v>
      </c>
      <c r="E9" s="189"/>
      <c r="F9" s="189">
        <v>8</v>
      </c>
      <c r="G9" s="47">
        <v>66.800000000000011</v>
      </c>
      <c r="H9" s="47">
        <v>66.800000000000011</v>
      </c>
      <c r="I9" s="77">
        <f t="shared" si="0"/>
        <v>50</v>
      </c>
    </row>
    <row r="10" spans="1:10" x14ac:dyDescent="0.2">
      <c r="A10" t="s">
        <v>385</v>
      </c>
      <c r="B10" t="s">
        <v>280</v>
      </c>
      <c r="C10" t="s">
        <v>70</v>
      </c>
      <c r="D10" t="s">
        <v>813</v>
      </c>
      <c r="E10" s="189">
        <v>1</v>
      </c>
      <c r="F10" s="189">
        <v>11</v>
      </c>
      <c r="G10" s="47">
        <v>62.300000000000004</v>
      </c>
      <c r="H10" s="47">
        <v>62.300000000000004</v>
      </c>
      <c r="I10" s="77">
        <f t="shared" si="0"/>
        <v>50</v>
      </c>
    </row>
    <row r="11" spans="1:10" x14ac:dyDescent="0.2">
      <c r="A11" t="s">
        <v>643</v>
      </c>
      <c r="B11" t="s">
        <v>278</v>
      </c>
      <c r="C11" t="s">
        <v>644</v>
      </c>
      <c r="D11" t="s">
        <v>813</v>
      </c>
      <c r="E11" s="189"/>
      <c r="F11" s="189">
        <v>9</v>
      </c>
      <c r="G11" s="47">
        <v>60.7</v>
      </c>
      <c r="H11" s="47">
        <v>60.7</v>
      </c>
      <c r="I11" s="77">
        <f t="shared" si="0"/>
        <v>50</v>
      </c>
    </row>
    <row r="12" spans="1:10" x14ac:dyDescent="0.2">
      <c r="A12" t="s">
        <v>663</v>
      </c>
      <c r="B12" t="s">
        <v>703</v>
      </c>
      <c r="C12" t="s">
        <v>664</v>
      </c>
      <c r="D12" t="s">
        <v>813</v>
      </c>
      <c r="E12" s="189">
        <v>2</v>
      </c>
      <c r="F12" s="189">
        <v>11</v>
      </c>
      <c r="G12" s="47">
        <v>55.800000000000004</v>
      </c>
      <c r="H12" s="47">
        <v>55.800000000000004</v>
      </c>
      <c r="I12" s="77">
        <f t="shared" si="0"/>
        <v>50</v>
      </c>
    </row>
    <row r="13" spans="1:10" x14ac:dyDescent="0.2">
      <c r="A13" t="s">
        <v>834</v>
      </c>
      <c r="B13" t="s">
        <v>836</v>
      </c>
      <c r="C13" t="s">
        <v>837</v>
      </c>
      <c r="D13" t="s">
        <v>835</v>
      </c>
      <c r="E13" s="189">
        <v>3</v>
      </c>
      <c r="F13" s="189">
        <v>8</v>
      </c>
      <c r="G13" s="47">
        <v>52.300000000000004</v>
      </c>
      <c r="H13" s="47">
        <v>52.300000000000004</v>
      </c>
      <c r="I13" s="77">
        <f t="shared" si="0"/>
        <v>50</v>
      </c>
    </row>
    <row r="14" spans="1:10" x14ac:dyDescent="0.2">
      <c r="A14" t="s">
        <v>694</v>
      </c>
      <c r="B14" t="s">
        <v>701</v>
      </c>
      <c r="C14" t="s">
        <v>186</v>
      </c>
      <c r="D14" t="s">
        <v>813</v>
      </c>
      <c r="E14" s="189">
        <v>1</v>
      </c>
      <c r="F14" s="189">
        <v>8</v>
      </c>
      <c r="G14" s="47">
        <v>46.199999999999996</v>
      </c>
      <c r="H14" s="47">
        <v>46.199999999999996</v>
      </c>
      <c r="I14" s="77">
        <f t="shared" si="0"/>
        <v>50</v>
      </c>
    </row>
    <row r="15" spans="1:10" x14ac:dyDescent="0.2">
      <c r="A15" t="s">
        <v>891</v>
      </c>
      <c r="B15" t="s">
        <v>284</v>
      </c>
      <c r="C15" t="s">
        <v>892</v>
      </c>
      <c r="D15" t="s">
        <v>835</v>
      </c>
      <c r="E15" s="189"/>
      <c r="F15" s="189">
        <v>5</v>
      </c>
      <c r="G15" s="47">
        <v>40.200000000000003</v>
      </c>
      <c r="H15" s="47">
        <v>40.200000000000003</v>
      </c>
      <c r="I15" s="77">
        <f t="shared" si="0"/>
        <v>50</v>
      </c>
    </row>
    <row r="16" spans="1:10" x14ac:dyDescent="0.2">
      <c r="A16" t="s">
        <v>354</v>
      </c>
      <c r="B16" t="s">
        <v>284</v>
      </c>
      <c r="C16" t="s">
        <v>119</v>
      </c>
      <c r="D16" t="s">
        <v>813</v>
      </c>
      <c r="E16" s="189"/>
      <c r="F16" s="189">
        <v>6</v>
      </c>
      <c r="G16" s="47">
        <v>37.200000000000003</v>
      </c>
      <c r="H16" s="47">
        <v>37.200000000000003</v>
      </c>
      <c r="I16" s="77">
        <f t="shared" si="0"/>
        <v>50</v>
      </c>
    </row>
    <row r="17" spans="1:11" x14ac:dyDescent="0.2">
      <c r="A17" t="s">
        <v>893</v>
      </c>
      <c r="B17" t="s">
        <v>894</v>
      </c>
      <c r="C17" t="s">
        <v>895</v>
      </c>
      <c r="D17" t="s">
        <v>835</v>
      </c>
      <c r="E17" s="189"/>
      <c r="F17" s="189">
        <v>6</v>
      </c>
      <c r="G17" s="47">
        <v>35.9</v>
      </c>
      <c r="H17" s="47">
        <v>35.9</v>
      </c>
      <c r="I17" s="77">
        <f t="shared" si="0"/>
        <v>50</v>
      </c>
    </row>
    <row r="18" spans="1:11" x14ac:dyDescent="0.2">
      <c r="A18" t="s">
        <v>394</v>
      </c>
      <c r="B18" t="s">
        <v>279</v>
      </c>
      <c r="C18" t="s">
        <v>117</v>
      </c>
      <c r="D18" t="s">
        <v>813</v>
      </c>
      <c r="E18" s="189">
        <v>1</v>
      </c>
      <c r="F18" s="189">
        <v>4</v>
      </c>
      <c r="G18" s="47">
        <v>23.1</v>
      </c>
      <c r="H18" s="47">
        <v>23.1</v>
      </c>
      <c r="I18" s="77">
        <f t="shared" si="0"/>
        <v>50</v>
      </c>
    </row>
    <row r="19" spans="1:11" x14ac:dyDescent="0.2">
      <c r="A19" t="s">
        <v>840</v>
      </c>
      <c r="B19" t="s">
        <v>841</v>
      </c>
      <c r="C19" t="s">
        <v>842</v>
      </c>
      <c r="D19" t="s">
        <v>835</v>
      </c>
      <c r="E19" s="189">
        <v>1</v>
      </c>
      <c r="F19" s="189">
        <v>5</v>
      </c>
      <c r="G19" s="47">
        <v>22.2</v>
      </c>
      <c r="H19" s="47">
        <v>22.2</v>
      </c>
      <c r="I19" s="77">
        <f t="shared" si="0"/>
        <v>50</v>
      </c>
    </row>
    <row r="20" spans="1:11" x14ac:dyDescent="0.2">
      <c r="E20" s="328">
        <f>SUM(E6:E19)</f>
        <v>12</v>
      </c>
      <c r="F20" s="328">
        <f t="shared" ref="F20:H20" si="1">SUM(F6:F19)</f>
        <v>125</v>
      </c>
      <c r="G20" s="328">
        <f t="shared" si="1"/>
        <v>863.10000000000014</v>
      </c>
      <c r="H20" s="328">
        <f t="shared" si="1"/>
        <v>863.10000000000014</v>
      </c>
      <c r="I20" s="77">
        <f t="shared" si="0"/>
        <v>50</v>
      </c>
    </row>
    <row r="21" spans="1:11" x14ac:dyDescent="0.2">
      <c r="G21" s="47"/>
      <c r="I21" s="330"/>
    </row>
    <row r="22" spans="1:11" x14ac:dyDescent="0.2">
      <c r="D22" s="326" t="s">
        <v>297</v>
      </c>
      <c r="E22" s="326" t="s">
        <v>937</v>
      </c>
      <c r="F22" s="326" t="s">
        <v>938</v>
      </c>
      <c r="G22" s="326" t="s">
        <v>939</v>
      </c>
      <c r="H22" s="326" t="s">
        <v>940</v>
      </c>
      <c r="K22" s="330"/>
    </row>
    <row r="23" spans="1:11" x14ac:dyDescent="0.2">
      <c r="D23" s="326" t="s">
        <v>930</v>
      </c>
      <c r="E23" s="327">
        <v>258.10000000000002</v>
      </c>
      <c r="F23" s="327">
        <v>93.1</v>
      </c>
      <c r="G23" s="327">
        <v>83.6</v>
      </c>
      <c r="H23" s="327">
        <f>SUM(E23:G23)</f>
        <v>434.80000000000007</v>
      </c>
      <c r="K23" s="330"/>
    </row>
    <row r="24" spans="1:11" x14ac:dyDescent="0.2">
      <c r="D24" s="326" t="s">
        <v>835</v>
      </c>
      <c r="E24" s="327">
        <v>161.80000000000001</v>
      </c>
      <c r="F24" s="327">
        <v>130.9</v>
      </c>
      <c r="G24" s="327">
        <v>135.6</v>
      </c>
      <c r="H24" s="327">
        <f>SUM(E24:G24)</f>
        <v>428.30000000000007</v>
      </c>
      <c r="K24" s="330"/>
    </row>
    <row r="25" spans="1:11" x14ac:dyDescent="0.2">
      <c r="I25" s="77">
        <f>IF(H25=J24,K24,IF(H25=0,ROUNDDOWN(20,0),K24-L24))</f>
        <v>0</v>
      </c>
    </row>
    <row r="26" spans="1:11" ht="20.25" x14ac:dyDescent="0.3">
      <c r="G26" s="319" t="s">
        <v>950</v>
      </c>
      <c r="H26" s="319"/>
      <c r="I26" s="77" t="e">
        <f>IF(#REF!=#REF!,#REF!,IF(#REF!=0,ROUNDDOWN(20,0),#REF!-#REF!))</f>
        <v>#REF!</v>
      </c>
    </row>
    <row r="27" spans="1:11" x14ac:dyDescent="0.2">
      <c r="G27" s="318" t="s">
        <v>947</v>
      </c>
      <c r="H27" s="318" t="s">
        <v>948</v>
      </c>
      <c r="I27" s="77" t="e">
        <f>IF(#REF!=#REF!,I26,IF(#REF!=0,ROUNDDOWN(20,0),I26-J26))</f>
        <v>#REF!</v>
      </c>
    </row>
    <row r="28" spans="1:11" x14ac:dyDescent="0.2">
      <c r="G28" s="284">
        <v>149.5</v>
      </c>
      <c r="H28" s="284">
        <v>112.99999999999999</v>
      </c>
      <c r="I28" s="77" t="e">
        <f>IF(#REF!=#REF!,I27,IF(#REF!=0,ROUNDDOWN(20,0),I27-J27))</f>
        <v>#REF!</v>
      </c>
    </row>
    <row r="29" spans="1:11" x14ac:dyDescent="0.2">
      <c r="G29" s="284">
        <v>62.300000000000004</v>
      </c>
      <c r="H29" s="284">
        <v>97.9</v>
      </c>
      <c r="I29" s="77" t="e">
        <f>IF(#REF!=#REF!,I28,IF(#REF!=0,ROUNDDOWN(20,0),I28-J28))</f>
        <v>#REF!</v>
      </c>
    </row>
    <row r="30" spans="1:11" x14ac:dyDescent="0.2">
      <c r="G30" s="284">
        <v>60.7</v>
      </c>
      <c r="H30" s="284">
        <v>66.800000000000011</v>
      </c>
      <c r="I30" s="77" t="e">
        <f>IF(#REF!=#REF!,I29,IF(#REF!=0,ROUNDDOWN(20,0),I29-J29))</f>
        <v>#REF!</v>
      </c>
    </row>
    <row r="31" spans="1:11" x14ac:dyDescent="0.2">
      <c r="G31" s="284">
        <v>55.800000000000004</v>
      </c>
      <c r="H31" s="284">
        <v>52.300000000000004</v>
      </c>
      <c r="I31" s="77" t="e">
        <f>IF(#REF!=#REF!,I30,IF(#REF!=0,ROUNDDOWN(20,0),I30-J30))</f>
        <v>#REF!</v>
      </c>
    </row>
    <row r="32" spans="1:11" x14ac:dyDescent="0.2">
      <c r="G32" s="284">
        <v>46.199999999999996</v>
      </c>
      <c r="H32" s="284">
        <v>40.200000000000003</v>
      </c>
      <c r="I32" s="77" t="e">
        <f>IF(#REF!=#REF!,I31,IF(#REF!=0,ROUNDDOWN(20,0),I31-J31))</f>
        <v>#REF!</v>
      </c>
    </row>
    <row r="33" spans="7:9" x14ac:dyDescent="0.2">
      <c r="G33" s="284">
        <v>37.200000000000003</v>
      </c>
      <c r="H33" s="284">
        <v>35.9</v>
      </c>
      <c r="I33" s="77" t="e">
        <f>IF(#REF!=#REF!,I32,IF(#REF!=0,ROUNDDOWN(20,0),I32-J32))</f>
        <v>#REF!</v>
      </c>
    </row>
    <row r="34" spans="7:9" x14ac:dyDescent="0.2">
      <c r="G34" s="320">
        <f>SUM(G28:G33)</f>
        <v>411.7</v>
      </c>
      <c r="H34" s="320">
        <f>SUM(H28:H33)</f>
        <v>406.09999999999997</v>
      </c>
      <c r="I34" s="77" t="e">
        <f>IF(#REF!=#REF!,I33,IF(#REF!=0,ROUNDDOWN(20,0),I33-J33))</f>
        <v>#REF!</v>
      </c>
    </row>
    <row r="35" spans="7:9" x14ac:dyDescent="0.2">
      <c r="I35" s="77" t="e">
        <f>IF(H35=#REF!,I34,IF(H35=0,ROUNDDOWN(20,0),I34-J34))</f>
        <v>#REF!</v>
      </c>
    </row>
    <row r="36" spans="7:9" x14ac:dyDescent="0.2">
      <c r="I36" s="77" t="e">
        <f t="shared" si="0"/>
        <v>#REF!</v>
      </c>
    </row>
    <row r="37" spans="7:9" x14ac:dyDescent="0.2">
      <c r="I37" s="77" t="e">
        <f t="shared" si="0"/>
        <v>#REF!</v>
      </c>
    </row>
    <row r="38" spans="7:9" x14ac:dyDescent="0.2">
      <c r="I38" s="77" t="e">
        <f t="shared" si="0"/>
        <v>#REF!</v>
      </c>
    </row>
    <row r="39" spans="7:9" x14ac:dyDescent="0.2">
      <c r="I39" s="77" t="e">
        <f t="shared" si="0"/>
        <v>#REF!</v>
      </c>
    </row>
    <row r="40" spans="7:9" x14ac:dyDescent="0.2">
      <c r="I40" s="77" t="e">
        <f t="shared" si="0"/>
        <v>#REF!</v>
      </c>
    </row>
    <row r="41" spans="7:9" x14ac:dyDescent="0.2">
      <c r="I41" s="77" t="e">
        <f t="shared" si="0"/>
        <v>#REF!</v>
      </c>
    </row>
    <row r="42" spans="7:9" x14ac:dyDescent="0.2">
      <c r="I42" s="77" t="e">
        <f t="shared" si="0"/>
        <v>#REF!</v>
      </c>
    </row>
    <row r="43" spans="7:9" x14ac:dyDescent="0.2">
      <c r="I43" s="77" t="e">
        <f t="shared" si="0"/>
        <v>#REF!</v>
      </c>
    </row>
    <row r="44" spans="7:9" x14ac:dyDescent="0.2">
      <c r="I44" s="77" t="e">
        <f t="shared" si="0"/>
        <v>#REF!</v>
      </c>
    </row>
    <row r="45" spans="7:9" x14ac:dyDescent="0.2">
      <c r="I45" s="77" t="e">
        <f t="shared" si="0"/>
        <v>#REF!</v>
      </c>
    </row>
    <row r="46" spans="7:9" x14ac:dyDescent="0.2">
      <c r="I46" s="77" t="e">
        <f t="shared" si="0"/>
        <v>#REF!</v>
      </c>
    </row>
    <row r="47" spans="7:9" x14ac:dyDescent="0.2">
      <c r="I47" s="77" t="e">
        <f t="shared" si="0"/>
        <v>#REF!</v>
      </c>
    </row>
    <row r="48" spans="7:9" x14ac:dyDescent="0.2">
      <c r="I48" s="77" t="e">
        <f t="shared" si="0"/>
        <v>#REF!</v>
      </c>
    </row>
    <row r="49" spans="9:9" x14ac:dyDescent="0.2">
      <c r="I49" s="77" t="e">
        <f t="shared" si="0"/>
        <v>#REF!</v>
      </c>
    </row>
    <row r="50" spans="9:9" x14ac:dyDescent="0.2">
      <c r="I50" s="77" t="e">
        <f t="shared" si="0"/>
        <v>#REF!</v>
      </c>
    </row>
    <row r="51" spans="9:9" x14ac:dyDescent="0.2">
      <c r="I51" s="77" t="e">
        <f t="shared" si="0"/>
        <v>#REF!</v>
      </c>
    </row>
    <row r="52" spans="9:9" x14ac:dyDescent="0.2">
      <c r="I52" s="77" t="e">
        <f t="shared" si="0"/>
        <v>#REF!</v>
      </c>
    </row>
    <row r="53" spans="9:9" x14ac:dyDescent="0.2">
      <c r="I53" s="77" t="e">
        <f t="shared" si="0"/>
        <v>#REF!</v>
      </c>
    </row>
    <row r="54" spans="9:9" x14ac:dyDescent="0.2">
      <c r="I54" s="77" t="e">
        <f t="shared" si="0"/>
        <v>#REF!</v>
      </c>
    </row>
    <row r="55" spans="9:9" x14ac:dyDescent="0.2">
      <c r="I55" s="77" t="e">
        <f t="shared" si="0"/>
        <v>#REF!</v>
      </c>
    </row>
    <row r="56" spans="9:9" x14ac:dyDescent="0.2">
      <c r="I56" s="77" t="e">
        <f t="shared" si="0"/>
        <v>#REF!</v>
      </c>
    </row>
    <row r="57" spans="9:9" x14ac:dyDescent="0.2">
      <c r="I57" s="77" t="e">
        <f t="shared" si="0"/>
        <v>#REF!</v>
      </c>
    </row>
    <row r="58" spans="9:9" x14ac:dyDescent="0.2">
      <c r="I58" s="77" t="e">
        <f t="shared" si="0"/>
        <v>#REF!</v>
      </c>
    </row>
    <row r="59" spans="9:9" x14ac:dyDescent="0.2">
      <c r="I59" s="77" t="e">
        <f t="shared" si="0"/>
        <v>#REF!</v>
      </c>
    </row>
    <row r="60" spans="9:9" x14ac:dyDescent="0.2">
      <c r="I60" s="77" t="e">
        <f t="shared" si="0"/>
        <v>#REF!</v>
      </c>
    </row>
    <row r="61" spans="9:9" x14ac:dyDescent="0.2">
      <c r="I61" s="77" t="e">
        <f t="shared" si="0"/>
        <v>#REF!</v>
      </c>
    </row>
    <row r="62" spans="9:9" x14ac:dyDescent="0.2">
      <c r="I62" s="77" t="e">
        <f t="shared" si="0"/>
        <v>#REF!</v>
      </c>
    </row>
    <row r="63" spans="9:9" x14ac:dyDescent="0.2">
      <c r="I63" s="77" t="e">
        <f t="shared" si="0"/>
        <v>#REF!</v>
      </c>
    </row>
    <row r="64" spans="9:9" x14ac:dyDescent="0.2">
      <c r="I64" s="77" t="e">
        <f t="shared" si="0"/>
        <v>#REF!</v>
      </c>
    </row>
    <row r="65" spans="9:9" x14ac:dyDescent="0.2">
      <c r="I65" s="77" t="e">
        <f t="shared" si="0"/>
        <v>#REF!</v>
      </c>
    </row>
    <row r="66" spans="9:9" x14ac:dyDescent="0.2">
      <c r="I66" s="77" t="e">
        <f t="shared" si="0"/>
        <v>#REF!</v>
      </c>
    </row>
    <row r="67" spans="9:9" x14ac:dyDescent="0.2">
      <c r="I67" s="77" t="e">
        <f t="shared" si="0"/>
        <v>#REF!</v>
      </c>
    </row>
    <row r="68" spans="9:9" x14ac:dyDescent="0.2">
      <c r="I68" s="77" t="e">
        <f t="shared" si="0"/>
        <v>#REF!</v>
      </c>
    </row>
  </sheetData>
  <mergeCells count="2">
    <mergeCell ref="C2:H2"/>
    <mergeCell ref="G26:H26"/>
  </mergeCells>
  <pageMargins left="0.7" right="0.7" top="0.75" bottom="0.75" header="0.3" footer="0.3"/>
  <pageSetup scale="77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K67"/>
  <sheetViews>
    <sheetView topLeftCell="A7" zoomScale="78" zoomScaleNormal="78" workbookViewId="0">
      <selection activeCell="C35" sqref="C35"/>
    </sheetView>
  </sheetViews>
  <sheetFormatPr defaultRowHeight="12.75" x14ac:dyDescent="0.2"/>
  <cols>
    <col min="1" max="1" width="13.85546875" customWidth="1"/>
    <col min="2" max="2" width="12.85546875" customWidth="1"/>
    <col min="3" max="3" width="16.7109375" bestFit="1" customWidth="1"/>
    <col min="4" max="4" width="20.140625" bestFit="1" customWidth="1"/>
    <col min="5" max="5" width="13" customWidth="1"/>
    <col min="6" max="6" width="10.7109375" customWidth="1"/>
    <col min="7" max="7" width="9.7109375" customWidth="1"/>
    <col min="8" max="8" width="9.140625" bestFit="1" customWidth="1"/>
    <col min="9" max="9" width="9.42578125" hidden="1" customWidth="1"/>
    <col min="10" max="10" width="4" customWidth="1"/>
  </cols>
  <sheetData>
    <row r="1" spans="1:10" s="4" customFormat="1" ht="13.5" x14ac:dyDescent="0.25">
      <c r="F1" s="31"/>
      <c r="G1" s="32"/>
      <c r="H1" s="11"/>
      <c r="I1" s="33"/>
      <c r="J1" s="11"/>
    </row>
    <row r="2" spans="1:10" s="4" customFormat="1" ht="13.5" x14ac:dyDescent="0.25">
      <c r="A2" s="46" t="s">
        <v>293</v>
      </c>
      <c r="B2" t="s">
        <v>758</v>
      </c>
      <c r="C2" s="315"/>
      <c r="D2" s="315"/>
      <c r="E2" s="315"/>
      <c r="F2" s="315"/>
      <c r="G2" s="315"/>
      <c r="H2" s="315"/>
      <c r="I2" s="96"/>
      <c r="J2" s="11"/>
    </row>
    <row r="3" spans="1:10" ht="20.25" x14ac:dyDescent="0.3">
      <c r="A3" s="78" t="s">
        <v>4</v>
      </c>
      <c r="B3" t="s">
        <v>758</v>
      </c>
      <c r="D3" s="101" t="s">
        <v>578</v>
      </c>
    </row>
    <row r="5" spans="1:10" ht="38.25" x14ac:dyDescent="0.2">
      <c r="A5" s="48" t="s">
        <v>296</v>
      </c>
      <c r="B5" s="48" t="s">
        <v>1</v>
      </c>
      <c r="C5" s="48" t="s">
        <v>2</v>
      </c>
      <c r="D5" s="48" t="s">
        <v>297</v>
      </c>
      <c r="E5" s="49" t="s">
        <v>303</v>
      </c>
      <c r="F5" s="49" t="s">
        <v>588</v>
      </c>
      <c r="G5" s="49" t="s">
        <v>515</v>
      </c>
      <c r="H5" s="49" t="s">
        <v>589</v>
      </c>
      <c r="I5" s="79" t="s">
        <v>639</v>
      </c>
    </row>
    <row r="6" spans="1:10" x14ac:dyDescent="0.2">
      <c r="A6" t="s">
        <v>904</v>
      </c>
      <c r="B6" t="s">
        <v>905</v>
      </c>
      <c r="C6" t="s">
        <v>906</v>
      </c>
      <c r="D6" t="s">
        <v>860</v>
      </c>
      <c r="E6" s="189"/>
      <c r="F6" s="189">
        <v>18</v>
      </c>
      <c r="G6" s="47">
        <v>258.7</v>
      </c>
      <c r="H6" s="47">
        <v>258.7</v>
      </c>
      <c r="I6" s="77">
        <v>50</v>
      </c>
    </row>
    <row r="7" spans="1:10" x14ac:dyDescent="0.2">
      <c r="A7" t="s">
        <v>407</v>
      </c>
      <c r="B7" t="s">
        <v>163</v>
      </c>
      <c r="C7" t="s">
        <v>83</v>
      </c>
      <c r="D7" t="s">
        <v>809</v>
      </c>
      <c r="E7" s="189">
        <v>1</v>
      </c>
      <c r="F7" s="189">
        <v>16</v>
      </c>
      <c r="G7" s="47">
        <v>215.29999999999995</v>
      </c>
      <c r="H7" s="47">
        <v>215.29999999999995</v>
      </c>
      <c r="I7" s="77">
        <f>IF(H7=H6,I6,IF(H7=0,ROUNDDOWN(20,0),I6-J6))</f>
        <v>50</v>
      </c>
    </row>
    <row r="8" spans="1:10" x14ac:dyDescent="0.2">
      <c r="A8" t="s">
        <v>330</v>
      </c>
      <c r="B8" t="s">
        <v>239</v>
      </c>
      <c r="C8" t="s">
        <v>104</v>
      </c>
      <c r="D8" t="s">
        <v>809</v>
      </c>
      <c r="E8" s="189">
        <v>1</v>
      </c>
      <c r="F8" s="189">
        <v>11</v>
      </c>
      <c r="G8" s="47">
        <v>200.3</v>
      </c>
      <c r="H8" s="47">
        <v>200.3</v>
      </c>
      <c r="I8" s="77">
        <f t="shared" ref="I8:I67" si="0">IF(H8=H7,I7,IF(H8=0,ROUNDDOWN(20,0),I7-J7))</f>
        <v>50</v>
      </c>
    </row>
    <row r="9" spans="1:10" x14ac:dyDescent="0.2">
      <c r="A9" t="s">
        <v>902</v>
      </c>
      <c r="B9" t="s">
        <v>556</v>
      </c>
      <c r="C9" t="s">
        <v>242</v>
      </c>
      <c r="D9" t="s">
        <v>860</v>
      </c>
      <c r="E9" s="189"/>
      <c r="F9" s="189">
        <v>13</v>
      </c>
      <c r="G9" s="47">
        <v>167.2</v>
      </c>
      <c r="H9" s="47">
        <v>167.2</v>
      </c>
      <c r="I9" s="77">
        <f t="shared" si="0"/>
        <v>50</v>
      </c>
    </row>
    <row r="10" spans="1:10" x14ac:dyDescent="0.2">
      <c r="A10" t="s">
        <v>537</v>
      </c>
      <c r="B10" t="s">
        <v>145</v>
      </c>
      <c r="C10" t="s">
        <v>166</v>
      </c>
      <c r="D10" t="s">
        <v>809</v>
      </c>
      <c r="E10" s="189"/>
      <c r="F10" s="189">
        <v>4</v>
      </c>
      <c r="G10" s="47">
        <v>129.9</v>
      </c>
      <c r="H10" s="47">
        <v>129.9</v>
      </c>
      <c r="I10" s="77">
        <f t="shared" si="0"/>
        <v>50</v>
      </c>
    </row>
    <row r="11" spans="1:10" x14ac:dyDescent="0.2">
      <c r="A11" t="s">
        <v>862</v>
      </c>
      <c r="B11" t="s">
        <v>863</v>
      </c>
      <c r="C11" t="s">
        <v>864</v>
      </c>
      <c r="D11" t="s">
        <v>860</v>
      </c>
      <c r="E11" s="189"/>
      <c r="F11" s="189">
        <v>14</v>
      </c>
      <c r="G11" s="47">
        <v>123.19999999999999</v>
      </c>
      <c r="H11" s="47">
        <v>123.19999999999999</v>
      </c>
      <c r="I11" s="77">
        <f t="shared" si="0"/>
        <v>50</v>
      </c>
    </row>
    <row r="12" spans="1:10" x14ac:dyDescent="0.2">
      <c r="A12" t="s">
        <v>335</v>
      </c>
      <c r="B12" t="s">
        <v>291</v>
      </c>
      <c r="C12" t="s">
        <v>254</v>
      </c>
      <c r="D12" t="s">
        <v>809</v>
      </c>
      <c r="E12" s="189"/>
      <c r="F12" s="189">
        <v>12</v>
      </c>
      <c r="G12" s="47">
        <v>114.5</v>
      </c>
      <c r="H12" s="47">
        <v>114.5</v>
      </c>
      <c r="I12" s="77">
        <f t="shared" si="0"/>
        <v>50</v>
      </c>
    </row>
    <row r="13" spans="1:10" x14ac:dyDescent="0.2">
      <c r="A13" t="s">
        <v>907</v>
      </c>
      <c r="B13" t="s">
        <v>908</v>
      </c>
      <c r="C13" t="s">
        <v>909</v>
      </c>
      <c r="D13" t="s">
        <v>860</v>
      </c>
      <c r="E13" s="189"/>
      <c r="F13" s="189">
        <v>9</v>
      </c>
      <c r="G13" s="47">
        <v>90.1</v>
      </c>
      <c r="H13" s="47">
        <v>90.1</v>
      </c>
      <c r="I13" s="77">
        <f t="shared" si="0"/>
        <v>50</v>
      </c>
    </row>
    <row r="14" spans="1:10" x14ac:dyDescent="0.2">
      <c r="A14" t="s">
        <v>910</v>
      </c>
      <c r="B14" t="s">
        <v>911</v>
      </c>
      <c r="C14" t="s">
        <v>922</v>
      </c>
      <c r="D14" t="s">
        <v>860</v>
      </c>
      <c r="E14" s="189"/>
      <c r="F14" s="189">
        <v>3</v>
      </c>
      <c r="G14" s="47">
        <v>60.699999999999996</v>
      </c>
      <c r="H14" s="47">
        <v>60.699999999999996</v>
      </c>
      <c r="I14" s="77">
        <f t="shared" si="0"/>
        <v>50</v>
      </c>
    </row>
    <row r="15" spans="1:10" x14ac:dyDescent="0.2">
      <c r="A15" t="s">
        <v>903</v>
      </c>
      <c r="B15" t="s">
        <v>136</v>
      </c>
      <c r="C15" t="s">
        <v>265</v>
      </c>
      <c r="D15" t="s">
        <v>860</v>
      </c>
      <c r="E15" s="189"/>
      <c r="F15" s="189">
        <v>4</v>
      </c>
      <c r="G15" s="47">
        <v>49.699999999999996</v>
      </c>
      <c r="H15" s="47">
        <v>49.699999999999996</v>
      </c>
      <c r="I15" s="77">
        <f t="shared" si="0"/>
        <v>50</v>
      </c>
    </row>
    <row r="16" spans="1:10" x14ac:dyDescent="0.2">
      <c r="A16" t="s">
        <v>319</v>
      </c>
      <c r="B16" t="s">
        <v>138</v>
      </c>
      <c r="C16" t="s">
        <v>139</v>
      </c>
      <c r="D16" t="s">
        <v>809</v>
      </c>
      <c r="E16" s="189"/>
      <c r="F16" s="189">
        <v>4</v>
      </c>
      <c r="G16" s="47">
        <v>47.900000000000006</v>
      </c>
      <c r="H16" s="47">
        <v>47.900000000000006</v>
      </c>
      <c r="I16" s="77">
        <f t="shared" si="0"/>
        <v>50</v>
      </c>
    </row>
    <row r="17" spans="1:11" x14ac:dyDescent="0.2">
      <c r="A17" t="s">
        <v>314</v>
      </c>
      <c r="B17" t="s">
        <v>192</v>
      </c>
      <c r="C17" t="s">
        <v>193</v>
      </c>
      <c r="D17" t="s">
        <v>809</v>
      </c>
      <c r="E17" s="189"/>
      <c r="F17" s="189">
        <v>4</v>
      </c>
      <c r="G17" s="47">
        <v>45.5</v>
      </c>
      <c r="H17" s="47">
        <v>45.5</v>
      </c>
      <c r="I17" s="77">
        <f t="shared" si="0"/>
        <v>50</v>
      </c>
    </row>
    <row r="18" spans="1:11" x14ac:dyDescent="0.2">
      <c r="A18" t="s">
        <v>859</v>
      </c>
      <c r="B18" t="s">
        <v>861</v>
      </c>
      <c r="C18" t="s">
        <v>167</v>
      </c>
      <c r="D18" t="s">
        <v>860</v>
      </c>
      <c r="E18" s="189"/>
      <c r="F18" s="189">
        <v>8</v>
      </c>
      <c r="G18" s="47">
        <v>35.6</v>
      </c>
      <c r="H18" s="47">
        <v>35.6</v>
      </c>
      <c r="I18" s="77">
        <f t="shared" si="0"/>
        <v>50</v>
      </c>
    </row>
    <row r="19" spans="1:11" x14ac:dyDescent="0.2">
      <c r="A19" t="s">
        <v>317</v>
      </c>
      <c r="B19" t="s">
        <v>71</v>
      </c>
      <c r="C19" t="s">
        <v>187</v>
      </c>
      <c r="D19" t="s">
        <v>809</v>
      </c>
      <c r="E19" s="189"/>
      <c r="F19" s="189">
        <v>2</v>
      </c>
      <c r="G19" s="47">
        <v>10.7</v>
      </c>
      <c r="H19" s="47">
        <v>10.7</v>
      </c>
      <c r="I19" s="77">
        <f t="shared" si="0"/>
        <v>50</v>
      </c>
    </row>
    <row r="20" spans="1:11" x14ac:dyDescent="0.2">
      <c r="E20" s="328">
        <f>SUM(E6:E19)</f>
        <v>2</v>
      </c>
      <c r="F20" s="328">
        <f>SUM(F6:F19)</f>
        <v>122</v>
      </c>
      <c r="G20" s="329">
        <f>SUM(G6:G19)</f>
        <v>1549.3</v>
      </c>
      <c r="H20" s="329">
        <f>SUM(H6:H19)</f>
        <v>1549.3</v>
      </c>
      <c r="I20" s="77">
        <f t="shared" si="0"/>
        <v>50</v>
      </c>
    </row>
    <row r="21" spans="1:11" x14ac:dyDescent="0.2">
      <c r="I21" s="77">
        <f t="shared" si="0"/>
        <v>20</v>
      </c>
    </row>
    <row r="22" spans="1:11" x14ac:dyDescent="0.2">
      <c r="D22" s="326" t="s">
        <v>297</v>
      </c>
      <c r="E22" s="326" t="s">
        <v>937</v>
      </c>
      <c r="F22" s="326" t="s">
        <v>938</v>
      </c>
      <c r="G22" s="326" t="s">
        <v>939</v>
      </c>
      <c r="H22" s="326" t="s">
        <v>940</v>
      </c>
      <c r="K22" s="330"/>
    </row>
    <row r="23" spans="1:11" x14ac:dyDescent="0.2">
      <c r="D23" s="331" t="s">
        <v>860</v>
      </c>
      <c r="E23" s="326">
        <v>308.7</v>
      </c>
      <c r="F23" s="326">
        <v>286.89999999999998</v>
      </c>
      <c r="G23" s="326">
        <v>189.6</v>
      </c>
      <c r="H23" s="326">
        <f>SUM(E23:G23)</f>
        <v>785.19999999999993</v>
      </c>
      <c r="K23" s="330"/>
    </row>
    <row r="24" spans="1:11" x14ac:dyDescent="0.2">
      <c r="D24" s="331" t="s">
        <v>809</v>
      </c>
      <c r="E24" s="326">
        <v>355.6</v>
      </c>
      <c r="F24" s="326">
        <v>165.9</v>
      </c>
      <c r="G24" s="326">
        <v>242.6</v>
      </c>
      <c r="H24" s="326">
        <f>SUM(E24:G24)</f>
        <v>764.1</v>
      </c>
      <c r="K24" s="330"/>
    </row>
    <row r="25" spans="1:11" x14ac:dyDescent="0.2">
      <c r="I25" s="77">
        <f>IF(H25=J24,K24,IF(H25=0,ROUNDDOWN(20,0),K24-L24))</f>
        <v>0</v>
      </c>
    </row>
    <row r="26" spans="1:11" ht="20.25" x14ac:dyDescent="0.3">
      <c r="G26" s="319" t="s">
        <v>950</v>
      </c>
      <c r="H26" s="319"/>
      <c r="I26" s="77" t="e">
        <f>IF(#REF!=#REF!,#REF!,IF(#REF!=0,ROUNDDOWN(20,0),#REF!-#REF!))</f>
        <v>#REF!</v>
      </c>
    </row>
    <row r="27" spans="1:11" x14ac:dyDescent="0.2">
      <c r="G27" s="318" t="s">
        <v>947</v>
      </c>
      <c r="H27" s="318" t="s">
        <v>948</v>
      </c>
      <c r="I27" s="77" t="e">
        <f>IF(#REF!=#REF!,I26,IF(#REF!=0,ROUNDDOWN(20,0),I26-J26))</f>
        <v>#REF!</v>
      </c>
    </row>
    <row r="28" spans="1:11" x14ac:dyDescent="0.2">
      <c r="G28" s="284">
        <v>215.29999999999995</v>
      </c>
      <c r="H28" s="284">
        <v>258.7</v>
      </c>
      <c r="I28" s="77" t="e">
        <f>IF(#REF!=#REF!,I27,IF(#REF!=0,ROUNDDOWN(20,0),I27-J27))</f>
        <v>#REF!</v>
      </c>
    </row>
    <row r="29" spans="1:11" x14ac:dyDescent="0.2">
      <c r="G29" s="284">
        <v>200.3</v>
      </c>
      <c r="H29" s="284">
        <v>167.2</v>
      </c>
      <c r="I29" s="77" t="e">
        <f>IF(#REF!=#REF!,I28,IF(#REF!=0,ROUNDDOWN(20,0),I28-J28))</f>
        <v>#REF!</v>
      </c>
    </row>
    <row r="30" spans="1:11" x14ac:dyDescent="0.2">
      <c r="G30" s="284">
        <v>129.9</v>
      </c>
      <c r="H30" s="284">
        <v>123.19999999999999</v>
      </c>
      <c r="I30" s="77" t="e">
        <f>IF(#REF!=#REF!,I29,IF(#REF!=0,ROUNDDOWN(20,0),I29-J29))</f>
        <v>#REF!</v>
      </c>
    </row>
    <row r="31" spans="1:11" x14ac:dyDescent="0.2">
      <c r="G31" s="284">
        <v>114.5</v>
      </c>
      <c r="H31" s="284">
        <v>90.1</v>
      </c>
      <c r="I31" s="77" t="e">
        <f>IF(#REF!=#REF!,I30,IF(#REF!=0,ROUNDDOWN(20,0),I30-J30))</f>
        <v>#REF!</v>
      </c>
    </row>
    <row r="32" spans="1:11" x14ac:dyDescent="0.2">
      <c r="G32" s="284">
        <v>47.900000000000006</v>
      </c>
      <c r="H32" s="284">
        <v>60.699999999999996</v>
      </c>
      <c r="I32" s="77" t="e">
        <f>IF(#REF!=#REF!,I31,IF(#REF!=0,ROUNDDOWN(20,0),I31-J31))</f>
        <v>#REF!</v>
      </c>
    </row>
    <row r="33" spans="7:9" x14ac:dyDescent="0.2">
      <c r="G33" s="284">
        <v>45.5</v>
      </c>
      <c r="H33" s="284">
        <v>49.699999999999996</v>
      </c>
      <c r="I33" s="77" t="e">
        <f>IF(#REF!=#REF!,I32,IF(#REF!=0,ROUNDDOWN(20,0),I32-J32))</f>
        <v>#REF!</v>
      </c>
    </row>
    <row r="34" spans="7:9" x14ac:dyDescent="0.2">
      <c r="G34" s="320">
        <f>SUM(G28:G33)</f>
        <v>753.4</v>
      </c>
      <c r="H34" s="320">
        <f>SUM(H28:H33)</f>
        <v>749.6</v>
      </c>
      <c r="I34" s="77" t="e">
        <f>IF(#REF!=#REF!,I33,IF(#REF!=0,ROUNDDOWN(20,0),I33-J33))</f>
        <v>#REF!</v>
      </c>
    </row>
    <row r="35" spans="7:9" x14ac:dyDescent="0.2">
      <c r="I35" s="77" t="e">
        <f>IF(H35=#REF!,I34,IF(H35=0,ROUNDDOWN(20,0),I34-J34))</f>
        <v>#REF!</v>
      </c>
    </row>
    <row r="36" spans="7:9" x14ac:dyDescent="0.2">
      <c r="I36" s="77" t="e">
        <f t="shared" si="0"/>
        <v>#REF!</v>
      </c>
    </row>
    <row r="37" spans="7:9" x14ac:dyDescent="0.2">
      <c r="I37" s="77" t="e">
        <f t="shared" si="0"/>
        <v>#REF!</v>
      </c>
    </row>
    <row r="38" spans="7:9" x14ac:dyDescent="0.2">
      <c r="I38" s="77" t="e">
        <f t="shared" si="0"/>
        <v>#REF!</v>
      </c>
    </row>
    <row r="39" spans="7:9" x14ac:dyDescent="0.2">
      <c r="I39" s="77" t="e">
        <f t="shared" si="0"/>
        <v>#REF!</v>
      </c>
    </row>
    <row r="40" spans="7:9" x14ac:dyDescent="0.2">
      <c r="I40" s="77" t="e">
        <f t="shared" si="0"/>
        <v>#REF!</v>
      </c>
    </row>
    <row r="41" spans="7:9" x14ac:dyDescent="0.2">
      <c r="I41" s="77" t="e">
        <f t="shared" si="0"/>
        <v>#REF!</v>
      </c>
    </row>
    <row r="42" spans="7:9" x14ac:dyDescent="0.2">
      <c r="I42" s="77" t="e">
        <f t="shared" si="0"/>
        <v>#REF!</v>
      </c>
    </row>
    <row r="43" spans="7:9" x14ac:dyDescent="0.2">
      <c r="I43" s="77" t="e">
        <f t="shared" si="0"/>
        <v>#REF!</v>
      </c>
    </row>
    <row r="44" spans="7:9" x14ac:dyDescent="0.2">
      <c r="I44" s="77" t="e">
        <f t="shared" si="0"/>
        <v>#REF!</v>
      </c>
    </row>
    <row r="45" spans="7:9" x14ac:dyDescent="0.2">
      <c r="I45" s="77" t="e">
        <f t="shared" si="0"/>
        <v>#REF!</v>
      </c>
    </row>
    <row r="46" spans="7:9" x14ac:dyDescent="0.2">
      <c r="I46" s="77" t="e">
        <f t="shared" si="0"/>
        <v>#REF!</v>
      </c>
    </row>
    <row r="47" spans="7:9" x14ac:dyDescent="0.2">
      <c r="I47" s="77" t="e">
        <f t="shared" si="0"/>
        <v>#REF!</v>
      </c>
    </row>
    <row r="48" spans="7:9" x14ac:dyDescent="0.2">
      <c r="I48" s="77" t="e">
        <f t="shared" si="0"/>
        <v>#REF!</v>
      </c>
    </row>
    <row r="49" spans="9:9" x14ac:dyDescent="0.2">
      <c r="I49" s="77" t="e">
        <f t="shared" si="0"/>
        <v>#REF!</v>
      </c>
    </row>
    <row r="50" spans="9:9" x14ac:dyDescent="0.2">
      <c r="I50" s="77" t="e">
        <f t="shared" si="0"/>
        <v>#REF!</v>
      </c>
    </row>
    <row r="51" spans="9:9" x14ac:dyDescent="0.2">
      <c r="I51" s="77" t="e">
        <f t="shared" si="0"/>
        <v>#REF!</v>
      </c>
    </row>
    <row r="52" spans="9:9" x14ac:dyDescent="0.2">
      <c r="I52" s="77" t="e">
        <f t="shared" si="0"/>
        <v>#REF!</v>
      </c>
    </row>
    <row r="53" spans="9:9" x14ac:dyDescent="0.2">
      <c r="I53" s="77" t="e">
        <f t="shared" si="0"/>
        <v>#REF!</v>
      </c>
    </row>
    <row r="54" spans="9:9" x14ac:dyDescent="0.2">
      <c r="I54" s="77" t="e">
        <f t="shared" si="0"/>
        <v>#REF!</v>
      </c>
    </row>
    <row r="55" spans="9:9" x14ac:dyDescent="0.2">
      <c r="I55" s="77" t="e">
        <f t="shared" si="0"/>
        <v>#REF!</v>
      </c>
    </row>
    <row r="56" spans="9:9" x14ac:dyDescent="0.2">
      <c r="I56" s="77" t="e">
        <f t="shared" si="0"/>
        <v>#REF!</v>
      </c>
    </row>
    <row r="57" spans="9:9" x14ac:dyDescent="0.2">
      <c r="I57" s="77" t="e">
        <f t="shared" si="0"/>
        <v>#REF!</v>
      </c>
    </row>
    <row r="58" spans="9:9" x14ac:dyDescent="0.2">
      <c r="I58" s="77" t="e">
        <f t="shared" si="0"/>
        <v>#REF!</v>
      </c>
    </row>
    <row r="59" spans="9:9" x14ac:dyDescent="0.2">
      <c r="I59" s="77" t="e">
        <f t="shared" si="0"/>
        <v>#REF!</v>
      </c>
    </row>
    <row r="60" spans="9:9" x14ac:dyDescent="0.2">
      <c r="I60" s="77" t="e">
        <f t="shared" si="0"/>
        <v>#REF!</v>
      </c>
    </row>
    <row r="61" spans="9:9" x14ac:dyDescent="0.2">
      <c r="I61" s="77" t="e">
        <f t="shared" si="0"/>
        <v>#REF!</v>
      </c>
    </row>
    <row r="62" spans="9:9" x14ac:dyDescent="0.2">
      <c r="I62" s="77" t="e">
        <f t="shared" si="0"/>
        <v>#REF!</v>
      </c>
    </row>
    <row r="63" spans="9:9" x14ac:dyDescent="0.2">
      <c r="I63" s="77" t="e">
        <f t="shared" si="0"/>
        <v>#REF!</v>
      </c>
    </row>
    <row r="64" spans="9:9" x14ac:dyDescent="0.2">
      <c r="I64" s="77" t="e">
        <f t="shared" si="0"/>
        <v>#REF!</v>
      </c>
    </row>
    <row r="65" spans="9:9" x14ac:dyDescent="0.2">
      <c r="I65" s="77" t="e">
        <f t="shared" si="0"/>
        <v>#REF!</v>
      </c>
    </row>
    <row r="66" spans="9:9" x14ac:dyDescent="0.2">
      <c r="I66" s="77" t="e">
        <f t="shared" si="0"/>
        <v>#REF!</v>
      </c>
    </row>
    <row r="67" spans="9:9" x14ac:dyDescent="0.2">
      <c r="I67" s="77" t="e">
        <f t="shared" si="0"/>
        <v>#REF!</v>
      </c>
    </row>
  </sheetData>
  <mergeCells count="2">
    <mergeCell ref="C2:H2"/>
    <mergeCell ref="G26:H26"/>
  </mergeCells>
  <pageMargins left="0.7" right="0.7" top="0.75" bottom="0.75" header="0.3" footer="0.3"/>
  <pageSetup scale="77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K66"/>
  <sheetViews>
    <sheetView zoomScale="78" zoomScaleNormal="78" workbookViewId="0">
      <selection activeCell="N17" sqref="N17"/>
    </sheetView>
  </sheetViews>
  <sheetFormatPr defaultRowHeight="12.75" x14ac:dyDescent="0.2"/>
  <cols>
    <col min="1" max="1" width="13.85546875" customWidth="1"/>
    <col min="2" max="2" width="17.85546875" customWidth="1"/>
    <col min="3" max="3" width="16.7109375" bestFit="1" customWidth="1"/>
    <col min="4" max="4" width="30.42578125" bestFit="1" customWidth="1"/>
    <col min="5" max="5" width="13" customWidth="1"/>
    <col min="6" max="6" width="10.7109375" customWidth="1"/>
    <col min="7" max="7" width="9.7109375" customWidth="1"/>
    <col min="8" max="8" width="8.7109375" bestFit="1" customWidth="1"/>
    <col min="9" max="9" width="9.42578125" hidden="1" customWidth="1"/>
    <col min="10" max="10" width="4" customWidth="1"/>
  </cols>
  <sheetData>
    <row r="1" spans="1:10" s="4" customFormat="1" ht="13.5" x14ac:dyDescent="0.25">
      <c r="F1" s="31"/>
      <c r="G1" s="32"/>
      <c r="H1" s="11"/>
      <c r="I1" s="33"/>
      <c r="J1" s="11"/>
    </row>
    <row r="2" spans="1:10" s="4" customFormat="1" ht="13.5" x14ac:dyDescent="0.25">
      <c r="A2" s="46" t="s">
        <v>293</v>
      </c>
      <c r="B2" t="s">
        <v>758</v>
      </c>
      <c r="C2" s="315"/>
      <c r="D2" s="315"/>
      <c r="E2" s="315"/>
      <c r="F2" s="315"/>
      <c r="G2" s="315"/>
      <c r="H2" s="315"/>
      <c r="I2" s="96"/>
      <c r="J2" s="11"/>
    </row>
    <row r="3" spans="1:10" ht="20.25" x14ac:dyDescent="0.3">
      <c r="A3" s="78" t="s">
        <v>4</v>
      </c>
      <c r="B3" t="s">
        <v>585</v>
      </c>
      <c r="D3" s="100" t="s">
        <v>585</v>
      </c>
    </row>
    <row r="5" spans="1:10" ht="38.25" x14ac:dyDescent="0.2">
      <c r="A5" s="48" t="s">
        <v>296</v>
      </c>
      <c r="B5" s="48" t="s">
        <v>1</v>
      </c>
      <c r="C5" s="48" t="s">
        <v>2</v>
      </c>
      <c r="D5" s="48" t="s">
        <v>297</v>
      </c>
      <c r="E5" s="49" t="s">
        <v>303</v>
      </c>
      <c r="F5" s="49" t="s">
        <v>588</v>
      </c>
      <c r="G5" s="49" t="s">
        <v>515</v>
      </c>
      <c r="H5" s="49" t="s">
        <v>589</v>
      </c>
      <c r="I5" s="79" t="s">
        <v>639</v>
      </c>
    </row>
    <row r="6" spans="1:10" x14ac:dyDescent="0.2">
      <c r="A6" t="s">
        <v>325</v>
      </c>
      <c r="B6" t="s">
        <v>481</v>
      </c>
      <c r="C6" t="s">
        <v>78</v>
      </c>
      <c r="D6" t="s">
        <v>806</v>
      </c>
      <c r="E6" s="189">
        <v>1</v>
      </c>
      <c r="F6" s="189">
        <v>18</v>
      </c>
      <c r="G6" s="47">
        <v>196.60000000000005</v>
      </c>
      <c r="H6" s="47">
        <v>196.60000000000005</v>
      </c>
      <c r="I6" s="77">
        <v>50</v>
      </c>
    </row>
    <row r="7" spans="1:10" x14ac:dyDescent="0.2">
      <c r="A7" t="s">
        <v>316</v>
      </c>
      <c r="B7" t="s">
        <v>141</v>
      </c>
      <c r="C7" t="s">
        <v>81</v>
      </c>
      <c r="D7" t="s">
        <v>806</v>
      </c>
      <c r="E7" s="189"/>
      <c r="F7" s="189">
        <v>15</v>
      </c>
      <c r="G7" s="47">
        <v>168.3</v>
      </c>
      <c r="H7" s="47">
        <v>168.3</v>
      </c>
      <c r="I7" s="77">
        <f>IF(H7=H6,I6,IF(H7=0,ROUNDDOWN(20,0),I6-J6))</f>
        <v>50</v>
      </c>
    </row>
    <row r="8" spans="1:10" x14ac:dyDescent="0.2">
      <c r="A8" t="s">
        <v>313</v>
      </c>
      <c r="B8" t="s">
        <v>140</v>
      </c>
      <c r="C8" t="s">
        <v>86</v>
      </c>
      <c r="D8" t="s">
        <v>806</v>
      </c>
      <c r="E8" s="189"/>
      <c r="F8" s="189">
        <v>19</v>
      </c>
      <c r="G8" s="47">
        <v>164.4</v>
      </c>
      <c r="H8" s="47">
        <v>164.4</v>
      </c>
      <c r="I8" s="77">
        <f t="shared" ref="I8:I66" si="0">IF(H8=H7,I7,IF(H8=0,ROUNDDOWN(20,0),I7-J7))</f>
        <v>50</v>
      </c>
    </row>
    <row r="9" spans="1:10" x14ac:dyDescent="0.2">
      <c r="A9" t="s">
        <v>869</v>
      </c>
      <c r="B9" t="s">
        <v>870</v>
      </c>
      <c r="C9" t="s">
        <v>112</v>
      </c>
      <c r="D9" t="s">
        <v>866</v>
      </c>
      <c r="E9" s="189"/>
      <c r="F9" s="189">
        <v>14</v>
      </c>
      <c r="G9" s="47">
        <v>118.60000000000001</v>
      </c>
      <c r="H9" s="47">
        <v>118.60000000000001</v>
      </c>
      <c r="I9" s="77">
        <f t="shared" si="0"/>
        <v>50</v>
      </c>
    </row>
    <row r="10" spans="1:10" x14ac:dyDescent="0.2">
      <c r="A10" t="s">
        <v>321</v>
      </c>
      <c r="B10" t="s">
        <v>165</v>
      </c>
      <c r="C10" t="s">
        <v>166</v>
      </c>
      <c r="D10" t="s">
        <v>806</v>
      </c>
      <c r="E10" s="189"/>
      <c r="F10" s="189">
        <v>12</v>
      </c>
      <c r="G10" s="47">
        <v>114.69999999999999</v>
      </c>
      <c r="H10" s="47">
        <v>114.69999999999999</v>
      </c>
      <c r="I10" s="77">
        <f t="shared" si="0"/>
        <v>50</v>
      </c>
    </row>
    <row r="11" spans="1:10" x14ac:dyDescent="0.2">
      <c r="A11" t="s">
        <v>382</v>
      </c>
      <c r="B11" t="s">
        <v>94</v>
      </c>
      <c r="C11" t="s">
        <v>143</v>
      </c>
      <c r="D11" t="s">
        <v>806</v>
      </c>
      <c r="E11" s="189">
        <v>1</v>
      </c>
      <c r="F11" s="189">
        <v>10</v>
      </c>
      <c r="G11" s="47">
        <v>95.199999999999989</v>
      </c>
      <c r="H11" s="47">
        <v>95.199999999999989</v>
      </c>
      <c r="I11" s="77">
        <f t="shared" si="0"/>
        <v>50</v>
      </c>
    </row>
    <row r="12" spans="1:10" x14ac:dyDescent="0.2">
      <c r="A12" t="s">
        <v>871</v>
      </c>
      <c r="B12" t="s">
        <v>290</v>
      </c>
      <c r="C12" t="s">
        <v>872</v>
      </c>
      <c r="D12" t="s">
        <v>866</v>
      </c>
      <c r="E12" s="189"/>
      <c r="F12" s="189">
        <v>10</v>
      </c>
      <c r="G12" s="47">
        <v>91.399999999999991</v>
      </c>
      <c r="H12" s="47">
        <v>91.399999999999991</v>
      </c>
      <c r="I12" s="77">
        <f t="shared" si="0"/>
        <v>50</v>
      </c>
    </row>
    <row r="13" spans="1:10" x14ac:dyDescent="0.2">
      <c r="A13" t="s">
        <v>359</v>
      </c>
      <c r="B13" t="s">
        <v>90</v>
      </c>
      <c r="C13" t="s">
        <v>228</v>
      </c>
      <c r="D13" t="s">
        <v>806</v>
      </c>
      <c r="E13" s="189"/>
      <c r="F13" s="189">
        <v>8</v>
      </c>
      <c r="G13" s="47">
        <v>76.3</v>
      </c>
      <c r="H13" s="47">
        <v>76.3</v>
      </c>
      <c r="I13" s="77">
        <f t="shared" si="0"/>
        <v>50</v>
      </c>
    </row>
    <row r="14" spans="1:10" x14ac:dyDescent="0.2">
      <c r="A14" t="s">
        <v>912</v>
      </c>
      <c r="B14" t="s">
        <v>913</v>
      </c>
      <c r="C14" t="s">
        <v>914</v>
      </c>
      <c r="D14" t="s">
        <v>866</v>
      </c>
      <c r="E14" s="189">
        <v>4</v>
      </c>
      <c r="F14" s="189">
        <v>10</v>
      </c>
      <c r="G14" s="47">
        <v>72.2</v>
      </c>
      <c r="H14" s="47">
        <v>72.2</v>
      </c>
      <c r="I14" s="77">
        <f t="shared" si="0"/>
        <v>50</v>
      </c>
    </row>
    <row r="15" spans="1:10" x14ac:dyDescent="0.2">
      <c r="A15" t="s">
        <v>868</v>
      </c>
      <c r="B15" t="s">
        <v>124</v>
      </c>
      <c r="C15" t="s">
        <v>77</v>
      </c>
      <c r="D15" t="s">
        <v>866</v>
      </c>
      <c r="E15" s="189"/>
      <c r="F15" s="189">
        <v>7</v>
      </c>
      <c r="G15" s="47">
        <v>71</v>
      </c>
      <c r="H15" s="47">
        <v>71</v>
      </c>
      <c r="I15" s="77">
        <f t="shared" si="0"/>
        <v>50</v>
      </c>
    </row>
    <row r="16" spans="1:10" x14ac:dyDescent="0.2">
      <c r="A16" t="s">
        <v>875</v>
      </c>
      <c r="B16" t="s">
        <v>165</v>
      </c>
      <c r="C16" t="s">
        <v>876</v>
      </c>
      <c r="D16" t="s">
        <v>866</v>
      </c>
      <c r="E16" s="189">
        <v>2</v>
      </c>
      <c r="F16" s="189">
        <v>5</v>
      </c>
      <c r="G16" s="47">
        <v>33.799999999999997</v>
      </c>
      <c r="H16" s="47">
        <v>33.799999999999997</v>
      </c>
      <c r="I16" s="77">
        <f t="shared" si="0"/>
        <v>50</v>
      </c>
    </row>
    <row r="17" spans="1:11" x14ac:dyDescent="0.2">
      <c r="A17" t="s">
        <v>404</v>
      </c>
      <c r="B17" t="s">
        <v>141</v>
      </c>
      <c r="C17" t="s">
        <v>217</v>
      </c>
      <c r="D17" t="s">
        <v>806</v>
      </c>
      <c r="E17" s="189"/>
      <c r="F17" s="189">
        <v>10</v>
      </c>
      <c r="G17" s="47">
        <v>32.700000000000003</v>
      </c>
      <c r="H17" s="47">
        <v>32.700000000000003</v>
      </c>
      <c r="I17" s="77">
        <f t="shared" si="0"/>
        <v>50</v>
      </c>
    </row>
    <row r="18" spans="1:11" x14ac:dyDescent="0.2">
      <c r="A18" t="s">
        <v>873</v>
      </c>
      <c r="B18" t="s">
        <v>226</v>
      </c>
      <c r="C18" t="s">
        <v>874</v>
      </c>
      <c r="D18" t="s">
        <v>866</v>
      </c>
      <c r="E18" s="189"/>
      <c r="F18" s="189">
        <v>3</v>
      </c>
      <c r="G18" s="47">
        <v>26.5</v>
      </c>
      <c r="H18" s="47">
        <v>26.5</v>
      </c>
      <c r="I18" s="77">
        <f t="shared" si="0"/>
        <v>50</v>
      </c>
    </row>
    <row r="19" spans="1:11" x14ac:dyDescent="0.2">
      <c r="A19" t="s">
        <v>865</v>
      </c>
      <c r="B19" t="s">
        <v>194</v>
      </c>
      <c r="C19" t="s">
        <v>867</v>
      </c>
      <c r="D19" t="s">
        <v>866</v>
      </c>
      <c r="E19" s="189"/>
      <c r="F19" s="189">
        <v>1</v>
      </c>
      <c r="G19" s="47">
        <v>2.4</v>
      </c>
      <c r="H19" s="47">
        <v>2.4</v>
      </c>
      <c r="I19" s="77">
        <f t="shared" si="0"/>
        <v>50</v>
      </c>
    </row>
    <row r="20" spans="1:11" x14ac:dyDescent="0.2">
      <c r="E20" s="328">
        <f>SUM(E6:E19)</f>
        <v>8</v>
      </c>
      <c r="F20" s="328">
        <f>SUM(F6:F19)</f>
        <v>142</v>
      </c>
      <c r="G20" s="329">
        <f>SUM(G6:G19)</f>
        <v>1264.1000000000004</v>
      </c>
      <c r="H20" s="329">
        <f>SUM(H6:H19)</f>
        <v>1264.1000000000004</v>
      </c>
      <c r="I20" s="77">
        <f t="shared" si="0"/>
        <v>50</v>
      </c>
    </row>
    <row r="21" spans="1:11" x14ac:dyDescent="0.2">
      <c r="I21" s="77">
        <f t="shared" si="0"/>
        <v>20</v>
      </c>
    </row>
    <row r="22" spans="1:11" x14ac:dyDescent="0.2">
      <c r="D22" s="326" t="s">
        <v>297</v>
      </c>
      <c r="E22" s="326" t="s">
        <v>937</v>
      </c>
      <c r="F22" s="326" t="s">
        <v>938</v>
      </c>
      <c r="G22" s="326" t="s">
        <v>939</v>
      </c>
      <c r="H22" s="326" t="s">
        <v>940</v>
      </c>
      <c r="K22" s="330"/>
    </row>
    <row r="23" spans="1:11" x14ac:dyDescent="0.2">
      <c r="D23" s="326" t="s">
        <v>806</v>
      </c>
      <c r="E23" s="327">
        <v>426.5</v>
      </c>
      <c r="F23" s="327">
        <v>182.4</v>
      </c>
      <c r="G23" s="327">
        <v>239.3</v>
      </c>
      <c r="H23" s="327">
        <f>SUM(E23:G23)</f>
        <v>848.2</v>
      </c>
      <c r="K23" s="330"/>
    </row>
    <row r="24" spans="1:11" x14ac:dyDescent="0.2">
      <c r="D24" s="326" t="s">
        <v>866</v>
      </c>
      <c r="E24" s="327">
        <v>187.5</v>
      </c>
      <c r="F24" s="327">
        <v>82</v>
      </c>
      <c r="G24" s="327">
        <v>146.4</v>
      </c>
      <c r="H24" s="327">
        <f>SUM(E24:G24)</f>
        <v>415.9</v>
      </c>
      <c r="K24" s="330"/>
    </row>
    <row r="25" spans="1:11" x14ac:dyDescent="0.2">
      <c r="I25" s="77" t="e">
        <f>IF(H25=#REF!,#REF!,IF(H25=0,ROUNDDOWN(20,0),#REF!-#REF!))</f>
        <v>#REF!</v>
      </c>
    </row>
    <row r="26" spans="1:11" ht="20.25" x14ac:dyDescent="0.3">
      <c r="G26" s="319" t="s">
        <v>950</v>
      </c>
      <c r="H26" s="319"/>
      <c r="I26" s="77" t="e">
        <f>IF(#REF!=H25,I25,IF(#REF!=0,ROUNDDOWN(20,0),I25-J25))</f>
        <v>#REF!</v>
      </c>
    </row>
    <row r="27" spans="1:11" x14ac:dyDescent="0.2">
      <c r="G27" s="318" t="s">
        <v>947</v>
      </c>
      <c r="H27" s="318" t="s">
        <v>948</v>
      </c>
      <c r="I27" s="77" t="e">
        <f>IF(#REF!=#REF!,I26,IF(#REF!=0,ROUNDDOWN(20,0),I26-J26))</f>
        <v>#REF!</v>
      </c>
    </row>
    <row r="28" spans="1:11" x14ac:dyDescent="0.2">
      <c r="G28" s="284">
        <v>196.60000000000005</v>
      </c>
      <c r="H28" s="284">
        <v>118.60000000000001</v>
      </c>
      <c r="I28" s="77" t="e">
        <f>IF(#REF!=#REF!,I27,IF(#REF!=0,ROUNDDOWN(20,0),I27-J27))</f>
        <v>#REF!</v>
      </c>
    </row>
    <row r="29" spans="1:11" x14ac:dyDescent="0.2">
      <c r="G29" s="284">
        <v>168.3</v>
      </c>
      <c r="H29" s="284">
        <v>91.399999999999991</v>
      </c>
      <c r="I29" s="77" t="e">
        <f>IF(#REF!=#REF!,I28,IF(#REF!=0,ROUNDDOWN(20,0),I28-J28))</f>
        <v>#REF!</v>
      </c>
    </row>
    <row r="30" spans="1:11" x14ac:dyDescent="0.2">
      <c r="G30" s="284">
        <v>164.4</v>
      </c>
      <c r="H30" s="284">
        <v>72.2</v>
      </c>
      <c r="I30" s="77" t="e">
        <f>IF(#REF!=#REF!,I29,IF(#REF!=0,ROUNDDOWN(20,0),I29-J29))</f>
        <v>#REF!</v>
      </c>
    </row>
    <row r="31" spans="1:11" x14ac:dyDescent="0.2">
      <c r="G31" s="284">
        <v>114.69999999999999</v>
      </c>
      <c r="H31" s="284">
        <v>71</v>
      </c>
      <c r="I31" s="77" t="e">
        <f>IF(#REF!=#REF!,I30,IF(#REF!=0,ROUNDDOWN(20,0),I30-J30))</f>
        <v>#REF!</v>
      </c>
    </row>
    <row r="32" spans="1:11" x14ac:dyDescent="0.2">
      <c r="G32" s="284">
        <v>95.199999999999989</v>
      </c>
      <c r="H32" s="284">
        <v>33.799999999999997</v>
      </c>
      <c r="I32" s="77" t="e">
        <f>IF(#REF!=#REF!,I31,IF(#REF!=0,ROUNDDOWN(20,0),I31-J31))</f>
        <v>#REF!</v>
      </c>
    </row>
    <row r="33" spans="7:9" x14ac:dyDescent="0.2">
      <c r="G33" s="284">
        <v>76.3</v>
      </c>
      <c r="H33" s="284">
        <v>26.5</v>
      </c>
      <c r="I33" s="77" t="e">
        <f>IF(#REF!=#REF!,I32,IF(#REF!=0,ROUNDDOWN(20,0),I32-J32))</f>
        <v>#REF!</v>
      </c>
    </row>
    <row r="34" spans="7:9" x14ac:dyDescent="0.2">
      <c r="G34" s="320">
        <f>SUM(G28:G33)</f>
        <v>815.5</v>
      </c>
      <c r="H34" s="320">
        <f>SUM(H28:H33)</f>
        <v>413.5</v>
      </c>
      <c r="I34" s="77" t="e">
        <f>IF(#REF!=#REF!,I33,IF(#REF!=0,ROUNDDOWN(20,0),I33-J33))</f>
        <v>#REF!</v>
      </c>
    </row>
    <row r="35" spans="7:9" x14ac:dyDescent="0.2">
      <c r="I35" s="77" t="e">
        <f>IF(H35=#REF!,I34,IF(H35=0,ROUNDDOWN(20,0),I34-J34))</f>
        <v>#REF!</v>
      </c>
    </row>
    <row r="36" spans="7:9" x14ac:dyDescent="0.2">
      <c r="I36" s="77" t="e">
        <f t="shared" si="0"/>
        <v>#REF!</v>
      </c>
    </row>
    <row r="37" spans="7:9" x14ac:dyDescent="0.2">
      <c r="I37" s="77" t="e">
        <f t="shared" si="0"/>
        <v>#REF!</v>
      </c>
    </row>
    <row r="38" spans="7:9" x14ac:dyDescent="0.2">
      <c r="I38" s="77" t="e">
        <f t="shared" si="0"/>
        <v>#REF!</v>
      </c>
    </row>
    <row r="39" spans="7:9" x14ac:dyDescent="0.2">
      <c r="I39" s="77" t="e">
        <f t="shared" si="0"/>
        <v>#REF!</v>
      </c>
    </row>
    <row r="40" spans="7:9" x14ac:dyDescent="0.2">
      <c r="I40" s="77" t="e">
        <f t="shared" si="0"/>
        <v>#REF!</v>
      </c>
    </row>
    <row r="41" spans="7:9" x14ac:dyDescent="0.2">
      <c r="I41" s="77" t="e">
        <f t="shared" si="0"/>
        <v>#REF!</v>
      </c>
    </row>
    <row r="42" spans="7:9" x14ac:dyDescent="0.2">
      <c r="I42" s="77" t="e">
        <f t="shared" si="0"/>
        <v>#REF!</v>
      </c>
    </row>
    <row r="43" spans="7:9" x14ac:dyDescent="0.2">
      <c r="I43" s="77" t="e">
        <f t="shared" si="0"/>
        <v>#REF!</v>
      </c>
    </row>
    <row r="44" spans="7:9" x14ac:dyDescent="0.2">
      <c r="I44" s="77" t="e">
        <f t="shared" si="0"/>
        <v>#REF!</v>
      </c>
    </row>
    <row r="45" spans="7:9" x14ac:dyDescent="0.2">
      <c r="I45" s="77" t="e">
        <f t="shared" si="0"/>
        <v>#REF!</v>
      </c>
    </row>
    <row r="46" spans="7:9" x14ac:dyDescent="0.2">
      <c r="I46" s="77" t="e">
        <f t="shared" si="0"/>
        <v>#REF!</v>
      </c>
    </row>
    <row r="47" spans="7:9" x14ac:dyDescent="0.2">
      <c r="I47" s="77" t="e">
        <f t="shared" si="0"/>
        <v>#REF!</v>
      </c>
    </row>
    <row r="48" spans="7:9" x14ac:dyDescent="0.2">
      <c r="I48" s="77" t="e">
        <f t="shared" si="0"/>
        <v>#REF!</v>
      </c>
    </row>
    <row r="49" spans="9:9" x14ac:dyDescent="0.2">
      <c r="I49" s="77" t="e">
        <f t="shared" si="0"/>
        <v>#REF!</v>
      </c>
    </row>
    <row r="50" spans="9:9" x14ac:dyDescent="0.2">
      <c r="I50" s="77" t="e">
        <f t="shared" si="0"/>
        <v>#REF!</v>
      </c>
    </row>
    <row r="51" spans="9:9" x14ac:dyDescent="0.2">
      <c r="I51" s="77" t="e">
        <f t="shared" si="0"/>
        <v>#REF!</v>
      </c>
    </row>
    <row r="52" spans="9:9" x14ac:dyDescent="0.2">
      <c r="I52" s="77" t="e">
        <f t="shared" si="0"/>
        <v>#REF!</v>
      </c>
    </row>
    <row r="53" spans="9:9" x14ac:dyDescent="0.2">
      <c r="I53" s="77" t="e">
        <f t="shared" si="0"/>
        <v>#REF!</v>
      </c>
    </row>
    <row r="54" spans="9:9" x14ac:dyDescent="0.2">
      <c r="I54" s="77" t="e">
        <f t="shared" si="0"/>
        <v>#REF!</v>
      </c>
    </row>
    <row r="55" spans="9:9" x14ac:dyDescent="0.2">
      <c r="I55" s="77" t="e">
        <f t="shared" si="0"/>
        <v>#REF!</v>
      </c>
    </row>
    <row r="56" spans="9:9" x14ac:dyDescent="0.2">
      <c r="I56" s="77" t="e">
        <f t="shared" si="0"/>
        <v>#REF!</v>
      </c>
    </row>
    <row r="57" spans="9:9" x14ac:dyDescent="0.2">
      <c r="I57" s="77" t="e">
        <f t="shared" si="0"/>
        <v>#REF!</v>
      </c>
    </row>
    <row r="58" spans="9:9" x14ac:dyDescent="0.2">
      <c r="I58" s="77" t="e">
        <f t="shared" si="0"/>
        <v>#REF!</v>
      </c>
    </row>
    <row r="59" spans="9:9" x14ac:dyDescent="0.2">
      <c r="I59" s="77" t="e">
        <f t="shared" si="0"/>
        <v>#REF!</v>
      </c>
    </row>
    <row r="60" spans="9:9" x14ac:dyDescent="0.2">
      <c r="I60" s="77" t="e">
        <f t="shared" si="0"/>
        <v>#REF!</v>
      </c>
    </row>
    <row r="61" spans="9:9" x14ac:dyDescent="0.2">
      <c r="I61" s="77" t="e">
        <f t="shared" si="0"/>
        <v>#REF!</v>
      </c>
    </row>
    <row r="62" spans="9:9" x14ac:dyDescent="0.2">
      <c r="I62" s="77" t="e">
        <f t="shared" si="0"/>
        <v>#REF!</v>
      </c>
    </row>
    <row r="63" spans="9:9" x14ac:dyDescent="0.2">
      <c r="I63" s="77" t="e">
        <f t="shared" si="0"/>
        <v>#REF!</v>
      </c>
    </row>
    <row r="64" spans="9:9" x14ac:dyDescent="0.2">
      <c r="I64" s="77" t="e">
        <f t="shared" si="0"/>
        <v>#REF!</v>
      </c>
    </row>
    <row r="65" spans="9:9" x14ac:dyDescent="0.2">
      <c r="I65" s="77" t="e">
        <f t="shared" si="0"/>
        <v>#REF!</v>
      </c>
    </row>
    <row r="66" spans="9:9" x14ac:dyDescent="0.2">
      <c r="I66" s="77" t="e">
        <f t="shared" si="0"/>
        <v>#REF!</v>
      </c>
    </row>
  </sheetData>
  <mergeCells count="2">
    <mergeCell ref="C2:H2"/>
    <mergeCell ref="G26:H26"/>
  </mergeCells>
  <pageMargins left="0.7" right="0.7" top="0.75" bottom="0.75" header="0.3" footer="0.3"/>
  <pageSetup scale="74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AE68"/>
  <sheetViews>
    <sheetView topLeftCell="B1" zoomScale="82" zoomScaleNormal="82" workbookViewId="0">
      <selection activeCell="M3" sqref="M3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6.7109375" bestFit="1" customWidth="1"/>
    <col min="4" max="4" width="13.7109375" bestFit="1" customWidth="1"/>
    <col min="5" max="5" width="11.140625" bestFit="1" customWidth="1"/>
    <col min="6" max="6" width="10.140625" customWidth="1"/>
    <col min="7" max="7" width="8.85546875" customWidth="1"/>
    <col min="8" max="8" width="7.28515625" customWidth="1"/>
    <col min="9" max="9" width="7.42578125" customWidth="1"/>
    <col min="10" max="10" width="4" customWidth="1"/>
    <col min="11" max="11" width="2.7109375" customWidth="1"/>
    <col min="13" max="13" width="15.140625" bestFit="1" customWidth="1"/>
    <col min="14" max="14" width="16.42578125" bestFit="1" customWidth="1"/>
    <col min="15" max="15" width="13.85546875" bestFit="1" customWidth="1"/>
    <col min="16" max="16" width="10.140625" customWidth="1"/>
    <col min="17" max="17" width="8.85546875" customWidth="1"/>
    <col min="18" max="18" width="7.28515625" customWidth="1"/>
    <col min="19" max="19" width="7.42578125" customWidth="1"/>
    <col min="20" max="20" width="4" customWidth="1"/>
    <col min="21" max="21" width="4.28515625" customWidth="1"/>
    <col min="22" max="22" width="9.42578125" customWidth="1"/>
    <col min="23" max="24" width="16.42578125" bestFit="1" customWidth="1"/>
    <col min="25" max="25" width="9.42578125" bestFit="1" customWidth="1"/>
    <col min="26" max="26" width="11.85546875" customWidth="1"/>
    <col min="27" max="27" width="8.85546875" customWidth="1"/>
    <col min="28" max="28" width="7.28515625" customWidth="1"/>
    <col min="29" max="29" width="7.42578125" customWidth="1"/>
    <col min="30" max="30" width="4" customWidth="1"/>
  </cols>
  <sheetData>
    <row r="1" spans="1:31" s="4" customFormat="1" ht="13.5" x14ac:dyDescent="0.25">
      <c r="F1" s="31"/>
      <c r="G1" s="32"/>
      <c r="H1" s="11"/>
      <c r="I1" s="33"/>
      <c r="J1" s="11"/>
      <c r="K1" s="99"/>
      <c r="L1" s="46" t="s">
        <v>293</v>
      </c>
      <c r="M1" t="s">
        <v>758</v>
      </c>
      <c r="Q1" s="31"/>
      <c r="R1" s="32"/>
      <c r="S1" s="33"/>
      <c r="T1" s="11"/>
      <c r="U1" s="97"/>
      <c r="V1" s="46" t="s">
        <v>293</v>
      </c>
      <c r="W1" t="s">
        <v>758</v>
      </c>
      <c r="AA1" s="31"/>
      <c r="AB1" s="32"/>
      <c r="AC1" s="33"/>
      <c r="AD1" s="11"/>
      <c r="AE1" s="11"/>
    </row>
    <row r="2" spans="1:31" s="4" customFormat="1" ht="13.5" x14ac:dyDescent="0.25">
      <c r="A2" s="46" t="s">
        <v>293</v>
      </c>
      <c r="B2" t="s">
        <v>758</v>
      </c>
      <c r="C2" s="315" t="str">
        <f>$B$3&amp;" "&amp; Individuals!$G$2</f>
        <v xml:space="preserve">Men Veteran </v>
      </c>
      <c r="D2" s="315"/>
      <c r="E2" s="315"/>
      <c r="F2" s="315"/>
      <c r="G2" s="315"/>
      <c r="H2" s="315"/>
      <c r="I2" s="96"/>
      <c r="J2" s="11"/>
      <c r="K2" s="99"/>
      <c r="L2" s="78" t="s">
        <v>4</v>
      </c>
      <c r="M2" t="s">
        <v>583</v>
      </c>
      <c r="N2" s="315" t="str">
        <f>$B$3&amp;" "&amp; Individuals!$G$2</f>
        <v xml:space="preserve">Men Veteran </v>
      </c>
      <c r="O2" s="315"/>
      <c r="P2" s="315"/>
      <c r="Q2" s="315"/>
      <c r="R2" s="315"/>
      <c r="S2" s="96"/>
      <c r="T2" s="11"/>
      <c r="U2" s="97"/>
      <c r="V2" s="78" t="s">
        <v>4</v>
      </c>
      <c r="W2" t="s">
        <v>583</v>
      </c>
      <c r="X2" s="315" t="str">
        <f>$B$3&amp;" "&amp; Individuals!$G$2</f>
        <v xml:space="preserve">Men Veteran </v>
      </c>
      <c r="Y2" s="315"/>
      <c r="Z2" s="315"/>
      <c r="AA2" s="315"/>
      <c r="AB2" s="315"/>
      <c r="AC2" s="96"/>
      <c r="AD2" s="11"/>
      <c r="AE2" s="11"/>
    </row>
    <row r="3" spans="1:31" ht="20.25" x14ac:dyDescent="0.3">
      <c r="A3" s="78" t="s">
        <v>4</v>
      </c>
      <c r="B3" t="s">
        <v>583</v>
      </c>
      <c r="D3" s="101" t="s">
        <v>782</v>
      </c>
      <c r="K3" s="98"/>
      <c r="L3" s="46" t="s">
        <v>6</v>
      </c>
      <c r="M3" t="s">
        <v>758</v>
      </c>
      <c r="O3" s="101" t="s">
        <v>780</v>
      </c>
      <c r="U3" s="98"/>
      <c r="V3" s="46" t="s">
        <v>5</v>
      </c>
      <c r="W3" t="s">
        <v>758</v>
      </c>
      <c r="Y3" s="101" t="s">
        <v>781</v>
      </c>
    </row>
    <row r="4" spans="1:31" x14ac:dyDescent="0.2">
      <c r="K4" s="98"/>
      <c r="U4" s="98"/>
    </row>
    <row r="5" spans="1:31" ht="51" x14ac:dyDescent="0.2">
      <c r="A5" s="46" t="s">
        <v>296</v>
      </c>
      <c r="B5" s="46" t="s">
        <v>1</v>
      </c>
      <c r="C5" s="46" t="s">
        <v>2</v>
      </c>
      <c r="D5" s="46" t="s">
        <v>297</v>
      </c>
      <c r="E5" s="49" t="s">
        <v>303</v>
      </c>
      <c r="F5" s="49" t="s">
        <v>588</v>
      </c>
      <c r="G5" s="49" t="s">
        <v>515</v>
      </c>
      <c r="H5" s="49" t="s">
        <v>589</v>
      </c>
      <c r="I5" s="79" t="s">
        <v>667</v>
      </c>
      <c r="K5" s="98"/>
      <c r="L5" s="46" t="s">
        <v>296</v>
      </c>
      <c r="M5" s="46" t="s">
        <v>1</v>
      </c>
      <c r="N5" s="46" t="s">
        <v>2</v>
      </c>
      <c r="O5" s="46" t="s">
        <v>297</v>
      </c>
      <c r="P5" s="49" t="s">
        <v>304</v>
      </c>
      <c r="Q5" s="49" t="s">
        <v>515</v>
      </c>
      <c r="R5" s="49" t="s">
        <v>589</v>
      </c>
      <c r="S5" s="79" t="s">
        <v>667</v>
      </c>
      <c r="U5" s="98"/>
      <c r="V5" s="46" t="s">
        <v>296</v>
      </c>
      <c r="W5" s="46" t="s">
        <v>1</v>
      </c>
      <c r="X5" s="46" t="s">
        <v>2</v>
      </c>
      <c r="Y5" s="46" t="s">
        <v>297</v>
      </c>
      <c r="Z5" s="49" t="s">
        <v>779</v>
      </c>
      <c r="AA5" s="49" t="s">
        <v>515</v>
      </c>
      <c r="AB5" s="49" t="s">
        <v>589</v>
      </c>
      <c r="AC5" s="79" t="s">
        <v>667</v>
      </c>
    </row>
    <row r="6" spans="1:31" x14ac:dyDescent="0.2">
      <c r="I6" s="77">
        <v>100</v>
      </c>
      <c r="J6">
        <v>1</v>
      </c>
      <c r="K6" s="98"/>
      <c r="S6" s="77">
        <v>50</v>
      </c>
      <c r="T6">
        <v>1</v>
      </c>
      <c r="U6" s="98"/>
      <c r="AC6" s="77">
        <v>50</v>
      </c>
      <c r="AD6">
        <v>1</v>
      </c>
    </row>
    <row r="7" spans="1:31" x14ac:dyDescent="0.2">
      <c r="I7" s="77">
        <f>IF(H7=H6,I6,IF(H7=0,ROUNDDOWN(20,0),I6-J6))</f>
        <v>100</v>
      </c>
      <c r="J7">
        <f>IF(H7&lt;H6,1,IF(H7=H6,J6+1,0))</f>
        <v>2</v>
      </c>
      <c r="K7" s="98"/>
      <c r="S7" s="77">
        <f>IF(R7=R6,S6,IF(R7=0,ROUNDDOWN(0,0),S6-T6))</f>
        <v>50</v>
      </c>
      <c r="T7">
        <f>IF(R7&lt;R6,1,IF(R7=R6,T6+1,0))</f>
        <v>2</v>
      </c>
      <c r="U7" s="98"/>
      <c r="AC7" s="77">
        <f>IF(AB7=AB6,AC6,IF(AB7=0,ROUNDDOWN(0,0),AC6-AD6))</f>
        <v>50</v>
      </c>
      <c r="AD7">
        <f>IF(AB7&lt;AB6,1,IF(AB7=AB6,AD6+1,0))</f>
        <v>2</v>
      </c>
    </row>
    <row r="8" spans="1:31" x14ac:dyDescent="0.2">
      <c r="I8" s="77">
        <f t="shared" ref="I8:I68" si="0">IF(H8=H7,I7,IF(H8=0,ROUNDDOWN(20,0),I7-J7))</f>
        <v>100</v>
      </c>
      <c r="J8">
        <f t="shared" ref="J8:J46" si="1">IF(H8&lt;H7,1,IF(H8=H7,J7+1,0))</f>
        <v>3</v>
      </c>
      <c r="K8" s="98"/>
      <c r="S8" s="77">
        <f t="shared" ref="S8:S68" si="2">IF(R8=R7,S7,IF(R8=0,ROUNDDOWN(0,0),S7-T7))</f>
        <v>50</v>
      </c>
      <c r="T8">
        <f t="shared" ref="T8:T68" si="3">IF(R8&lt;R7,1,IF(R8=R7,T7+1,0))</f>
        <v>3</v>
      </c>
      <c r="U8" s="98"/>
      <c r="AC8" s="77">
        <f t="shared" ref="AC8:AC68" si="4">IF(AB8=AB7,AC7,IF(AB8=0,ROUNDDOWN(0,0),AC7-AD7))</f>
        <v>50</v>
      </c>
      <c r="AD8">
        <f t="shared" ref="AD8:AD68" si="5">IF(AB8&lt;AB7,1,IF(AB8=AB7,AD7+1,0))</f>
        <v>3</v>
      </c>
    </row>
    <row r="9" spans="1:31" x14ac:dyDescent="0.2">
      <c r="I9" s="77">
        <f t="shared" si="0"/>
        <v>100</v>
      </c>
      <c r="J9">
        <f t="shared" si="1"/>
        <v>4</v>
      </c>
      <c r="K9" s="98"/>
      <c r="S9" s="77">
        <f t="shared" si="2"/>
        <v>50</v>
      </c>
      <c r="T9">
        <f t="shared" si="3"/>
        <v>4</v>
      </c>
      <c r="U9" s="98"/>
      <c r="AC9" s="77">
        <f t="shared" si="4"/>
        <v>50</v>
      </c>
      <c r="AD9">
        <f t="shared" si="5"/>
        <v>4</v>
      </c>
    </row>
    <row r="10" spans="1:31" x14ac:dyDescent="0.2">
      <c r="I10" s="77">
        <f t="shared" si="0"/>
        <v>100</v>
      </c>
      <c r="J10">
        <f t="shared" si="1"/>
        <v>5</v>
      </c>
      <c r="K10" s="98"/>
      <c r="S10" s="77">
        <f t="shared" si="2"/>
        <v>50</v>
      </c>
      <c r="T10">
        <f t="shared" si="3"/>
        <v>5</v>
      </c>
      <c r="U10" s="98"/>
      <c r="AC10" s="77">
        <f t="shared" si="4"/>
        <v>50</v>
      </c>
      <c r="AD10">
        <f t="shared" si="5"/>
        <v>5</v>
      </c>
    </row>
    <row r="11" spans="1:31" x14ac:dyDescent="0.2">
      <c r="I11" s="77">
        <f t="shared" si="0"/>
        <v>100</v>
      </c>
      <c r="J11">
        <f t="shared" si="1"/>
        <v>6</v>
      </c>
      <c r="K11" s="98"/>
      <c r="S11" s="77">
        <f t="shared" si="2"/>
        <v>50</v>
      </c>
      <c r="T11">
        <f t="shared" si="3"/>
        <v>6</v>
      </c>
      <c r="U11" s="98"/>
      <c r="AC11" s="77">
        <f t="shared" si="4"/>
        <v>50</v>
      </c>
      <c r="AD11">
        <f t="shared" si="5"/>
        <v>6</v>
      </c>
    </row>
    <row r="12" spans="1:31" x14ac:dyDescent="0.2">
      <c r="I12" s="77">
        <f t="shared" si="0"/>
        <v>100</v>
      </c>
      <c r="J12">
        <f t="shared" si="1"/>
        <v>7</v>
      </c>
      <c r="K12" s="98"/>
      <c r="S12" s="77">
        <f t="shared" si="2"/>
        <v>50</v>
      </c>
      <c r="T12">
        <f t="shared" si="3"/>
        <v>7</v>
      </c>
      <c r="U12" s="98"/>
      <c r="AC12" s="77">
        <f t="shared" si="4"/>
        <v>50</v>
      </c>
      <c r="AD12">
        <f t="shared" si="5"/>
        <v>7</v>
      </c>
    </row>
    <row r="13" spans="1:31" x14ac:dyDescent="0.2">
      <c r="I13" s="77">
        <f t="shared" si="0"/>
        <v>100</v>
      </c>
      <c r="J13">
        <f t="shared" si="1"/>
        <v>8</v>
      </c>
      <c r="K13" s="98"/>
      <c r="S13" s="77">
        <f t="shared" si="2"/>
        <v>50</v>
      </c>
      <c r="T13">
        <f t="shared" si="3"/>
        <v>8</v>
      </c>
      <c r="U13" s="98"/>
      <c r="AC13" s="77">
        <f t="shared" si="4"/>
        <v>50</v>
      </c>
      <c r="AD13">
        <f t="shared" si="5"/>
        <v>8</v>
      </c>
    </row>
    <row r="14" spans="1:31" x14ac:dyDescent="0.2">
      <c r="I14" s="77">
        <f t="shared" si="0"/>
        <v>100</v>
      </c>
      <c r="J14">
        <f t="shared" si="1"/>
        <v>9</v>
      </c>
      <c r="K14" s="98"/>
      <c r="S14" s="77">
        <f t="shared" si="2"/>
        <v>50</v>
      </c>
      <c r="T14">
        <f t="shared" si="3"/>
        <v>9</v>
      </c>
      <c r="U14" s="98"/>
      <c r="AC14" s="77">
        <f t="shared" si="4"/>
        <v>50</v>
      </c>
      <c r="AD14">
        <f t="shared" si="5"/>
        <v>9</v>
      </c>
    </row>
    <row r="15" spans="1:31" x14ac:dyDescent="0.2">
      <c r="I15" s="77">
        <f t="shared" si="0"/>
        <v>100</v>
      </c>
      <c r="J15">
        <f t="shared" si="1"/>
        <v>10</v>
      </c>
      <c r="K15" s="98"/>
      <c r="S15" s="77">
        <f t="shared" si="2"/>
        <v>50</v>
      </c>
      <c r="T15">
        <f t="shared" si="3"/>
        <v>10</v>
      </c>
      <c r="U15" s="98"/>
      <c r="AC15" s="77">
        <f t="shared" si="4"/>
        <v>50</v>
      </c>
      <c r="AD15">
        <f t="shared" si="5"/>
        <v>10</v>
      </c>
    </row>
    <row r="16" spans="1:31" x14ac:dyDescent="0.2">
      <c r="I16" s="77">
        <f t="shared" si="0"/>
        <v>100</v>
      </c>
      <c r="J16">
        <f t="shared" si="1"/>
        <v>11</v>
      </c>
      <c r="K16" s="98"/>
      <c r="S16" s="77">
        <f t="shared" si="2"/>
        <v>50</v>
      </c>
      <c r="T16">
        <f t="shared" si="3"/>
        <v>11</v>
      </c>
      <c r="U16" s="98"/>
      <c r="AC16" s="77">
        <f t="shared" si="4"/>
        <v>50</v>
      </c>
      <c r="AD16">
        <f t="shared" si="5"/>
        <v>11</v>
      </c>
    </row>
    <row r="17" spans="9:30" x14ac:dyDescent="0.2">
      <c r="I17" s="77">
        <f t="shared" si="0"/>
        <v>100</v>
      </c>
      <c r="J17">
        <f t="shared" si="1"/>
        <v>12</v>
      </c>
      <c r="K17" s="98"/>
      <c r="S17" s="77">
        <f t="shared" si="2"/>
        <v>50</v>
      </c>
      <c r="T17">
        <f t="shared" si="3"/>
        <v>12</v>
      </c>
      <c r="U17" s="98"/>
      <c r="AC17" s="77">
        <f t="shared" si="4"/>
        <v>50</v>
      </c>
      <c r="AD17">
        <f t="shared" si="5"/>
        <v>12</v>
      </c>
    </row>
    <row r="18" spans="9:30" x14ac:dyDescent="0.2">
      <c r="I18" s="77">
        <f t="shared" si="0"/>
        <v>100</v>
      </c>
      <c r="J18">
        <f t="shared" si="1"/>
        <v>13</v>
      </c>
      <c r="K18" s="98"/>
      <c r="S18" s="77">
        <f t="shared" si="2"/>
        <v>50</v>
      </c>
      <c r="T18">
        <f t="shared" si="3"/>
        <v>13</v>
      </c>
      <c r="U18" s="98"/>
      <c r="AC18" s="77">
        <f t="shared" si="4"/>
        <v>50</v>
      </c>
      <c r="AD18">
        <f t="shared" si="5"/>
        <v>13</v>
      </c>
    </row>
    <row r="19" spans="9:30" x14ac:dyDescent="0.2">
      <c r="I19" s="77">
        <f t="shared" si="0"/>
        <v>100</v>
      </c>
      <c r="J19">
        <f t="shared" si="1"/>
        <v>14</v>
      </c>
      <c r="K19" s="98"/>
      <c r="S19" s="77">
        <f t="shared" si="2"/>
        <v>50</v>
      </c>
      <c r="T19">
        <f t="shared" si="3"/>
        <v>14</v>
      </c>
      <c r="U19" s="98"/>
      <c r="AC19" s="77">
        <f t="shared" si="4"/>
        <v>50</v>
      </c>
      <c r="AD19">
        <f t="shared" si="5"/>
        <v>14</v>
      </c>
    </row>
    <row r="20" spans="9:30" x14ac:dyDescent="0.2">
      <c r="I20" s="77">
        <f t="shared" si="0"/>
        <v>100</v>
      </c>
      <c r="J20">
        <f t="shared" si="1"/>
        <v>15</v>
      </c>
      <c r="K20" s="98"/>
      <c r="S20" s="77">
        <f t="shared" si="2"/>
        <v>50</v>
      </c>
      <c r="T20">
        <f t="shared" si="3"/>
        <v>15</v>
      </c>
      <c r="U20" s="98"/>
      <c r="AC20" s="77">
        <f t="shared" si="4"/>
        <v>50</v>
      </c>
      <c r="AD20">
        <f t="shared" si="5"/>
        <v>15</v>
      </c>
    </row>
    <row r="21" spans="9:30" x14ac:dyDescent="0.2">
      <c r="I21" s="77">
        <f t="shared" si="0"/>
        <v>100</v>
      </c>
      <c r="J21">
        <f t="shared" si="1"/>
        <v>16</v>
      </c>
      <c r="K21" s="98"/>
      <c r="S21" s="77">
        <f t="shared" si="2"/>
        <v>50</v>
      </c>
      <c r="T21">
        <f t="shared" si="3"/>
        <v>16</v>
      </c>
      <c r="U21" s="98"/>
      <c r="AC21" s="77">
        <f t="shared" si="4"/>
        <v>50</v>
      </c>
      <c r="AD21">
        <f t="shared" si="5"/>
        <v>16</v>
      </c>
    </row>
    <row r="22" spans="9:30" x14ac:dyDescent="0.2">
      <c r="I22" s="77">
        <f t="shared" si="0"/>
        <v>100</v>
      </c>
      <c r="J22">
        <f t="shared" si="1"/>
        <v>17</v>
      </c>
      <c r="K22" s="98"/>
      <c r="S22" s="77">
        <f t="shared" si="2"/>
        <v>50</v>
      </c>
      <c r="T22">
        <f t="shared" si="3"/>
        <v>17</v>
      </c>
      <c r="U22" s="98"/>
      <c r="AC22" s="77">
        <f t="shared" si="4"/>
        <v>50</v>
      </c>
      <c r="AD22">
        <f t="shared" si="5"/>
        <v>17</v>
      </c>
    </row>
    <row r="23" spans="9:30" x14ac:dyDescent="0.2">
      <c r="I23" s="77">
        <f t="shared" si="0"/>
        <v>100</v>
      </c>
      <c r="J23">
        <f t="shared" si="1"/>
        <v>18</v>
      </c>
      <c r="K23" s="98"/>
      <c r="S23" s="77">
        <f t="shared" si="2"/>
        <v>50</v>
      </c>
      <c r="T23">
        <f t="shared" si="3"/>
        <v>18</v>
      </c>
      <c r="U23" s="98"/>
      <c r="AC23" s="77">
        <f t="shared" si="4"/>
        <v>50</v>
      </c>
      <c r="AD23">
        <f t="shared" si="5"/>
        <v>18</v>
      </c>
    </row>
    <row r="24" spans="9:30" x14ac:dyDescent="0.2">
      <c r="I24" s="77">
        <f t="shared" si="0"/>
        <v>100</v>
      </c>
      <c r="J24">
        <f t="shared" si="1"/>
        <v>19</v>
      </c>
      <c r="K24" s="98"/>
      <c r="S24" s="77">
        <f t="shared" si="2"/>
        <v>50</v>
      </c>
      <c r="T24">
        <f t="shared" si="3"/>
        <v>19</v>
      </c>
      <c r="U24" s="98"/>
      <c r="AC24" s="77">
        <f t="shared" si="4"/>
        <v>50</v>
      </c>
      <c r="AD24">
        <f t="shared" si="5"/>
        <v>19</v>
      </c>
    </row>
    <row r="25" spans="9:30" x14ac:dyDescent="0.2">
      <c r="I25" s="77">
        <f t="shared" si="0"/>
        <v>100</v>
      </c>
      <c r="J25">
        <f t="shared" si="1"/>
        <v>20</v>
      </c>
      <c r="K25" s="98"/>
      <c r="S25" s="77">
        <f t="shared" si="2"/>
        <v>50</v>
      </c>
      <c r="T25">
        <f t="shared" si="3"/>
        <v>20</v>
      </c>
      <c r="U25" s="98"/>
      <c r="AC25" s="77">
        <f t="shared" si="4"/>
        <v>50</v>
      </c>
      <c r="AD25">
        <f t="shared" si="5"/>
        <v>20</v>
      </c>
    </row>
    <row r="26" spans="9:30" x14ac:dyDescent="0.2">
      <c r="I26" s="77">
        <f t="shared" si="0"/>
        <v>100</v>
      </c>
      <c r="J26">
        <f t="shared" si="1"/>
        <v>21</v>
      </c>
      <c r="K26" s="98"/>
      <c r="S26" s="77">
        <f t="shared" si="2"/>
        <v>50</v>
      </c>
      <c r="T26">
        <f t="shared" si="3"/>
        <v>21</v>
      </c>
      <c r="U26" s="98"/>
      <c r="AC26" s="77">
        <f t="shared" si="4"/>
        <v>50</v>
      </c>
      <c r="AD26">
        <f t="shared" si="5"/>
        <v>21</v>
      </c>
    </row>
    <row r="27" spans="9:30" x14ac:dyDescent="0.2">
      <c r="I27" s="77">
        <f t="shared" si="0"/>
        <v>100</v>
      </c>
      <c r="J27">
        <f t="shared" si="1"/>
        <v>22</v>
      </c>
      <c r="K27" s="98"/>
      <c r="S27" s="77">
        <f t="shared" si="2"/>
        <v>50</v>
      </c>
      <c r="T27">
        <f t="shared" si="3"/>
        <v>22</v>
      </c>
      <c r="U27" s="98"/>
      <c r="AC27" s="77">
        <f t="shared" si="4"/>
        <v>50</v>
      </c>
      <c r="AD27">
        <f t="shared" si="5"/>
        <v>22</v>
      </c>
    </row>
    <row r="28" spans="9:30" x14ac:dyDescent="0.2">
      <c r="I28" s="77">
        <f t="shared" si="0"/>
        <v>100</v>
      </c>
      <c r="J28">
        <f t="shared" si="1"/>
        <v>23</v>
      </c>
      <c r="K28" s="98"/>
      <c r="S28" s="77">
        <f t="shared" si="2"/>
        <v>50</v>
      </c>
      <c r="T28">
        <f t="shared" si="3"/>
        <v>23</v>
      </c>
      <c r="U28" s="98"/>
      <c r="AC28" s="77">
        <f t="shared" si="4"/>
        <v>50</v>
      </c>
      <c r="AD28">
        <f t="shared" si="5"/>
        <v>23</v>
      </c>
    </row>
    <row r="29" spans="9:30" x14ac:dyDescent="0.2">
      <c r="I29" s="77">
        <f t="shared" si="0"/>
        <v>100</v>
      </c>
      <c r="J29">
        <f t="shared" si="1"/>
        <v>24</v>
      </c>
      <c r="K29" s="98"/>
      <c r="S29" s="77">
        <f t="shared" si="2"/>
        <v>50</v>
      </c>
      <c r="T29">
        <f t="shared" si="3"/>
        <v>24</v>
      </c>
      <c r="U29" s="98"/>
      <c r="AC29" s="77">
        <f t="shared" si="4"/>
        <v>50</v>
      </c>
      <c r="AD29">
        <f t="shared" si="5"/>
        <v>24</v>
      </c>
    </row>
    <row r="30" spans="9:30" x14ac:dyDescent="0.2">
      <c r="I30" s="77">
        <f t="shared" si="0"/>
        <v>100</v>
      </c>
      <c r="J30">
        <f t="shared" si="1"/>
        <v>25</v>
      </c>
      <c r="K30" s="98"/>
      <c r="S30" s="77">
        <f t="shared" si="2"/>
        <v>50</v>
      </c>
      <c r="T30">
        <f t="shared" si="3"/>
        <v>25</v>
      </c>
      <c r="U30" s="98"/>
      <c r="AC30" s="77">
        <f t="shared" si="4"/>
        <v>50</v>
      </c>
      <c r="AD30">
        <f t="shared" si="5"/>
        <v>25</v>
      </c>
    </row>
    <row r="31" spans="9:30" x14ac:dyDescent="0.2">
      <c r="I31" s="77">
        <f t="shared" si="0"/>
        <v>100</v>
      </c>
      <c r="J31">
        <f t="shared" si="1"/>
        <v>26</v>
      </c>
      <c r="K31" s="98"/>
      <c r="S31" s="77">
        <f t="shared" si="2"/>
        <v>50</v>
      </c>
      <c r="T31">
        <f t="shared" si="3"/>
        <v>26</v>
      </c>
      <c r="U31" s="98"/>
      <c r="AC31" s="77">
        <f t="shared" si="4"/>
        <v>50</v>
      </c>
      <c r="AD31">
        <f t="shared" si="5"/>
        <v>26</v>
      </c>
    </row>
    <row r="32" spans="9:30" x14ac:dyDescent="0.2">
      <c r="I32" s="77">
        <f t="shared" si="0"/>
        <v>100</v>
      </c>
      <c r="J32">
        <f t="shared" si="1"/>
        <v>27</v>
      </c>
      <c r="K32" s="98"/>
      <c r="S32" s="77">
        <f t="shared" si="2"/>
        <v>50</v>
      </c>
      <c r="T32">
        <f t="shared" si="3"/>
        <v>27</v>
      </c>
      <c r="U32" s="98"/>
      <c r="AC32" s="77">
        <f t="shared" si="4"/>
        <v>50</v>
      </c>
      <c r="AD32">
        <f t="shared" si="5"/>
        <v>27</v>
      </c>
    </row>
    <row r="33" spans="9:30" x14ac:dyDescent="0.2">
      <c r="I33" s="77">
        <f t="shared" si="0"/>
        <v>100</v>
      </c>
      <c r="J33">
        <f t="shared" si="1"/>
        <v>28</v>
      </c>
      <c r="K33" s="98"/>
      <c r="S33" s="77">
        <f t="shared" si="2"/>
        <v>50</v>
      </c>
      <c r="T33">
        <f t="shared" si="3"/>
        <v>28</v>
      </c>
      <c r="U33" s="98"/>
      <c r="AC33" s="77">
        <f t="shared" si="4"/>
        <v>50</v>
      </c>
      <c r="AD33">
        <f t="shared" si="5"/>
        <v>28</v>
      </c>
    </row>
    <row r="34" spans="9:30" x14ac:dyDescent="0.2">
      <c r="I34" s="77">
        <f t="shared" si="0"/>
        <v>100</v>
      </c>
      <c r="J34">
        <f t="shared" si="1"/>
        <v>29</v>
      </c>
      <c r="K34" s="98"/>
      <c r="S34" s="77">
        <f t="shared" si="2"/>
        <v>50</v>
      </c>
      <c r="T34">
        <f t="shared" si="3"/>
        <v>29</v>
      </c>
      <c r="U34" s="98"/>
      <c r="AC34" s="77">
        <f t="shared" si="4"/>
        <v>50</v>
      </c>
      <c r="AD34">
        <f t="shared" si="5"/>
        <v>29</v>
      </c>
    </row>
    <row r="35" spans="9:30" x14ac:dyDescent="0.2">
      <c r="I35" s="77">
        <f t="shared" si="0"/>
        <v>100</v>
      </c>
      <c r="J35">
        <f t="shared" si="1"/>
        <v>30</v>
      </c>
      <c r="K35" s="98"/>
      <c r="S35" s="77">
        <f t="shared" si="2"/>
        <v>50</v>
      </c>
      <c r="T35">
        <f t="shared" si="3"/>
        <v>30</v>
      </c>
      <c r="U35" s="98"/>
      <c r="AC35" s="77">
        <f t="shared" si="4"/>
        <v>50</v>
      </c>
      <c r="AD35">
        <f t="shared" si="5"/>
        <v>30</v>
      </c>
    </row>
    <row r="36" spans="9:30" x14ac:dyDescent="0.2">
      <c r="I36" s="77">
        <f t="shared" si="0"/>
        <v>100</v>
      </c>
      <c r="J36">
        <f t="shared" si="1"/>
        <v>31</v>
      </c>
      <c r="K36" s="98"/>
      <c r="S36" s="77">
        <f t="shared" si="2"/>
        <v>50</v>
      </c>
      <c r="T36">
        <f t="shared" si="3"/>
        <v>31</v>
      </c>
      <c r="U36" s="98"/>
      <c r="AC36" s="77">
        <f t="shared" si="4"/>
        <v>50</v>
      </c>
      <c r="AD36">
        <f t="shared" si="5"/>
        <v>31</v>
      </c>
    </row>
    <row r="37" spans="9:30" x14ac:dyDescent="0.2">
      <c r="I37" s="77">
        <f t="shared" si="0"/>
        <v>100</v>
      </c>
      <c r="J37">
        <f t="shared" si="1"/>
        <v>32</v>
      </c>
      <c r="K37" s="98"/>
      <c r="S37" s="77">
        <f t="shared" si="2"/>
        <v>50</v>
      </c>
      <c r="T37">
        <f t="shared" si="3"/>
        <v>32</v>
      </c>
      <c r="U37" s="98"/>
      <c r="AC37" s="77">
        <f t="shared" si="4"/>
        <v>50</v>
      </c>
      <c r="AD37">
        <f t="shared" si="5"/>
        <v>32</v>
      </c>
    </row>
    <row r="38" spans="9:30" x14ac:dyDescent="0.2">
      <c r="I38" s="77">
        <f t="shared" si="0"/>
        <v>100</v>
      </c>
      <c r="J38">
        <f t="shared" si="1"/>
        <v>33</v>
      </c>
      <c r="K38" s="98"/>
      <c r="S38" s="77">
        <f t="shared" si="2"/>
        <v>50</v>
      </c>
      <c r="T38">
        <f t="shared" si="3"/>
        <v>33</v>
      </c>
      <c r="U38" s="98"/>
      <c r="AC38" s="77">
        <f t="shared" si="4"/>
        <v>50</v>
      </c>
      <c r="AD38">
        <f t="shared" si="5"/>
        <v>33</v>
      </c>
    </row>
    <row r="39" spans="9:30" x14ac:dyDescent="0.2">
      <c r="I39" s="77">
        <f t="shared" si="0"/>
        <v>100</v>
      </c>
      <c r="J39">
        <f t="shared" si="1"/>
        <v>34</v>
      </c>
      <c r="K39" s="98"/>
      <c r="S39" s="77">
        <f t="shared" si="2"/>
        <v>50</v>
      </c>
      <c r="T39">
        <f t="shared" si="3"/>
        <v>34</v>
      </c>
      <c r="U39" s="98"/>
      <c r="AC39" s="77">
        <f t="shared" si="4"/>
        <v>50</v>
      </c>
      <c r="AD39">
        <f t="shared" si="5"/>
        <v>34</v>
      </c>
    </row>
    <row r="40" spans="9:30" x14ac:dyDescent="0.2">
      <c r="I40" s="77">
        <f t="shared" si="0"/>
        <v>100</v>
      </c>
      <c r="J40">
        <f t="shared" si="1"/>
        <v>35</v>
      </c>
      <c r="K40" s="98"/>
      <c r="S40" s="77">
        <f t="shared" si="2"/>
        <v>50</v>
      </c>
      <c r="T40">
        <f t="shared" si="3"/>
        <v>35</v>
      </c>
      <c r="U40" s="98"/>
      <c r="AC40" s="77">
        <f t="shared" si="4"/>
        <v>50</v>
      </c>
      <c r="AD40">
        <f t="shared" si="5"/>
        <v>35</v>
      </c>
    </row>
    <row r="41" spans="9:30" x14ac:dyDescent="0.2">
      <c r="I41" s="77">
        <f t="shared" si="0"/>
        <v>100</v>
      </c>
      <c r="J41">
        <f t="shared" si="1"/>
        <v>36</v>
      </c>
      <c r="K41" s="98"/>
      <c r="S41" s="77">
        <f t="shared" si="2"/>
        <v>50</v>
      </c>
      <c r="T41">
        <f t="shared" si="3"/>
        <v>36</v>
      </c>
      <c r="U41" s="98"/>
      <c r="AC41" s="77">
        <f t="shared" si="4"/>
        <v>50</v>
      </c>
      <c r="AD41">
        <f t="shared" si="5"/>
        <v>36</v>
      </c>
    </row>
    <row r="42" spans="9:30" x14ac:dyDescent="0.2">
      <c r="I42" s="77">
        <f t="shared" si="0"/>
        <v>100</v>
      </c>
      <c r="J42">
        <f t="shared" si="1"/>
        <v>37</v>
      </c>
      <c r="K42" s="98"/>
      <c r="S42" s="77">
        <f t="shared" si="2"/>
        <v>50</v>
      </c>
      <c r="T42">
        <f t="shared" si="3"/>
        <v>37</v>
      </c>
      <c r="U42" s="98"/>
      <c r="AC42" s="77">
        <f t="shared" si="4"/>
        <v>50</v>
      </c>
      <c r="AD42">
        <f t="shared" si="5"/>
        <v>37</v>
      </c>
    </row>
    <row r="43" spans="9:30" x14ac:dyDescent="0.2">
      <c r="I43" s="77">
        <f t="shared" si="0"/>
        <v>100</v>
      </c>
      <c r="J43">
        <f t="shared" si="1"/>
        <v>38</v>
      </c>
      <c r="K43" s="98"/>
      <c r="S43" s="77">
        <f t="shared" si="2"/>
        <v>50</v>
      </c>
      <c r="T43">
        <f t="shared" si="3"/>
        <v>38</v>
      </c>
      <c r="U43" s="98"/>
      <c r="AC43" s="77">
        <f t="shared" si="4"/>
        <v>50</v>
      </c>
      <c r="AD43">
        <f t="shared" si="5"/>
        <v>38</v>
      </c>
    </row>
    <row r="44" spans="9:30" x14ac:dyDescent="0.2">
      <c r="I44" s="77">
        <f t="shared" si="0"/>
        <v>100</v>
      </c>
      <c r="J44">
        <f t="shared" si="1"/>
        <v>39</v>
      </c>
      <c r="K44" s="98"/>
      <c r="S44" s="77">
        <f t="shared" si="2"/>
        <v>50</v>
      </c>
      <c r="T44">
        <f t="shared" si="3"/>
        <v>39</v>
      </c>
      <c r="U44" s="98"/>
      <c r="AC44" s="77">
        <f t="shared" si="4"/>
        <v>50</v>
      </c>
      <c r="AD44">
        <f t="shared" si="5"/>
        <v>39</v>
      </c>
    </row>
    <row r="45" spans="9:30" x14ac:dyDescent="0.2">
      <c r="I45" s="77">
        <f t="shared" si="0"/>
        <v>100</v>
      </c>
      <c r="J45">
        <f t="shared" si="1"/>
        <v>40</v>
      </c>
      <c r="K45" s="98"/>
      <c r="S45" s="77">
        <f t="shared" si="2"/>
        <v>50</v>
      </c>
      <c r="T45">
        <f t="shared" si="3"/>
        <v>40</v>
      </c>
      <c r="U45" s="98"/>
      <c r="AC45" s="77">
        <f t="shared" si="4"/>
        <v>50</v>
      </c>
      <c r="AD45">
        <f t="shared" si="5"/>
        <v>40</v>
      </c>
    </row>
    <row r="46" spans="9:30" x14ac:dyDescent="0.2">
      <c r="I46" s="77">
        <f t="shared" si="0"/>
        <v>100</v>
      </c>
      <c r="J46">
        <f t="shared" si="1"/>
        <v>41</v>
      </c>
      <c r="K46" s="98"/>
      <c r="S46" s="77">
        <f t="shared" si="2"/>
        <v>50</v>
      </c>
      <c r="T46">
        <f t="shared" si="3"/>
        <v>41</v>
      </c>
      <c r="U46" s="98"/>
      <c r="AC46" s="77">
        <f t="shared" si="4"/>
        <v>50</v>
      </c>
      <c r="AD46">
        <f t="shared" si="5"/>
        <v>41</v>
      </c>
    </row>
    <row r="47" spans="9:30" x14ac:dyDescent="0.2">
      <c r="I47" s="77">
        <f t="shared" si="0"/>
        <v>100</v>
      </c>
      <c r="J47">
        <f t="shared" ref="J47:J68" si="6">IF(H47&lt;H46,1,IF(H47=H46,J46+1,0))</f>
        <v>42</v>
      </c>
      <c r="K47" s="98"/>
      <c r="S47" s="77">
        <f t="shared" si="2"/>
        <v>50</v>
      </c>
      <c r="T47">
        <f t="shared" si="3"/>
        <v>42</v>
      </c>
      <c r="U47" s="98"/>
      <c r="AC47" s="77">
        <f t="shared" si="4"/>
        <v>50</v>
      </c>
      <c r="AD47">
        <f t="shared" si="5"/>
        <v>42</v>
      </c>
    </row>
    <row r="48" spans="9:30" x14ac:dyDescent="0.2">
      <c r="I48" s="77">
        <f t="shared" si="0"/>
        <v>100</v>
      </c>
      <c r="J48">
        <f t="shared" si="6"/>
        <v>43</v>
      </c>
      <c r="K48" s="98"/>
      <c r="S48" s="77">
        <f t="shared" si="2"/>
        <v>50</v>
      </c>
      <c r="T48">
        <f t="shared" si="3"/>
        <v>43</v>
      </c>
      <c r="U48" s="98"/>
      <c r="AC48" s="77">
        <f t="shared" si="4"/>
        <v>50</v>
      </c>
      <c r="AD48">
        <f t="shared" si="5"/>
        <v>43</v>
      </c>
    </row>
    <row r="49" spans="9:30" x14ac:dyDescent="0.2">
      <c r="I49" s="77">
        <f t="shared" si="0"/>
        <v>100</v>
      </c>
      <c r="J49">
        <f t="shared" si="6"/>
        <v>44</v>
      </c>
      <c r="K49" s="98"/>
      <c r="S49" s="77">
        <f t="shared" si="2"/>
        <v>50</v>
      </c>
      <c r="T49">
        <f t="shared" si="3"/>
        <v>44</v>
      </c>
      <c r="U49" s="98"/>
      <c r="AC49" s="77">
        <f t="shared" si="4"/>
        <v>50</v>
      </c>
      <c r="AD49">
        <f t="shared" si="5"/>
        <v>44</v>
      </c>
    </row>
    <row r="50" spans="9:30" x14ac:dyDescent="0.2">
      <c r="I50" s="77">
        <f t="shared" si="0"/>
        <v>100</v>
      </c>
      <c r="J50">
        <f t="shared" si="6"/>
        <v>45</v>
      </c>
      <c r="K50" s="98"/>
      <c r="S50" s="77">
        <f t="shared" si="2"/>
        <v>50</v>
      </c>
      <c r="T50">
        <f t="shared" si="3"/>
        <v>45</v>
      </c>
      <c r="U50" s="98"/>
      <c r="AC50" s="77">
        <f t="shared" si="4"/>
        <v>50</v>
      </c>
      <c r="AD50">
        <f t="shared" si="5"/>
        <v>45</v>
      </c>
    </row>
    <row r="51" spans="9:30" x14ac:dyDescent="0.2">
      <c r="I51" s="77">
        <f t="shared" si="0"/>
        <v>100</v>
      </c>
      <c r="J51">
        <f t="shared" si="6"/>
        <v>46</v>
      </c>
      <c r="K51" s="98"/>
      <c r="S51" s="77">
        <f t="shared" si="2"/>
        <v>50</v>
      </c>
      <c r="T51">
        <f t="shared" si="3"/>
        <v>46</v>
      </c>
      <c r="U51" s="98"/>
      <c r="AC51" s="77">
        <f t="shared" si="4"/>
        <v>50</v>
      </c>
      <c r="AD51">
        <f t="shared" si="5"/>
        <v>46</v>
      </c>
    </row>
    <row r="52" spans="9:30" x14ac:dyDescent="0.2">
      <c r="I52" s="77">
        <f t="shared" si="0"/>
        <v>100</v>
      </c>
      <c r="J52">
        <f t="shared" si="6"/>
        <v>47</v>
      </c>
      <c r="K52" s="98"/>
      <c r="S52" s="77">
        <f t="shared" si="2"/>
        <v>50</v>
      </c>
      <c r="T52">
        <f t="shared" si="3"/>
        <v>47</v>
      </c>
      <c r="U52" s="98"/>
      <c r="AC52" s="77">
        <f t="shared" si="4"/>
        <v>50</v>
      </c>
      <c r="AD52">
        <f t="shared" si="5"/>
        <v>47</v>
      </c>
    </row>
    <row r="53" spans="9:30" x14ac:dyDescent="0.2">
      <c r="I53" s="77">
        <f t="shared" si="0"/>
        <v>100</v>
      </c>
      <c r="J53">
        <f t="shared" si="6"/>
        <v>48</v>
      </c>
      <c r="K53" s="98"/>
      <c r="S53" s="77">
        <f t="shared" si="2"/>
        <v>50</v>
      </c>
      <c r="T53">
        <f t="shared" si="3"/>
        <v>48</v>
      </c>
      <c r="U53" s="98"/>
      <c r="AC53" s="77">
        <f t="shared" si="4"/>
        <v>50</v>
      </c>
      <c r="AD53">
        <f t="shared" si="5"/>
        <v>48</v>
      </c>
    </row>
    <row r="54" spans="9:30" x14ac:dyDescent="0.2">
      <c r="I54" s="77">
        <f t="shared" si="0"/>
        <v>100</v>
      </c>
      <c r="J54">
        <f t="shared" si="6"/>
        <v>49</v>
      </c>
      <c r="K54" s="98"/>
      <c r="S54" s="77">
        <f t="shared" si="2"/>
        <v>50</v>
      </c>
      <c r="T54">
        <f t="shared" si="3"/>
        <v>49</v>
      </c>
      <c r="U54" s="98"/>
      <c r="AC54" s="77">
        <f t="shared" si="4"/>
        <v>50</v>
      </c>
      <c r="AD54">
        <f t="shared" si="5"/>
        <v>49</v>
      </c>
    </row>
    <row r="55" spans="9:30" x14ac:dyDescent="0.2">
      <c r="I55" s="77">
        <f t="shared" si="0"/>
        <v>100</v>
      </c>
      <c r="J55">
        <f t="shared" si="6"/>
        <v>50</v>
      </c>
      <c r="K55" s="98"/>
      <c r="S55" s="77">
        <f t="shared" si="2"/>
        <v>50</v>
      </c>
      <c r="T55">
        <f t="shared" si="3"/>
        <v>50</v>
      </c>
      <c r="U55" s="98"/>
      <c r="AC55" s="77">
        <f t="shared" si="4"/>
        <v>50</v>
      </c>
      <c r="AD55">
        <f t="shared" si="5"/>
        <v>50</v>
      </c>
    </row>
    <row r="56" spans="9:30" x14ac:dyDescent="0.2">
      <c r="I56" s="77">
        <f t="shared" si="0"/>
        <v>100</v>
      </c>
      <c r="J56">
        <f t="shared" si="6"/>
        <v>51</v>
      </c>
      <c r="K56" s="98"/>
      <c r="S56" s="77">
        <f t="shared" si="2"/>
        <v>50</v>
      </c>
      <c r="T56">
        <f t="shared" si="3"/>
        <v>51</v>
      </c>
      <c r="U56" s="98"/>
      <c r="AC56" s="77">
        <f t="shared" si="4"/>
        <v>50</v>
      </c>
      <c r="AD56">
        <f t="shared" si="5"/>
        <v>51</v>
      </c>
    </row>
    <row r="57" spans="9:30" x14ac:dyDescent="0.2">
      <c r="I57" s="77">
        <f t="shared" si="0"/>
        <v>100</v>
      </c>
      <c r="J57">
        <f t="shared" si="6"/>
        <v>52</v>
      </c>
      <c r="K57" s="98"/>
      <c r="S57" s="77">
        <f t="shared" si="2"/>
        <v>50</v>
      </c>
      <c r="T57">
        <f t="shared" si="3"/>
        <v>52</v>
      </c>
      <c r="U57" s="98"/>
      <c r="AC57" s="77">
        <f t="shared" si="4"/>
        <v>50</v>
      </c>
      <c r="AD57">
        <f t="shared" si="5"/>
        <v>52</v>
      </c>
    </row>
    <row r="58" spans="9:30" x14ac:dyDescent="0.2">
      <c r="I58" s="77">
        <f t="shared" si="0"/>
        <v>100</v>
      </c>
      <c r="J58">
        <f t="shared" si="6"/>
        <v>53</v>
      </c>
      <c r="K58" s="98"/>
      <c r="S58" s="77">
        <f t="shared" si="2"/>
        <v>50</v>
      </c>
      <c r="T58">
        <f t="shared" si="3"/>
        <v>53</v>
      </c>
      <c r="U58" s="98"/>
      <c r="AC58" s="77">
        <f t="shared" si="4"/>
        <v>50</v>
      </c>
      <c r="AD58">
        <f t="shared" si="5"/>
        <v>53</v>
      </c>
    </row>
    <row r="59" spans="9:30" x14ac:dyDescent="0.2">
      <c r="I59" s="77">
        <f t="shared" si="0"/>
        <v>100</v>
      </c>
      <c r="J59">
        <f t="shared" si="6"/>
        <v>54</v>
      </c>
      <c r="K59" s="98"/>
      <c r="S59" s="77">
        <f t="shared" si="2"/>
        <v>50</v>
      </c>
      <c r="T59">
        <f t="shared" si="3"/>
        <v>54</v>
      </c>
      <c r="U59" s="98"/>
      <c r="AC59" s="77">
        <f t="shared" si="4"/>
        <v>50</v>
      </c>
      <c r="AD59">
        <f t="shared" si="5"/>
        <v>54</v>
      </c>
    </row>
    <row r="60" spans="9:30" x14ac:dyDescent="0.2">
      <c r="I60" s="77">
        <f t="shared" si="0"/>
        <v>100</v>
      </c>
      <c r="J60">
        <f t="shared" si="6"/>
        <v>55</v>
      </c>
      <c r="K60" s="98"/>
      <c r="S60" s="77">
        <f t="shared" si="2"/>
        <v>50</v>
      </c>
      <c r="T60">
        <f t="shared" si="3"/>
        <v>55</v>
      </c>
      <c r="U60" s="98"/>
      <c r="AC60" s="77">
        <f t="shared" si="4"/>
        <v>50</v>
      </c>
      <c r="AD60">
        <f t="shared" si="5"/>
        <v>55</v>
      </c>
    </row>
    <row r="61" spans="9:30" x14ac:dyDescent="0.2">
      <c r="I61" s="77">
        <f t="shared" si="0"/>
        <v>100</v>
      </c>
      <c r="J61">
        <f t="shared" si="6"/>
        <v>56</v>
      </c>
      <c r="K61" s="98"/>
      <c r="S61" s="77">
        <f t="shared" si="2"/>
        <v>50</v>
      </c>
      <c r="T61">
        <f t="shared" si="3"/>
        <v>56</v>
      </c>
      <c r="U61" s="98"/>
      <c r="AC61" s="77">
        <f t="shared" si="4"/>
        <v>50</v>
      </c>
      <c r="AD61">
        <f t="shared" si="5"/>
        <v>56</v>
      </c>
    </row>
    <row r="62" spans="9:30" x14ac:dyDescent="0.2">
      <c r="I62" s="77">
        <f t="shared" si="0"/>
        <v>100</v>
      </c>
      <c r="J62">
        <f t="shared" si="6"/>
        <v>57</v>
      </c>
      <c r="K62" s="98"/>
      <c r="S62" s="77">
        <f t="shared" si="2"/>
        <v>50</v>
      </c>
      <c r="T62">
        <f t="shared" si="3"/>
        <v>57</v>
      </c>
      <c r="U62" s="98"/>
      <c r="AC62" s="77">
        <f t="shared" si="4"/>
        <v>50</v>
      </c>
      <c r="AD62">
        <f t="shared" si="5"/>
        <v>57</v>
      </c>
    </row>
    <row r="63" spans="9:30" x14ac:dyDescent="0.2">
      <c r="I63" s="77">
        <f t="shared" si="0"/>
        <v>100</v>
      </c>
      <c r="J63">
        <f t="shared" si="6"/>
        <v>58</v>
      </c>
      <c r="K63" s="98"/>
      <c r="S63" s="77">
        <f t="shared" si="2"/>
        <v>50</v>
      </c>
      <c r="T63">
        <f t="shared" si="3"/>
        <v>58</v>
      </c>
      <c r="U63" s="98"/>
      <c r="AC63" s="77">
        <f t="shared" si="4"/>
        <v>50</v>
      </c>
      <c r="AD63">
        <f t="shared" si="5"/>
        <v>58</v>
      </c>
    </row>
    <row r="64" spans="9:30" x14ac:dyDescent="0.2">
      <c r="I64" s="77">
        <f t="shared" si="0"/>
        <v>100</v>
      </c>
      <c r="J64">
        <f t="shared" si="6"/>
        <v>59</v>
      </c>
      <c r="K64" s="98"/>
      <c r="S64" s="77">
        <f t="shared" si="2"/>
        <v>50</v>
      </c>
      <c r="T64">
        <f t="shared" si="3"/>
        <v>59</v>
      </c>
      <c r="U64" s="98"/>
      <c r="AC64" s="77">
        <f t="shared" si="4"/>
        <v>50</v>
      </c>
      <c r="AD64">
        <f t="shared" si="5"/>
        <v>59</v>
      </c>
    </row>
    <row r="65" spans="9:30" x14ac:dyDescent="0.2">
      <c r="I65" s="77">
        <f t="shared" si="0"/>
        <v>100</v>
      </c>
      <c r="J65">
        <f t="shared" si="6"/>
        <v>60</v>
      </c>
      <c r="K65" s="98"/>
      <c r="S65" s="77">
        <f t="shared" si="2"/>
        <v>50</v>
      </c>
      <c r="T65">
        <f t="shared" si="3"/>
        <v>60</v>
      </c>
      <c r="U65" s="98"/>
      <c r="AC65" s="77">
        <f t="shared" si="4"/>
        <v>50</v>
      </c>
      <c r="AD65">
        <f t="shared" si="5"/>
        <v>60</v>
      </c>
    </row>
    <row r="66" spans="9:30" x14ac:dyDescent="0.2">
      <c r="I66" s="77">
        <f t="shared" si="0"/>
        <v>100</v>
      </c>
      <c r="J66">
        <f t="shared" si="6"/>
        <v>61</v>
      </c>
      <c r="K66" s="98"/>
      <c r="S66" s="77">
        <f t="shared" si="2"/>
        <v>50</v>
      </c>
      <c r="T66">
        <f t="shared" si="3"/>
        <v>61</v>
      </c>
      <c r="U66" s="98"/>
      <c r="AC66" s="77">
        <f t="shared" si="4"/>
        <v>50</v>
      </c>
      <c r="AD66">
        <f t="shared" si="5"/>
        <v>61</v>
      </c>
    </row>
    <row r="67" spans="9:30" x14ac:dyDescent="0.2">
      <c r="I67" s="77">
        <f t="shared" si="0"/>
        <v>100</v>
      </c>
      <c r="J67">
        <f t="shared" si="6"/>
        <v>62</v>
      </c>
      <c r="K67" s="98"/>
      <c r="S67" s="77">
        <f t="shared" si="2"/>
        <v>50</v>
      </c>
      <c r="T67">
        <f t="shared" si="3"/>
        <v>62</v>
      </c>
      <c r="U67" s="98"/>
      <c r="AC67" s="77">
        <f t="shared" si="4"/>
        <v>50</v>
      </c>
      <c r="AD67">
        <f t="shared" si="5"/>
        <v>62</v>
      </c>
    </row>
    <row r="68" spans="9:30" x14ac:dyDescent="0.2">
      <c r="I68" s="77">
        <f t="shared" si="0"/>
        <v>100</v>
      </c>
      <c r="J68">
        <f t="shared" si="6"/>
        <v>63</v>
      </c>
      <c r="K68" s="98"/>
      <c r="S68" s="77">
        <f t="shared" si="2"/>
        <v>50</v>
      </c>
      <c r="T68">
        <f t="shared" si="3"/>
        <v>63</v>
      </c>
      <c r="U68" s="98"/>
      <c r="AC68" s="77">
        <f t="shared" si="4"/>
        <v>50</v>
      </c>
      <c r="AD68">
        <f t="shared" si="5"/>
        <v>63</v>
      </c>
    </row>
  </sheetData>
  <mergeCells count="3">
    <mergeCell ref="N2:R2"/>
    <mergeCell ref="X2:AB2"/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AE68"/>
  <sheetViews>
    <sheetView topLeftCell="D1" zoomScale="78" zoomScaleNormal="78" workbookViewId="0">
      <selection activeCell="A7" sqref="A7:XFD7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7.7109375" bestFit="1" customWidth="1"/>
    <col min="4" max="4" width="14" bestFit="1" customWidth="1"/>
    <col min="5" max="5" width="13" customWidth="1"/>
    <col min="6" max="6" width="10.7109375" customWidth="1"/>
    <col min="7" max="7" width="9.7109375" customWidth="1"/>
    <col min="8" max="8" width="8" customWidth="1"/>
    <col min="9" max="9" width="9.42578125" customWidth="1"/>
    <col min="10" max="10" width="4" customWidth="1"/>
    <col min="11" max="11" width="2.7109375" customWidth="1"/>
    <col min="13" max="13" width="15.140625" bestFit="1" customWidth="1"/>
    <col min="14" max="14" width="16.42578125" bestFit="1" customWidth="1"/>
    <col min="15" max="15" width="14.28515625" bestFit="1" customWidth="1"/>
    <col min="16" max="16" width="10.7109375" customWidth="1"/>
    <col min="17" max="17" width="9.7109375" customWidth="1"/>
    <col min="18" max="18" width="8" customWidth="1"/>
    <col min="19" max="19" width="9.28515625" customWidth="1"/>
    <col min="20" max="20" width="4" customWidth="1"/>
    <col min="21" max="21" width="4.28515625" customWidth="1"/>
    <col min="22" max="22" width="9.42578125" customWidth="1"/>
    <col min="23" max="24" width="16.42578125" bestFit="1" customWidth="1"/>
    <col min="25" max="25" width="10" bestFit="1" customWidth="1"/>
    <col min="26" max="26" width="13.28515625" customWidth="1"/>
    <col min="27" max="27" width="9.7109375" customWidth="1"/>
    <col min="28" max="28" width="8" customWidth="1"/>
    <col min="29" max="29" width="9.140625" customWidth="1"/>
    <col min="30" max="30" width="4" customWidth="1"/>
  </cols>
  <sheetData>
    <row r="1" spans="1:31" s="4" customFormat="1" ht="13.5" x14ac:dyDescent="0.25">
      <c r="F1" s="31"/>
      <c r="G1" s="32"/>
      <c r="H1" s="11"/>
      <c r="I1" s="33"/>
      <c r="J1" s="11"/>
      <c r="K1" s="99"/>
      <c r="L1" s="46" t="s">
        <v>293</v>
      </c>
      <c r="M1" t="s">
        <v>758</v>
      </c>
      <c r="Q1" s="31"/>
      <c r="R1" s="32"/>
      <c r="S1" s="33"/>
      <c r="T1" s="11"/>
      <c r="U1" s="97"/>
      <c r="V1" s="46" t="s">
        <v>293</v>
      </c>
      <c r="W1" t="s">
        <v>758</v>
      </c>
      <c r="AA1" s="31"/>
      <c r="AB1" s="32"/>
      <c r="AC1" s="33"/>
      <c r="AD1" s="11"/>
      <c r="AE1" s="11"/>
    </row>
    <row r="2" spans="1:31" s="4" customFormat="1" ht="13.5" x14ac:dyDescent="0.25">
      <c r="A2" s="46" t="s">
        <v>293</v>
      </c>
      <c r="B2" t="s">
        <v>758</v>
      </c>
      <c r="C2" s="315" t="str">
        <f>$B$3&amp;" "&amp; Individuals!$G$2</f>
        <v xml:space="preserve">(Multiple Items) </v>
      </c>
      <c r="D2" s="315"/>
      <c r="E2" s="315"/>
      <c r="F2" s="315"/>
      <c r="G2" s="315"/>
      <c r="H2" s="315"/>
      <c r="I2" s="96"/>
      <c r="J2" s="11"/>
      <c r="K2" s="99"/>
      <c r="L2" s="78" t="s">
        <v>4</v>
      </c>
      <c r="M2" t="s">
        <v>758</v>
      </c>
      <c r="N2" s="315" t="str">
        <f>$B$3&amp;" "&amp; Individuals!$G$2</f>
        <v xml:space="preserve">(Multiple Items) </v>
      </c>
      <c r="O2" s="315"/>
      <c r="P2" s="315"/>
      <c r="Q2" s="315"/>
      <c r="R2" s="315"/>
      <c r="S2" s="96"/>
      <c r="T2" s="11"/>
      <c r="U2" s="97"/>
      <c r="V2" s="78" t="s">
        <v>4</v>
      </c>
      <c r="W2" t="s">
        <v>758</v>
      </c>
      <c r="X2" s="315" t="str">
        <f>$B$3&amp;" "&amp; Individuals!$G$2</f>
        <v xml:space="preserve">(Multiple Items) </v>
      </c>
      <c r="Y2" s="315"/>
      <c r="Z2" s="315"/>
      <c r="AA2" s="315"/>
      <c r="AB2" s="315"/>
      <c r="AC2" s="96"/>
      <c r="AD2" s="11"/>
      <c r="AE2" s="11"/>
    </row>
    <row r="3" spans="1:31" ht="20.25" x14ac:dyDescent="0.3">
      <c r="A3" s="78" t="s">
        <v>4</v>
      </c>
      <c r="B3" t="s">
        <v>758</v>
      </c>
      <c r="D3" s="101" t="s">
        <v>782</v>
      </c>
      <c r="K3" s="98"/>
      <c r="L3" s="46" t="s">
        <v>6</v>
      </c>
      <c r="M3" t="s">
        <v>758</v>
      </c>
      <c r="O3" s="101" t="s">
        <v>780</v>
      </c>
      <c r="U3" s="98"/>
      <c r="V3" s="46" t="s">
        <v>5</v>
      </c>
      <c r="W3" t="s">
        <v>758</v>
      </c>
      <c r="Y3" s="101" t="s">
        <v>781</v>
      </c>
    </row>
    <row r="4" spans="1:31" x14ac:dyDescent="0.2">
      <c r="K4" s="98"/>
      <c r="U4" s="98"/>
    </row>
    <row r="5" spans="1:31" ht="38.25" x14ac:dyDescent="0.2">
      <c r="A5" s="46" t="s">
        <v>296</v>
      </c>
      <c r="B5" s="46" t="s">
        <v>1</v>
      </c>
      <c r="C5" s="46" t="s">
        <v>2</v>
      </c>
      <c r="D5" s="46" t="s">
        <v>297</v>
      </c>
      <c r="E5" s="49" t="s">
        <v>303</v>
      </c>
      <c r="F5" s="49" t="s">
        <v>588</v>
      </c>
      <c r="G5" s="49" t="s">
        <v>515</v>
      </c>
      <c r="H5" s="49" t="s">
        <v>589</v>
      </c>
      <c r="I5" s="79" t="s">
        <v>639</v>
      </c>
      <c r="K5" s="98"/>
      <c r="L5" s="46" t="s">
        <v>296</v>
      </c>
      <c r="M5" s="46" t="s">
        <v>1</v>
      </c>
      <c r="N5" s="46" t="s">
        <v>2</v>
      </c>
      <c r="O5" s="46" t="s">
        <v>297</v>
      </c>
      <c r="P5" s="49" t="s">
        <v>304</v>
      </c>
      <c r="Q5" s="49" t="s">
        <v>515</v>
      </c>
      <c r="R5" s="49" t="s">
        <v>589</v>
      </c>
      <c r="S5" s="79" t="s">
        <v>639</v>
      </c>
      <c r="U5" s="98"/>
      <c r="V5" s="46" t="s">
        <v>296</v>
      </c>
      <c r="W5" s="46" t="s">
        <v>1</v>
      </c>
      <c r="X5" s="46" t="s">
        <v>2</v>
      </c>
      <c r="Y5" s="46" t="s">
        <v>297</v>
      </c>
      <c r="Z5" s="49" t="s">
        <v>779</v>
      </c>
      <c r="AA5" s="49" t="s">
        <v>515</v>
      </c>
      <c r="AB5" s="49" t="s">
        <v>589</v>
      </c>
      <c r="AC5" s="79" t="s">
        <v>639</v>
      </c>
    </row>
    <row r="6" spans="1:31" x14ac:dyDescent="0.2">
      <c r="I6" s="77">
        <v>50</v>
      </c>
      <c r="J6">
        <v>1</v>
      </c>
      <c r="K6" s="98"/>
      <c r="S6" s="77">
        <v>50</v>
      </c>
      <c r="T6">
        <v>1</v>
      </c>
      <c r="U6" s="98"/>
      <c r="AC6" s="77">
        <v>50</v>
      </c>
      <c r="AD6">
        <v>1</v>
      </c>
    </row>
    <row r="7" spans="1:31" x14ac:dyDescent="0.2">
      <c r="I7" s="77">
        <f>IF(H7=H6,I6,IF(H7=0,ROUNDDOWN(20,0),I6-J6))</f>
        <v>50</v>
      </c>
      <c r="J7">
        <f>IF(H7&lt;H6,1,IF(H7=H6,J6+1,0))</f>
        <v>2</v>
      </c>
      <c r="K7" s="98"/>
      <c r="S7" s="77">
        <f>IF(R7=R6,S6,IF(R7=0,ROUNDDOWN(0,0),S6-T6))</f>
        <v>50</v>
      </c>
      <c r="T7">
        <f>IF(R7&lt;R6,1,IF(R7=R6,T6+1,0))</f>
        <v>2</v>
      </c>
      <c r="U7" s="98"/>
      <c r="AC7" s="77">
        <f>IF(AB7=AB6,AC6,IF(AB7=0,ROUNDDOWN(0,0),AC6-AD6))</f>
        <v>50</v>
      </c>
      <c r="AD7">
        <f>IF(AB7&lt;AB6,1,IF(AB7=AB6,AD6+1,0))</f>
        <v>2</v>
      </c>
    </row>
    <row r="8" spans="1:31" x14ac:dyDescent="0.2">
      <c r="I8" s="77">
        <f t="shared" ref="I8:I68" si="0">IF(H8=H7,I7,IF(H8=0,ROUNDDOWN(20,0),I7-J7))</f>
        <v>50</v>
      </c>
      <c r="J8">
        <f t="shared" ref="J8:J68" si="1">IF(H8&lt;H7,1,IF(H8=H7,J7+1,0))</f>
        <v>3</v>
      </c>
      <c r="K8" s="98"/>
      <c r="S8" s="77">
        <f t="shared" ref="S8:S68" si="2">IF(R8=R7,S7,IF(R8=0,ROUNDDOWN(0,0),S7-T7))</f>
        <v>50</v>
      </c>
      <c r="T8">
        <f t="shared" ref="T8:T68" si="3">IF(R8&lt;R7,1,IF(R8=R7,T7+1,0))</f>
        <v>3</v>
      </c>
      <c r="U8" s="98"/>
      <c r="AC8" s="77">
        <f t="shared" ref="AC8:AC68" si="4">IF(AB8=AB7,AC7,IF(AB8=0,ROUNDDOWN(0,0),AC7-AD7))</f>
        <v>50</v>
      </c>
      <c r="AD8">
        <f t="shared" ref="AD8:AD68" si="5">IF(AB8&lt;AB7,1,IF(AB8=AB7,AD7+1,0))</f>
        <v>3</v>
      </c>
    </row>
    <row r="9" spans="1:31" x14ac:dyDescent="0.2">
      <c r="I9" s="77">
        <f t="shared" si="0"/>
        <v>50</v>
      </c>
      <c r="J9">
        <f t="shared" si="1"/>
        <v>4</v>
      </c>
      <c r="K9" s="98"/>
      <c r="S9" s="77">
        <f t="shared" si="2"/>
        <v>50</v>
      </c>
      <c r="T9">
        <f t="shared" si="3"/>
        <v>4</v>
      </c>
      <c r="U9" s="98"/>
      <c r="AC9" s="77">
        <f t="shared" si="4"/>
        <v>50</v>
      </c>
      <c r="AD9">
        <f t="shared" si="5"/>
        <v>4</v>
      </c>
    </row>
    <row r="10" spans="1:31" x14ac:dyDescent="0.2">
      <c r="I10" s="77">
        <f t="shared" si="0"/>
        <v>50</v>
      </c>
      <c r="J10">
        <f t="shared" si="1"/>
        <v>5</v>
      </c>
      <c r="K10" s="98"/>
      <c r="S10" s="77">
        <f t="shared" si="2"/>
        <v>50</v>
      </c>
      <c r="T10">
        <f t="shared" si="3"/>
        <v>5</v>
      </c>
      <c r="U10" s="98"/>
      <c r="AC10" s="77">
        <f t="shared" si="4"/>
        <v>50</v>
      </c>
      <c r="AD10">
        <f t="shared" si="5"/>
        <v>5</v>
      </c>
    </row>
    <row r="11" spans="1:31" x14ac:dyDescent="0.2">
      <c r="I11" s="77">
        <f t="shared" si="0"/>
        <v>50</v>
      </c>
      <c r="J11">
        <f t="shared" si="1"/>
        <v>6</v>
      </c>
      <c r="K11" s="98"/>
      <c r="S11" s="77">
        <f t="shared" si="2"/>
        <v>50</v>
      </c>
      <c r="T11">
        <f t="shared" si="3"/>
        <v>6</v>
      </c>
      <c r="U11" s="98"/>
      <c r="AC11" s="77">
        <f t="shared" si="4"/>
        <v>50</v>
      </c>
      <c r="AD11">
        <f t="shared" si="5"/>
        <v>6</v>
      </c>
    </row>
    <row r="12" spans="1:31" x14ac:dyDescent="0.2">
      <c r="I12" s="77">
        <f t="shared" si="0"/>
        <v>50</v>
      </c>
      <c r="J12">
        <f t="shared" si="1"/>
        <v>7</v>
      </c>
      <c r="K12" s="98"/>
      <c r="S12" s="77">
        <f t="shared" si="2"/>
        <v>50</v>
      </c>
      <c r="T12">
        <f t="shared" si="3"/>
        <v>7</v>
      </c>
      <c r="U12" s="98"/>
      <c r="AC12" s="77">
        <f t="shared" si="4"/>
        <v>50</v>
      </c>
      <c r="AD12">
        <f t="shared" si="5"/>
        <v>7</v>
      </c>
    </row>
    <row r="13" spans="1:31" x14ac:dyDescent="0.2">
      <c r="I13" s="77">
        <f t="shared" si="0"/>
        <v>50</v>
      </c>
      <c r="J13">
        <f t="shared" si="1"/>
        <v>8</v>
      </c>
      <c r="K13" s="98"/>
      <c r="S13" s="77">
        <f t="shared" si="2"/>
        <v>50</v>
      </c>
      <c r="T13">
        <f t="shared" si="3"/>
        <v>8</v>
      </c>
      <c r="U13" s="98"/>
      <c r="AC13" s="77">
        <f t="shared" si="4"/>
        <v>50</v>
      </c>
      <c r="AD13">
        <f t="shared" si="5"/>
        <v>8</v>
      </c>
    </row>
    <row r="14" spans="1:31" x14ac:dyDescent="0.2">
      <c r="I14" s="77">
        <f t="shared" si="0"/>
        <v>50</v>
      </c>
      <c r="J14">
        <f t="shared" si="1"/>
        <v>9</v>
      </c>
      <c r="K14" s="98"/>
      <c r="S14" s="77">
        <f t="shared" si="2"/>
        <v>50</v>
      </c>
      <c r="T14">
        <f t="shared" si="3"/>
        <v>9</v>
      </c>
      <c r="U14" s="98"/>
      <c r="AC14" s="77">
        <f t="shared" si="4"/>
        <v>50</v>
      </c>
      <c r="AD14">
        <f t="shared" si="5"/>
        <v>9</v>
      </c>
    </row>
    <row r="15" spans="1:31" x14ac:dyDescent="0.2">
      <c r="I15" s="77">
        <f t="shared" si="0"/>
        <v>50</v>
      </c>
      <c r="J15">
        <f t="shared" si="1"/>
        <v>10</v>
      </c>
      <c r="K15" s="98"/>
      <c r="S15" s="77">
        <f t="shared" si="2"/>
        <v>50</v>
      </c>
      <c r="T15">
        <f t="shared" si="3"/>
        <v>10</v>
      </c>
      <c r="U15" s="98"/>
      <c r="AC15" s="77">
        <f t="shared" si="4"/>
        <v>50</v>
      </c>
      <c r="AD15">
        <f t="shared" si="5"/>
        <v>10</v>
      </c>
    </row>
    <row r="16" spans="1:31" x14ac:dyDescent="0.2">
      <c r="I16" s="77">
        <f t="shared" si="0"/>
        <v>50</v>
      </c>
      <c r="J16">
        <f t="shared" si="1"/>
        <v>11</v>
      </c>
      <c r="K16" s="98"/>
      <c r="S16" s="77">
        <f t="shared" si="2"/>
        <v>50</v>
      </c>
      <c r="T16">
        <f t="shared" si="3"/>
        <v>11</v>
      </c>
      <c r="U16" s="98"/>
      <c r="AC16" s="77">
        <f t="shared" si="4"/>
        <v>50</v>
      </c>
      <c r="AD16">
        <f t="shared" si="5"/>
        <v>11</v>
      </c>
    </row>
    <row r="17" spans="9:30" x14ac:dyDescent="0.2">
      <c r="I17" s="77">
        <f t="shared" si="0"/>
        <v>50</v>
      </c>
      <c r="J17">
        <f t="shared" si="1"/>
        <v>12</v>
      </c>
      <c r="K17" s="98"/>
      <c r="S17" s="77">
        <f t="shared" si="2"/>
        <v>50</v>
      </c>
      <c r="T17">
        <f t="shared" si="3"/>
        <v>12</v>
      </c>
      <c r="U17" s="98"/>
      <c r="AC17" s="77">
        <f t="shared" si="4"/>
        <v>50</v>
      </c>
      <c r="AD17">
        <f t="shared" si="5"/>
        <v>12</v>
      </c>
    </row>
    <row r="18" spans="9:30" x14ac:dyDescent="0.2">
      <c r="I18" s="77">
        <f t="shared" si="0"/>
        <v>50</v>
      </c>
      <c r="J18">
        <f t="shared" si="1"/>
        <v>13</v>
      </c>
      <c r="K18" s="98"/>
      <c r="S18" s="77">
        <f t="shared" si="2"/>
        <v>50</v>
      </c>
      <c r="T18">
        <f t="shared" si="3"/>
        <v>13</v>
      </c>
      <c r="U18" s="98"/>
      <c r="AC18" s="77">
        <f t="shared" si="4"/>
        <v>50</v>
      </c>
      <c r="AD18">
        <f t="shared" si="5"/>
        <v>13</v>
      </c>
    </row>
    <row r="19" spans="9:30" x14ac:dyDescent="0.2">
      <c r="I19" s="77">
        <f t="shared" si="0"/>
        <v>50</v>
      </c>
      <c r="J19">
        <f t="shared" si="1"/>
        <v>14</v>
      </c>
      <c r="K19" s="98"/>
      <c r="S19" s="77">
        <f t="shared" si="2"/>
        <v>50</v>
      </c>
      <c r="T19">
        <f t="shared" si="3"/>
        <v>14</v>
      </c>
      <c r="U19" s="98"/>
      <c r="AC19" s="77">
        <f t="shared" si="4"/>
        <v>50</v>
      </c>
      <c r="AD19">
        <f t="shared" si="5"/>
        <v>14</v>
      </c>
    </row>
    <row r="20" spans="9:30" x14ac:dyDescent="0.2">
      <c r="I20" s="77">
        <f t="shared" si="0"/>
        <v>50</v>
      </c>
      <c r="J20">
        <f t="shared" si="1"/>
        <v>15</v>
      </c>
      <c r="K20" s="98"/>
      <c r="S20" s="77">
        <f t="shared" si="2"/>
        <v>50</v>
      </c>
      <c r="T20">
        <f t="shared" si="3"/>
        <v>15</v>
      </c>
      <c r="U20" s="98"/>
      <c r="AC20" s="77">
        <f t="shared" si="4"/>
        <v>50</v>
      </c>
      <c r="AD20">
        <f t="shared" si="5"/>
        <v>15</v>
      </c>
    </row>
    <row r="21" spans="9:30" x14ac:dyDescent="0.2">
      <c r="I21" s="77">
        <f t="shared" si="0"/>
        <v>50</v>
      </c>
      <c r="J21">
        <f t="shared" si="1"/>
        <v>16</v>
      </c>
      <c r="K21" s="98"/>
      <c r="S21" s="77">
        <f t="shared" si="2"/>
        <v>50</v>
      </c>
      <c r="T21">
        <f t="shared" si="3"/>
        <v>16</v>
      </c>
      <c r="U21" s="98"/>
      <c r="AC21" s="77">
        <f t="shared" si="4"/>
        <v>50</v>
      </c>
      <c r="AD21">
        <f t="shared" si="5"/>
        <v>16</v>
      </c>
    </row>
    <row r="22" spans="9:30" x14ac:dyDescent="0.2">
      <c r="I22" s="77">
        <f t="shared" si="0"/>
        <v>50</v>
      </c>
      <c r="J22">
        <f t="shared" si="1"/>
        <v>17</v>
      </c>
      <c r="K22" s="98"/>
      <c r="S22" s="77">
        <f t="shared" si="2"/>
        <v>50</v>
      </c>
      <c r="T22">
        <f t="shared" si="3"/>
        <v>17</v>
      </c>
      <c r="U22" s="98"/>
      <c r="AC22" s="77">
        <f t="shared" si="4"/>
        <v>50</v>
      </c>
      <c r="AD22">
        <f t="shared" si="5"/>
        <v>17</v>
      </c>
    </row>
    <row r="23" spans="9:30" x14ac:dyDescent="0.2">
      <c r="I23" s="77">
        <f t="shared" si="0"/>
        <v>50</v>
      </c>
      <c r="J23">
        <f t="shared" si="1"/>
        <v>18</v>
      </c>
      <c r="K23" s="98"/>
      <c r="S23" s="77">
        <f t="shared" si="2"/>
        <v>50</v>
      </c>
      <c r="T23">
        <f t="shared" si="3"/>
        <v>18</v>
      </c>
      <c r="U23" s="98"/>
      <c r="AC23" s="77">
        <f t="shared" si="4"/>
        <v>50</v>
      </c>
      <c r="AD23">
        <f t="shared" si="5"/>
        <v>18</v>
      </c>
    </row>
    <row r="24" spans="9:30" x14ac:dyDescent="0.2">
      <c r="I24" s="77">
        <f t="shared" si="0"/>
        <v>50</v>
      </c>
      <c r="J24">
        <f t="shared" si="1"/>
        <v>19</v>
      </c>
      <c r="K24" s="98"/>
      <c r="S24" s="77">
        <f t="shared" si="2"/>
        <v>50</v>
      </c>
      <c r="T24">
        <f t="shared" si="3"/>
        <v>19</v>
      </c>
      <c r="U24" s="98"/>
      <c r="AC24" s="77">
        <f t="shared" si="4"/>
        <v>50</v>
      </c>
      <c r="AD24">
        <f t="shared" si="5"/>
        <v>19</v>
      </c>
    </row>
    <row r="25" spans="9:30" x14ac:dyDescent="0.2">
      <c r="I25" s="77">
        <f t="shared" si="0"/>
        <v>50</v>
      </c>
      <c r="J25">
        <f t="shared" si="1"/>
        <v>20</v>
      </c>
      <c r="K25" s="98"/>
      <c r="S25" s="77">
        <f t="shared" si="2"/>
        <v>50</v>
      </c>
      <c r="T25">
        <f t="shared" si="3"/>
        <v>20</v>
      </c>
      <c r="U25" s="98"/>
      <c r="AC25" s="77">
        <f t="shared" si="4"/>
        <v>50</v>
      </c>
      <c r="AD25">
        <f t="shared" si="5"/>
        <v>20</v>
      </c>
    </row>
    <row r="26" spans="9:30" x14ac:dyDescent="0.2">
      <c r="I26" s="77">
        <f t="shared" si="0"/>
        <v>50</v>
      </c>
      <c r="J26">
        <f t="shared" si="1"/>
        <v>21</v>
      </c>
      <c r="K26" s="98"/>
      <c r="S26" s="77">
        <f t="shared" si="2"/>
        <v>50</v>
      </c>
      <c r="T26">
        <f t="shared" si="3"/>
        <v>21</v>
      </c>
      <c r="U26" s="98"/>
      <c r="AC26" s="77">
        <f t="shared" si="4"/>
        <v>50</v>
      </c>
      <c r="AD26">
        <f t="shared" si="5"/>
        <v>21</v>
      </c>
    </row>
    <row r="27" spans="9:30" x14ac:dyDescent="0.2">
      <c r="I27" s="77">
        <f t="shared" si="0"/>
        <v>50</v>
      </c>
      <c r="J27">
        <f t="shared" si="1"/>
        <v>22</v>
      </c>
      <c r="K27" s="98"/>
      <c r="S27" s="77">
        <f t="shared" si="2"/>
        <v>50</v>
      </c>
      <c r="T27">
        <f t="shared" si="3"/>
        <v>22</v>
      </c>
      <c r="U27" s="98"/>
      <c r="AC27" s="77">
        <f t="shared" si="4"/>
        <v>50</v>
      </c>
      <c r="AD27">
        <f t="shared" si="5"/>
        <v>22</v>
      </c>
    </row>
    <row r="28" spans="9:30" x14ac:dyDescent="0.2">
      <c r="I28" s="77">
        <f t="shared" si="0"/>
        <v>50</v>
      </c>
      <c r="J28">
        <f t="shared" si="1"/>
        <v>23</v>
      </c>
      <c r="K28" s="98"/>
      <c r="S28" s="77">
        <f t="shared" si="2"/>
        <v>50</v>
      </c>
      <c r="T28">
        <f t="shared" si="3"/>
        <v>23</v>
      </c>
      <c r="U28" s="98"/>
      <c r="AC28" s="77">
        <f t="shared" si="4"/>
        <v>50</v>
      </c>
      <c r="AD28">
        <f t="shared" si="5"/>
        <v>23</v>
      </c>
    </row>
    <row r="29" spans="9:30" x14ac:dyDescent="0.2">
      <c r="I29" s="77">
        <f t="shared" si="0"/>
        <v>50</v>
      </c>
      <c r="J29">
        <f t="shared" si="1"/>
        <v>24</v>
      </c>
      <c r="K29" s="98"/>
      <c r="S29" s="77">
        <f t="shared" si="2"/>
        <v>50</v>
      </c>
      <c r="T29">
        <f t="shared" si="3"/>
        <v>24</v>
      </c>
      <c r="U29" s="98"/>
      <c r="AC29" s="77">
        <f t="shared" si="4"/>
        <v>50</v>
      </c>
      <c r="AD29">
        <f t="shared" si="5"/>
        <v>24</v>
      </c>
    </row>
    <row r="30" spans="9:30" x14ac:dyDescent="0.2">
      <c r="I30" s="77">
        <f t="shared" si="0"/>
        <v>50</v>
      </c>
      <c r="J30">
        <f t="shared" si="1"/>
        <v>25</v>
      </c>
      <c r="K30" s="98"/>
      <c r="S30" s="77">
        <f t="shared" si="2"/>
        <v>50</v>
      </c>
      <c r="T30">
        <f t="shared" si="3"/>
        <v>25</v>
      </c>
      <c r="U30" s="98"/>
      <c r="AC30" s="77">
        <f t="shared" si="4"/>
        <v>50</v>
      </c>
      <c r="AD30">
        <f t="shared" si="5"/>
        <v>25</v>
      </c>
    </row>
    <row r="31" spans="9:30" x14ac:dyDescent="0.2">
      <c r="I31" s="77">
        <f t="shared" si="0"/>
        <v>50</v>
      </c>
      <c r="J31">
        <f t="shared" si="1"/>
        <v>26</v>
      </c>
      <c r="K31" s="98"/>
      <c r="S31" s="77">
        <f t="shared" si="2"/>
        <v>50</v>
      </c>
      <c r="T31">
        <f t="shared" si="3"/>
        <v>26</v>
      </c>
      <c r="U31" s="98"/>
      <c r="AC31" s="77">
        <f t="shared" si="4"/>
        <v>50</v>
      </c>
      <c r="AD31">
        <f t="shared" si="5"/>
        <v>26</v>
      </c>
    </row>
    <row r="32" spans="9:30" x14ac:dyDescent="0.2">
      <c r="I32" s="77">
        <f t="shared" si="0"/>
        <v>50</v>
      </c>
      <c r="J32">
        <f t="shared" si="1"/>
        <v>27</v>
      </c>
      <c r="K32" s="98"/>
      <c r="S32" s="77">
        <f t="shared" si="2"/>
        <v>50</v>
      </c>
      <c r="T32">
        <f t="shared" si="3"/>
        <v>27</v>
      </c>
      <c r="U32" s="98"/>
      <c r="AC32" s="77">
        <f t="shared" si="4"/>
        <v>50</v>
      </c>
      <c r="AD32">
        <f t="shared" si="5"/>
        <v>27</v>
      </c>
    </row>
    <row r="33" spans="9:30" x14ac:dyDescent="0.2">
      <c r="I33" s="77">
        <f t="shared" si="0"/>
        <v>50</v>
      </c>
      <c r="J33">
        <f t="shared" si="1"/>
        <v>28</v>
      </c>
      <c r="K33" s="98"/>
      <c r="S33" s="77">
        <f t="shared" si="2"/>
        <v>50</v>
      </c>
      <c r="T33">
        <f t="shared" si="3"/>
        <v>28</v>
      </c>
      <c r="U33" s="98"/>
      <c r="AC33" s="77">
        <f t="shared" si="4"/>
        <v>50</v>
      </c>
      <c r="AD33">
        <f t="shared" si="5"/>
        <v>28</v>
      </c>
    </row>
    <row r="34" spans="9:30" x14ac:dyDescent="0.2">
      <c r="I34" s="77">
        <f t="shared" si="0"/>
        <v>50</v>
      </c>
      <c r="J34">
        <f t="shared" si="1"/>
        <v>29</v>
      </c>
      <c r="K34" s="98"/>
      <c r="S34" s="77">
        <f t="shared" si="2"/>
        <v>50</v>
      </c>
      <c r="T34">
        <f t="shared" si="3"/>
        <v>29</v>
      </c>
      <c r="U34" s="98"/>
      <c r="AC34" s="77">
        <f t="shared" si="4"/>
        <v>50</v>
      </c>
      <c r="AD34">
        <f t="shared" si="5"/>
        <v>29</v>
      </c>
    </row>
    <row r="35" spans="9:30" x14ac:dyDescent="0.2">
      <c r="I35" s="77">
        <f t="shared" si="0"/>
        <v>50</v>
      </c>
      <c r="J35">
        <f t="shared" si="1"/>
        <v>30</v>
      </c>
      <c r="K35" s="98"/>
      <c r="S35" s="77">
        <f t="shared" si="2"/>
        <v>50</v>
      </c>
      <c r="T35">
        <f t="shared" si="3"/>
        <v>30</v>
      </c>
      <c r="U35" s="98"/>
      <c r="AC35" s="77">
        <f t="shared" si="4"/>
        <v>50</v>
      </c>
      <c r="AD35">
        <f t="shared" si="5"/>
        <v>30</v>
      </c>
    </row>
    <row r="36" spans="9:30" x14ac:dyDescent="0.2">
      <c r="I36" s="77">
        <f t="shared" si="0"/>
        <v>50</v>
      </c>
      <c r="J36">
        <f t="shared" si="1"/>
        <v>31</v>
      </c>
      <c r="K36" s="98"/>
      <c r="S36" s="77">
        <f t="shared" si="2"/>
        <v>50</v>
      </c>
      <c r="T36">
        <f t="shared" si="3"/>
        <v>31</v>
      </c>
      <c r="U36" s="98"/>
      <c r="AC36" s="77">
        <f t="shared" si="4"/>
        <v>50</v>
      </c>
      <c r="AD36">
        <f t="shared" si="5"/>
        <v>31</v>
      </c>
    </row>
    <row r="37" spans="9:30" x14ac:dyDescent="0.2">
      <c r="I37" s="77">
        <f t="shared" si="0"/>
        <v>50</v>
      </c>
      <c r="J37">
        <f t="shared" si="1"/>
        <v>32</v>
      </c>
      <c r="K37" s="98"/>
      <c r="S37" s="77">
        <f t="shared" si="2"/>
        <v>50</v>
      </c>
      <c r="T37">
        <f t="shared" si="3"/>
        <v>32</v>
      </c>
      <c r="U37" s="98"/>
      <c r="AC37" s="77">
        <f t="shared" si="4"/>
        <v>50</v>
      </c>
      <c r="AD37">
        <f t="shared" si="5"/>
        <v>32</v>
      </c>
    </row>
    <row r="38" spans="9:30" x14ac:dyDescent="0.2">
      <c r="I38" s="77">
        <f t="shared" si="0"/>
        <v>50</v>
      </c>
      <c r="J38">
        <f t="shared" si="1"/>
        <v>33</v>
      </c>
      <c r="K38" s="98"/>
      <c r="S38" s="77">
        <f t="shared" si="2"/>
        <v>50</v>
      </c>
      <c r="T38">
        <f t="shared" si="3"/>
        <v>33</v>
      </c>
      <c r="U38" s="98"/>
      <c r="AC38" s="77">
        <f t="shared" si="4"/>
        <v>50</v>
      </c>
      <c r="AD38">
        <f t="shared" si="5"/>
        <v>33</v>
      </c>
    </row>
    <row r="39" spans="9:30" x14ac:dyDescent="0.2">
      <c r="I39" s="77">
        <f t="shared" si="0"/>
        <v>50</v>
      </c>
      <c r="J39">
        <f t="shared" si="1"/>
        <v>34</v>
      </c>
      <c r="K39" s="98"/>
      <c r="S39" s="77">
        <f t="shared" si="2"/>
        <v>50</v>
      </c>
      <c r="T39">
        <f t="shared" si="3"/>
        <v>34</v>
      </c>
      <c r="U39" s="98"/>
      <c r="AC39" s="77">
        <f t="shared" si="4"/>
        <v>50</v>
      </c>
      <c r="AD39">
        <f t="shared" si="5"/>
        <v>34</v>
      </c>
    </row>
    <row r="40" spans="9:30" x14ac:dyDescent="0.2">
      <c r="I40" s="77">
        <f t="shared" si="0"/>
        <v>50</v>
      </c>
      <c r="J40">
        <f t="shared" si="1"/>
        <v>35</v>
      </c>
      <c r="K40" s="98"/>
      <c r="S40" s="77">
        <f t="shared" si="2"/>
        <v>50</v>
      </c>
      <c r="T40">
        <f t="shared" si="3"/>
        <v>35</v>
      </c>
      <c r="U40" s="98"/>
      <c r="AC40" s="77">
        <f t="shared" si="4"/>
        <v>50</v>
      </c>
      <c r="AD40">
        <f t="shared" si="5"/>
        <v>35</v>
      </c>
    </row>
    <row r="41" spans="9:30" x14ac:dyDescent="0.2">
      <c r="I41" s="77">
        <f t="shared" si="0"/>
        <v>50</v>
      </c>
      <c r="J41">
        <f t="shared" si="1"/>
        <v>36</v>
      </c>
      <c r="K41" s="98"/>
      <c r="S41" s="77">
        <f t="shared" si="2"/>
        <v>50</v>
      </c>
      <c r="T41">
        <f t="shared" si="3"/>
        <v>36</v>
      </c>
      <c r="U41" s="98"/>
      <c r="AC41" s="77">
        <f t="shared" si="4"/>
        <v>50</v>
      </c>
      <c r="AD41">
        <f t="shared" si="5"/>
        <v>36</v>
      </c>
    </row>
    <row r="42" spans="9:30" x14ac:dyDescent="0.2">
      <c r="I42" s="77">
        <f t="shared" si="0"/>
        <v>50</v>
      </c>
      <c r="J42">
        <f t="shared" si="1"/>
        <v>37</v>
      </c>
      <c r="K42" s="98"/>
      <c r="S42" s="77">
        <f t="shared" si="2"/>
        <v>50</v>
      </c>
      <c r="T42">
        <f t="shared" si="3"/>
        <v>37</v>
      </c>
      <c r="U42" s="98"/>
      <c r="AC42" s="77">
        <f t="shared" si="4"/>
        <v>50</v>
      </c>
      <c r="AD42">
        <f t="shared" si="5"/>
        <v>37</v>
      </c>
    </row>
    <row r="43" spans="9:30" x14ac:dyDescent="0.2">
      <c r="I43" s="77">
        <f t="shared" si="0"/>
        <v>50</v>
      </c>
      <c r="J43">
        <f t="shared" si="1"/>
        <v>38</v>
      </c>
      <c r="K43" s="98"/>
      <c r="S43" s="77">
        <f t="shared" si="2"/>
        <v>50</v>
      </c>
      <c r="T43">
        <f t="shared" si="3"/>
        <v>38</v>
      </c>
      <c r="U43" s="98"/>
      <c r="AC43" s="77">
        <f t="shared" si="4"/>
        <v>50</v>
      </c>
      <c r="AD43">
        <f t="shared" si="5"/>
        <v>38</v>
      </c>
    </row>
    <row r="44" spans="9:30" x14ac:dyDescent="0.2">
      <c r="I44" s="77">
        <f t="shared" si="0"/>
        <v>50</v>
      </c>
      <c r="J44">
        <f t="shared" si="1"/>
        <v>39</v>
      </c>
      <c r="K44" s="98"/>
      <c r="S44" s="77">
        <f t="shared" si="2"/>
        <v>50</v>
      </c>
      <c r="T44">
        <f t="shared" si="3"/>
        <v>39</v>
      </c>
      <c r="U44" s="98"/>
      <c r="AC44" s="77">
        <f t="shared" si="4"/>
        <v>50</v>
      </c>
      <c r="AD44">
        <f t="shared" si="5"/>
        <v>39</v>
      </c>
    </row>
    <row r="45" spans="9:30" x14ac:dyDescent="0.2">
      <c r="I45" s="77">
        <f t="shared" si="0"/>
        <v>50</v>
      </c>
      <c r="J45">
        <f t="shared" si="1"/>
        <v>40</v>
      </c>
      <c r="K45" s="98"/>
      <c r="S45" s="77">
        <f t="shared" si="2"/>
        <v>50</v>
      </c>
      <c r="T45">
        <f t="shared" si="3"/>
        <v>40</v>
      </c>
      <c r="U45" s="98"/>
      <c r="AC45" s="77">
        <f t="shared" si="4"/>
        <v>50</v>
      </c>
      <c r="AD45">
        <f t="shared" si="5"/>
        <v>40</v>
      </c>
    </row>
    <row r="46" spans="9:30" x14ac:dyDescent="0.2">
      <c r="I46" s="77">
        <f t="shared" si="0"/>
        <v>50</v>
      </c>
      <c r="J46">
        <f t="shared" si="1"/>
        <v>41</v>
      </c>
      <c r="K46" s="98"/>
      <c r="S46" s="77">
        <f t="shared" si="2"/>
        <v>50</v>
      </c>
      <c r="T46">
        <f t="shared" si="3"/>
        <v>41</v>
      </c>
      <c r="U46" s="98"/>
      <c r="AC46" s="77">
        <f t="shared" si="4"/>
        <v>50</v>
      </c>
      <c r="AD46">
        <f t="shared" si="5"/>
        <v>41</v>
      </c>
    </row>
    <row r="47" spans="9:30" x14ac:dyDescent="0.2">
      <c r="I47" s="77">
        <f t="shared" si="0"/>
        <v>50</v>
      </c>
      <c r="J47">
        <f t="shared" si="1"/>
        <v>42</v>
      </c>
      <c r="K47" s="98"/>
      <c r="S47" s="77">
        <f t="shared" si="2"/>
        <v>50</v>
      </c>
      <c r="T47">
        <f t="shared" si="3"/>
        <v>42</v>
      </c>
      <c r="U47" s="98"/>
      <c r="AC47" s="77">
        <f t="shared" si="4"/>
        <v>50</v>
      </c>
      <c r="AD47">
        <f t="shared" si="5"/>
        <v>42</v>
      </c>
    </row>
    <row r="48" spans="9:30" x14ac:dyDescent="0.2">
      <c r="I48" s="77">
        <f t="shared" si="0"/>
        <v>50</v>
      </c>
      <c r="J48">
        <f t="shared" si="1"/>
        <v>43</v>
      </c>
      <c r="K48" s="98"/>
      <c r="S48" s="77">
        <f t="shared" si="2"/>
        <v>50</v>
      </c>
      <c r="T48">
        <f t="shared" si="3"/>
        <v>43</v>
      </c>
      <c r="U48" s="98"/>
      <c r="AC48" s="77">
        <f t="shared" si="4"/>
        <v>50</v>
      </c>
      <c r="AD48">
        <f t="shared" si="5"/>
        <v>43</v>
      </c>
    </row>
    <row r="49" spans="9:30" x14ac:dyDescent="0.2">
      <c r="I49" s="77">
        <f t="shared" si="0"/>
        <v>50</v>
      </c>
      <c r="J49">
        <f t="shared" si="1"/>
        <v>44</v>
      </c>
      <c r="K49" s="98"/>
      <c r="S49" s="77">
        <f t="shared" si="2"/>
        <v>50</v>
      </c>
      <c r="T49">
        <f t="shared" si="3"/>
        <v>44</v>
      </c>
      <c r="U49" s="98"/>
      <c r="AC49" s="77">
        <f t="shared" si="4"/>
        <v>50</v>
      </c>
      <c r="AD49">
        <f t="shared" si="5"/>
        <v>44</v>
      </c>
    </row>
    <row r="50" spans="9:30" x14ac:dyDescent="0.2">
      <c r="I50" s="77">
        <f t="shared" si="0"/>
        <v>50</v>
      </c>
      <c r="J50">
        <f t="shared" si="1"/>
        <v>45</v>
      </c>
      <c r="K50" s="98"/>
      <c r="S50" s="77">
        <f t="shared" si="2"/>
        <v>50</v>
      </c>
      <c r="T50">
        <f t="shared" si="3"/>
        <v>45</v>
      </c>
      <c r="U50" s="98"/>
      <c r="AC50" s="77">
        <f t="shared" si="4"/>
        <v>50</v>
      </c>
      <c r="AD50">
        <f t="shared" si="5"/>
        <v>45</v>
      </c>
    </row>
    <row r="51" spans="9:30" x14ac:dyDescent="0.2">
      <c r="I51" s="77">
        <f t="shared" si="0"/>
        <v>50</v>
      </c>
      <c r="J51">
        <f t="shared" si="1"/>
        <v>46</v>
      </c>
      <c r="K51" s="98"/>
      <c r="S51" s="77">
        <f t="shared" si="2"/>
        <v>50</v>
      </c>
      <c r="T51">
        <f t="shared" si="3"/>
        <v>46</v>
      </c>
      <c r="U51" s="98"/>
      <c r="AC51" s="77">
        <f t="shared" si="4"/>
        <v>50</v>
      </c>
      <c r="AD51">
        <f t="shared" si="5"/>
        <v>46</v>
      </c>
    </row>
    <row r="52" spans="9:30" x14ac:dyDescent="0.2">
      <c r="I52" s="77">
        <f t="shared" si="0"/>
        <v>50</v>
      </c>
      <c r="J52">
        <f t="shared" si="1"/>
        <v>47</v>
      </c>
      <c r="K52" s="98"/>
      <c r="S52" s="77">
        <f t="shared" si="2"/>
        <v>50</v>
      </c>
      <c r="T52">
        <f t="shared" si="3"/>
        <v>47</v>
      </c>
      <c r="U52" s="98"/>
      <c r="AC52" s="77">
        <f t="shared" si="4"/>
        <v>50</v>
      </c>
      <c r="AD52">
        <f t="shared" si="5"/>
        <v>47</v>
      </c>
    </row>
    <row r="53" spans="9:30" x14ac:dyDescent="0.2">
      <c r="I53" s="77">
        <f t="shared" si="0"/>
        <v>50</v>
      </c>
      <c r="J53">
        <f t="shared" si="1"/>
        <v>48</v>
      </c>
      <c r="K53" s="98"/>
      <c r="S53" s="77">
        <f t="shared" si="2"/>
        <v>50</v>
      </c>
      <c r="T53">
        <f t="shared" si="3"/>
        <v>48</v>
      </c>
      <c r="U53" s="98"/>
      <c r="AC53" s="77">
        <f t="shared" si="4"/>
        <v>50</v>
      </c>
      <c r="AD53">
        <f t="shared" si="5"/>
        <v>48</v>
      </c>
    </row>
    <row r="54" spans="9:30" x14ac:dyDescent="0.2">
      <c r="I54" s="77">
        <f t="shared" si="0"/>
        <v>50</v>
      </c>
      <c r="J54">
        <f t="shared" si="1"/>
        <v>49</v>
      </c>
      <c r="K54" s="98"/>
      <c r="S54" s="77">
        <f t="shared" si="2"/>
        <v>50</v>
      </c>
      <c r="T54">
        <f t="shared" si="3"/>
        <v>49</v>
      </c>
      <c r="U54" s="98"/>
      <c r="AC54" s="77">
        <f t="shared" si="4"/>
        <v>50</v>
      </c>
      <c r="AD54">
        <f t="shared" si="5"/>
        <v>49</v>
      </c>
    </row>
    <row r="55" spans="9:30" x14ac:dyDescent="0.2">
      <c r="I55" s="77">
        <f t="shared" si="0"/>
        <v>50</v>
      </c>
      <c r="J55">
        <f t="shared" si="1"/>
        <v>50</v>
      </c>
      <c r="K55" s="98"/>
      <c r="S55" s="77">
        <f t="shared" si="2"/>
        <v>50</v>
      </c>
      <c r="T55">
        <f t="shared" si="3"/>
        <v>50</v>
      </c>
      <c r="U55" s="98"/>
      <c r="AC55" s="77">
        <f t="shared" si="4"/>
        <v>50</v>
      </c>
      <c r="AD55">
        <f t="shared" si="5"/>
        <v>50</v>
      </c>
    </row>
    <row r="56" spans="9:30" x14ac:dyDescent="0.2">
      <c r="I56" s="77">
        <f t="shared" si="0"/>
        <v>50</v>
      </c>
      <c r="J56">
        <f t="shared" si="1"/>
        <v>51</v>
      </c>
      <c r="K56" s="98"/>
      <c r="S56" s="77">
        <f t="shared" si="2"/>
        <v>50</v>
      </c>
      <c r="T56">
        <f t="shared" si="3"/>
        <v>51</v>
      </c>
      <c r="U56" s="98"/>
      <c r="AC56" s="77">
        <f t="shared" si="4"/>
        <v>50</v>
      </c>
      <c r="AD56">
        <f t="shared" si="5"/>
        <v>51</v>
      </c>
    </row>
    <row r="57" spans="9:30" x14ac:dyDescent="0.2">
      <c r="I57" s="77">
        <f t="shared" si="0"/>
        <v>50</v>
      </c>
      <c r="J57">
        <f t="shared" si="1"/>
        <v>52</v>
      </c>
      <c r="K57" s="98"/>
      <c r="S57" s="77">
        <f t="shared" si="2"/>
        <v>50</v>
      </c>
      <c r="T57">
        <f t="shared" si="3"/>
        <v>52</v>
      </c>
      <c r="U57" s="98"/>
      <c r="AC57" s="77">
        <f t="shared" si="4"/>
        <v>50</v>
      </c>
      <c r="AD57">
        <f t="shared" si="5"/>
        <v>52</v>
      </c>
    </row>
    <row r="58" spans="9:30" x14ac:dyDescent="0.2">
      <c r="I58" s="77">
        <f t="shared" si="0"/>
        <v>50</v>
      </c>
      <c r="J58">
        <f t="shared" si="1"/>
        <v>53</v>
      </c>
      <c r="K58" s="98"/>
      <c r="S58" s="77">
        <f t="shared" si="2"/>
        <v>50</v>
      </c>
      <c r="T58">
        <f t="shared" si="3"/>
        <v>53</v>
      </c>
      <c r="U58" s="98"/>
      <c r="AC58" s="77">
        <f t="shared" si="4"/>
        <v>50</v>
      </c>
      <c r="AD58">
        <f t="shared" si="5"/>
        <v>53</v>
      </c>
    </row>
    <row r="59" spans="9:30" x14ac:dyDescent="0.2">
      <c r="I59" s="77">
        <f t="shared" si="0"/>
        <v>50</v>
      </c>
      <c r="J59">
        <f t="shared" si="1"/>
        <v>54</v>
      </c>
      <c r="K59" s="98"/>
      <c r="S59" s="77">
        <f t="shared" si="2"/>
        <v>50</v>
      </c>
      <c r="T59">
        <f t="shared" si="3"/>
        <v>54</v>
      </c>
      <c r="U59" s="98"/>
      <c r="AC59" s="77">
        <f t="shared" si="4"/>
        <v>50</v>
      </c>
      <c r="AD59">
        <f t="shared" si="5"/>
        <v>54</v>
      </c>
    </row>
    <row r="60" spans="9:30" x14ac:dyDescent="0.2">
      <c r="I60" s="77">
        <f t="shared" si="0"/>
        <v>50</v>
      </c>
      <c r="J60">
        <f t="shared" si="1"/>
        <v>55</v>
      </c>
      <c r="K60" s="98"/>
      <c r="S60" s="77">
        <f t="shared" si="2"/>
        <v>50</v>
      </c>
      <c r="T60">
        <f t="shared" si="3"/>
        <v>55</v>
      </c>
      <c r="U60" s="98"/>
      <c r="AC60" s="77">
        <f t="shared" si="4"/>
        <v>50</v>
      </c>
      <c r="AD60">
        <f t="shared" si="5"/>
        <v>55</v>
      </c>
    </row>
    <row r="61" spans="9:30" x14ac:dyDescent="0.2">
      <c r="I61" s="77">
        <f t="shared" si="0"/>
        <v>50</v>
      </c>
      <c r="J61">
        <f t="shared" si="1"/>
        <v>56</v>
      </c>
      <c r="K61" s="98"/>
      <c r="S61" s="77">
        <f t="shared" si="2"/>
        <v>50</v>
      </c>
      <c r="T61">
        <f t="shared" si="3"/>
        <v>56</v>
      </c>
      <c r="U61" s="98"/>
      <c r="AC61" s="77">
        <f t="shared" si="4"/>
        <v>50</v>
      </c>
      <c r="AD61">
        <f t="shared" si="5"/>
        <v>56</v>
      </c>
    </row>
    <row r="62" spans="9:30" x14ac:dyDescent="0.2">
      <c r="I62" s="77">
        <f t="shared" si="0"/>
        <v>50</v>
      </c>
      <c r="J62">
        <f t="shared" si="1"/>
        <v>57</v>
      </c>
      <c r="K62" s="98"/>
      <c r="S62" s="77">
        <f t="shared" si="2"/>
        <v>50</v>
      </c>
      <c r="T62">
        <f t="shared" si="3"/>
        <v>57</v>
      </c>
      <c r="U62" s="98"/>
      <c r="AC62" s="77">
        <f t="shared" si="4"/>
        <v>50</v>
      </c>
      <c r="AD62">
        <f t="shared" si="5"/>
        <v>57</v>
      </c>
    </row>
    <row r="63" spans="9:30" x14ac:dyDescent="0.2">
      <c r="I63" s="77">
        <f t="shared" si="0"/>
        <v>50</v>
      </c>
      <c r="J63">
        <f t="shared" si="1"/>
        <v>58</v>
      </c>
      <c r="K63" s="98"/>
      <c r="S63" s="77">
        <f t="shared" si="2"/>
        <v>50</v>
      </c>
      <c r="T63">
        <f t="shared" si="3"/>
        <v>58</v>
      </c>
      <c r="U63" s="98"/>
      <c r="AC63" s="77">
        <f t="shared" si="4"/>
        <v>50</v>
      </c>
      <c r="AD63">
        <f t="shared" si="5"/>
        <v>58</v>
      </c>
    </row>
    <row r="64" spans="9:30" x14ac:dyDescent="0.2">
      <c r="I64" s="77">
        <f t="shared" si="0"/>
        <v>50</v>
      </c>
      <c r="J64">
        <f t="shared" si="1"/>
        <v>59</v>
      </c>
      <c r="K64" s="98"/>
      <c r="S64" s="77">
        <f t="shared" si="2"/>
        <v>50</v>
      </c>
      <c r="T64">
        <f t="shared" si="3"/>
        <v>59</v>
      </c>
      <c r="U64" s="98"/>
      <c r="AC64" s="77">
        <f t="shared" si="4"/>
        <v>50</v>
      </c>
      <c r="AD64">
        <f t="shared" si="5"/>
        <v>59</v>
      </c>
    </row>
    <row r="65" spans="9:30" x14ac:dyDescent="0.2">
      <c r="I65" s="77">
        <f t="shared" si="0"/>
        <v>50</v>
      </c>
      <c r="J65">
        <f t="shared" si="1"/>
        <v>60</v>
      </c>
      <c r="K65" s="98"/>
      <c r="S65" s="77">
        <f t="shared" si="2"/>
        <v>50</v>
      </c>
      <c r="T65">
        <f t="shared" si="3"/>
        <v>60</v>
      </c>
      <c r="U65" s="98"/>
      <c r="AC65" s="77">
        <f t="shared" si="4"/>
        <v>50</v>
      </c>
      <c r="AD65">
        <f t="shared" si="5"/>
        <v>60</v>
      </c>
    </row>
    <row r="66" spans="9:30" x14ac:dyDescent="0.2">
      <c r="I66" s="77">
        <f t="shared" si="0"/>
        <v>50</v>
      </c>
      <c r="J66">
        <f t="shared" si="1"/>
        <v>61</v>
      </c>
      <c r="K66" s="98"/>
      <c r="S66" s="77">
        <f t="shared" si="2"/>
        <v>50</v>
      </c>
      <c r="T66">
        <f t="shared" si="3"/>
        <v>61</v>
      </c>
      <c r="U66" s="98"/>
      <c r="AC66" s="77">
        <f t="shared" si="4"/>
        <v>50</v>
      </c>
      <c r="AD66">
        <f t="shared" si="5"/>
        <v>61</v>
      </c>
    </row>
    <row r="67" spans="9:30" x14ac:dyDescent="0.2">
      <c r="I67" s="77">
        <f t="shared" si="0"/>
        <v>50</v>
      </c>
      <c r="J67">
        <f t="shared" si="1"/>
        <v>62</v>
      </c>
      <c r="K67" s="98"/>
      <c r="S67" s="77">
        <f t="shared" si="2"/>
        <v>50</v>
      </c>
      <c r="T67">
        <f t="shared" si="3"/>
        <v>62</v>
      </c>
      <c r="U67" s="98"/>
      <c r="AC67" s="77">
        <f t="shared" si="4"/>
        <v>50</v>
      </c>
      <c r="AD67">
        <f t="shared" si="5"/>
        <v>62</v>
      </c>
    </row>
    <row r="68" spans="9:30" x14ac:dyDescent="0.2">
      <c r="I68" s="77">
        <f t="shared" si="0"/>
        <v>50</v>
      </c>
      <c r="J68">
        <f t="shared" si="1"/>
        <v>63</v>
      </c>
      <c r="K68" s="98"/>
      <c r="S68" s="77">
        <f t="shared" si="2"/>
        <v>50</v>
      </c>
      <c r="T68">
        <f t="shared" si="3"/>
        <v>63</v>
      </c>
      <c r="U68" s="98"/>
      <c r="AC68" s="77">
        <f t="shared" si="4"/>
        <v>50</v>
      </c>
      <c r="AD68">
        <f t="shared" si="5"/>
        <v>63</v>
      </c>
    </row>
  </sheetData>
  <mergeCells count="3">
    <mergeCell ref="C2:H2"/>
    <mergeCell ref="N2:R2"/>
    <mergeCell ref="X2:AB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9"/>
  <dimension ref="A4:N40"/>
  <sheetViews>
    <sheetView workbookViewId="0">
      <selection activeCell="B16" sqref="B16"/>
    </sheetView>
  </sheetViews>
  <sheetFormatPr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9.5703125" style="4" bestFit="1" customWidth="1"/>
    <col min="5" max="5" width="6.140625" style="4" customWidth="1"/>
    <col min="6" max="6" width="10.42578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85546875" style="4" bestFit="1" customWidth="1"/>
    <col min="14" max="14" width="17.85546875" style="4" bestFit="1" customWidth="1"/>
    <col min="15" max="15" width="12.140625" style="4" bestFit="1" customWidth="1"/>
    <col min="16" max="16" width="8.5703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472</v>
      </c>
      <c r="D4" s="4">
        <f>Individuals!G2</f>
        <v>0</v>
      </c>
    </row>
    <row r="6" spans="1:14" x14ac:dyDescent="0.25">
      <c r="A6" s="273" t="s">
        <v>293</v>
      </c>
      <c r="B6" s="250" t="s">
        <v>758</v>
      </c>
    </row>
    <row r="8" spans="1:14" x14ac:dyDescent="0.25">
      <c r="A8" s="279" t="s">
        <v>5</v>
      </c>
      <c r="B8" s="273" t="s">
        <v>1</v>
      </c>
      <c r="C8" s="273" t="s">
        <v>2</v>
      </c>
      <c r="D8" s="273" t="s">
        <v>297</v>
      </c>
      <c r="E8" s="274" t="s">
        <v>473</v>
      </c>
    </row>
    <row r="9" spans="1:14" s="11" customFormat="1" x14ac:dyDescent="0.25">
      <c r="A9" s="280" t="s">
        <v>19</v>
      </c>
      <c r="B9" s="250" t="s">
        <v>239</v>
      </c>
      <c r="C9" s="250" t="s">
        <v>104</v>
      </c>
      <c r="D9" s="250" t="s">
        <v>809</v>
      </c>
      <c r="E9" s="281">
        <v>22.9</v>
      </c>
      <c r="H9" s="39"/>
      <c r="I9" s="38"/>
      <c r="J9" s="38"/>
      <c r="K9" s="38"/>
      <c r="L9" s="38"/>
      <c r="M9" s="38"/>
      <c r="N9" s="38"/>
    </row>
    <row r="10" spans="1:14" s="11" customFormat="1" x14ac:dyDescent="0.25">
      <c r="A10" s="280" t="s">
        <v>22</v>
      </c>
      <c r="B10" s="250" t="s">
        <v>889</v>
      </c>
      <c r="C10" s="250" t="s">
        <v>890</v>
      </c>
      <c r="D10" s="250" t="s">
        <v>846</v>
      </c>
      <c r="E10" s="281">
        <v>1.5</v>
      </c>
      <c r="H10" s="39"/>
      <c r="I10" s="38"/>
      <c r="J10" s="38"/>
      <c r="K10" s="38"/>
      <c r="L10" s="38"/>
      <c r="M10" s="38"/>
      <c r="N10" s="38"/>
    </row>
    <row r="11" spans="1:14" s="11" customFormat="1" x14ac:dyDescent="0.25">
      <c r="A11" s="280" t="s">
        <v>934</v>
      </c>
      <c r="B11" s="250" t="s">
        <v>145</v>
      </c>
      <c r="C11" s="250" t="s">
        <v>166</v>
      </c>
      <c r="D11" s="250" t="s">
        <v>809</v>
      </c>
      <c r="E11" s="281">
        <v>105.7</v>
      </c>
      <c r="H11" s="39"/>
      <c r="I11" s="40"/>
      <c r="J11" s="39"/>
      <c r="K11" s="39"/>
      <c r="L11" s="39"/>
      <c r="M11" s="39"/>
      <c r="N11" s="38"/>
    </row>
    <row r="12" spans="1:14" s="11" customFormat="1" x14ac:dyDescent="0.25">
      <c r="A12"/>
      <c r="B12"/>
      <c r="C12"/>
      <c r="D12"/>
      <c r="E12"/>
      <c r="H12" s="39"/>
      <c r="I12" s="38"/>
      <c r="J12" s="38"/>
      <c r="K12" s="38"/>
      <c r="L12" s="38"/>
      <c r="M12" s="38"/>
      <c r="N12" s="38"/>
    </row>
    <row r="13" spans="1:14" s="11" customFormat="1" x14ac:dyDescent="0.25">
      <c r="A13"/>
      <c r="B13"/>
      <c r="C13"/>
      <c r="D13"/>
      <c r="E13"/>
      <c r="H13" s="38"/>
      <c r="I13" s="38"/>
      <c r="J13" s="38"/>
      <c r="K13" s="38"/>
      <c r="L13" s="38"/>
      <c r="M13" s="38"/>
      <c r="N13" s="38"/>
    </row>
    <row r="14" spans="1:14" s="11" customFormat="1" x14ac:dyDescent="0.25">
      <c r="A14"/>
      <c r="B14"/>
      <c r="C14"/>
      <c r="D14"/>
      <c r="E14"/>
      <c r="H14" s="38"/>
      <c r="I14" s="38"/>
      <c r="J14" s="38"/>
      <c r="K14" s="38"/>
      <c r="L14" s="38"/>
      <c r="M14" s="38"/>
      <c r="N14" s="38"/>
    </row>
    <row r="15" spans="1:14" x14ac:dyDescent="0.25">
      <c r="A15"/>
      <c r="B15"/>
      <c r="C15"/>
      <c r="D15"/>
      <c r="E15"/>
      <c r="G15" s="41"/>
      <c r="H15" s="41"/>
      <c r="I15" s="41"/>
      <c r="J15" s="41"/>
      <c r="K15" s="41"/>
      <c r="L15" s="41"/>
      <c r="M15" s="41"/>
      <c r="N15" s="41"/>
    </row>
    <row r="16" spans="1:14" x14ac:dyDescent="0.25">
      <c r="A16"/>
      <c r="B16"/>
      <c r="C16"/>
      <c r="D16"/>
      <c r="E16"/>
      <c r="G16" s="41"/>
      <c r="H16" s="41"/>
      <c r="I16" s="41"/>
      <c r="J16" s="41"/>
      <c r="K16" s="41"/>
      <c r="L16" s="41"/>
      <c r="M16" s="41"/>
      <c r="N16" s="41"/>
    </row>
    <row r="17" spans="1:14" x14ac:dyDescent="0.25">
      <c r="A17"/>
      <c r="B17"/>
      <c r="C17"/>
      <c r="D17"/>
      <c r="E17"/>
      <c r="G17" s="41"/>
      <c r="H17" s="41"/>
      <c r="I17" s="41"/>
      <c r="J17" s="41"/>
      <c r="K17" s="41"/>
      <c r="L17" s="41"/>
      <c r="M17" s="41"/>
      <c r="N17" s="41"/>
    </row>
    <row r="18" spans="1:14" x14ac:dyDescent="0.25">
      <c r="A18"/>
      <c r="B18"/>
      <c r="C18"/>
      <c r="D18"/>
      <c r="E18"/>
      <c r="G18" s="41"/>
      <c r="H18" s="41"/>
      <c r="I18" s="41"/>
      <c r="J18" s="41"/>
      <c r="K18" s="41"/>
      <c r="L18" s="41"/>
      <c r="M18" s="41"/>
      <c r="N18" s="41"/>
    </row>
    <row r="19" spans="1:14" x14ac:dyDescent="0.25">
      <c r="A19"/>
      <c r="B19"/>
      <c r="C19"/>
      <c r="D19"/>
      <c r="E19"/>
      <c r="G19" s="41"/>
      <c r="H19" s="41"/>
      <c r="I19" s="41"/>
      <c r="J19" s="41"/>
      <c r="K19" s="41"/>
      <c r="L19" s="41"/>
      <c r="M19" s="41"/>
      <c r="N19" s="41"/>
    </row>
    <row r="20" spans="1:14" x14ac:dyDescent="0.25">
      <c r="A20"/>
      <c r="B20"/>
      <c r="C20"/>
      <c r="D20"/>
      <c r="E20"/>
      <c r="G20" s="41"/>
      <c r="H20" s="41"/>
      <c r="I20" s="41"/>
      <c r="J20" s="41"/>
      <c r="K20" s="41"/>
      <c r="L20" s="41"/>
      <c r="M20" s="41"/>
      <c r="N20" s="41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K81"/>
  <sheetViews>
    <sheetView workbookViewId="0">
      <selection activeCell="B5" sqref="B5"/>
    </sheetView>
  </sheetViews>
  <sheetFormatPr defaultRowHeight="13.5" x14ac:dyDescent="0.25"/>
  <cols>
    <col min="1" max="1" width="27.42578125" style="4" bestFit="1" customWidth="1"/>
    <col min="2" max="2" width="16" style="4" bestFit="1" customWidth="1"/>
    <col min="3" max="3" width="17.28515625" style="4" bestFit="1" customWidth="1"/>
    <col min="4" max="4" width="13.5703125" style="4" bestFit="1" customWidth="1"/>
    <col min="5" max="5" width="6.140625" style="4" customWidth="1"/>
    <col min="6" max="6" width="10.42578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11" customFormat="1" x14ac:dyDescent="0.25">
      <c r="B3" s="11" t="s">
        <v>474</v>
      </c>
      <c r="D3" s="11">
        <f>Individuals!G2</f>
        <v>0</v>
      </c>
    </row>
    <row r="5" spans="1:11" x14ac:dyDescent="0.25">
      <c r="A5" s="249" t="s">
        <v>293</v>
      </c>
      <c r="B5" s="4" t="s">
        <v>758</v>
      </c>
    </row>
    <row r="7" spans="1:11" x14ac:dyDescent="0.25">
      <c r="A7" s="249" t="s">
        <v>6</v>
      </c>
      <c r="B7" s="249" t="s">
        <v>1</v>
      </c>
      <c r="C7" s="249" t="s">
        <v>2</v>
      </c>
      <c r="D7" s="249" t="s">
        <v>297</v>
      </c>
      <c r="E7" s="4" t="s">
        <v>473</v>
      </c>
    </row>
    <row r="8" spans="1:11" s="11" customFormat="1" x14ac:dyDescent="0.25">
      <c r="A8" s="4" t="s">
        <v>10</v>
      </c>
      <c r="B8" s="4" t="s">
        <v>703</v>
      </c>
      <c r="C8" s="4" t="s">
        <v>664</v>
      </c>
      <c r="D8" s="4" t="s">
        <v>813</v>
      </c>
      <c r="E8" s="282">
        <v>1.1000000000000001</v>
      </c>
      <c r="F8" s="4"/>
      <c r="H8" s="39"/>
      <c r="I8" s="39"/>
      <c r="J8" s="39"/>
      <c r="K8" s="39"/>
    </row>
    <row r="9" spans="1:11" s="11" customFormat="1" x14ac:dyDescent="0.25">
      <c r="A9" s="4"/>
      <c r="B9" s="4" t="s">
        <v>278</v>
      </c>
      <c r="C9" s="4" t="s">
        <v>644</v>
      </c>
      <c r="D9" s="4" t="s">
        <v>813</v>
      </c>
      <c r="E9" s="282">
        <v>1.1000000000000001</v>
      </c>
      <c r="F9" s="4"/>
      <c r="H9" s="39"/>
      <c r="I9" s="39"/>
      <c r="J9" s="39"/>
      <c r="K9" s="39"/>
    </row>
    <row r="10" spans="1:11" s="11" customFormat="1" x14ac:dyDescent="0.25">
      <c r="A10" s="4"/>
      <c r="B10" s="4" t="s">
        <v>839</v>
      </c>
      <c r="C10" s="4" t="s">
        <v>115</v>
      </c>
      <c r="D10" s="4" t="s">
        <v>835</v>
      </c>
      <c r="E10" s="282">
        <v>1.1000000000000001</v>
      </c>
      <c r="F10" s="4"/>
      <c r="H10" s="39"/>
      <c r="I10" s="39"/>
      <c r="J10" s="39"/>
      <c r="K10" s="39"/>
    </row>
    <row r="11" spans="1:11" s="11" customFormat="1" x14ac:dyDescent="0.25">
      <c r="A11" s="4"/>
      <c r="B11" s="4" t="s">
        <v>861</v>
      </c>
      <c r="C11" s="4" t="s">
        <v>167</v>
      </c>
      <c r="D11" s="4" t="s">
        <v>860</v>
      </c>
      <c r="E11" s="282">
        <v>1.1000000000000001</v>
      </c>
      <c r="F11" s="4"/>
      <c r="H11" s="39"/>
      <c r="I11" s="39"/>
      <c r="J11" s="39"/>
      <c r="K11" s="39"/>
    </row>
    <row r="12" spans="1:11" s="11" customFormat="1" x14ac:dyDescent="0.25">
      <c r="A12" s="4"/>
      <c r="B12" s="4" t="s">
        <v>863</v>
      </c>
      <c r="C12" s="4" t="s">
        <v>864</v>
      </c>
      <c r="D12" s="4" t="s">
        <v>860</v>
      </c>
      <c r="E12" s="282">
        <v>1.1000000000000001</v>
      </c>
      <c r="F12" s="4"/>
      <c r="H12" s="39"/>
      <c r="I12" s="39"/>
      <c r="J12" s="39"/>
      <c r="K12" s="39"/>
    </row>
    <row r="13" spans="1:11" s="11" customFormat="1" x14ac:dyDescent="0.25">
      <c r="A13" s="4" t="s">
        <v>8</v>
      </c>
      <c r="B13" s="4" t="s">
        <v>684</v>
      </c>
      <c r="C13" s="4" t="s">
        <v>685</v>
      </c>
      <c r="D13" s="4" t="s">
        <v>814</v>
      </c>
      <c r="E13" s="282">
        <v>5.0999999999999996</v>
      </c>
      <c r="F13" s="4"/>
    </row>
    <row r="14" spans="1:11" s="11" customFormat="1" x14ac:dyDescent="0.25">
      <c r="A14" s="4" t="s">
        <v>590</v>
      </c>
      <c r="B14" s="4" t="s">
        <v>900</v>
      </c>
      <c r="C14" s="4" t="s">
        <v>901</v>
      </c>
      <c r="D14" s="4" t="s">
        <v>822</v>
      </c>
      <c r="E14" s="282">
        <v>2.7</v>
      </c>
      <c r="F14" s="4"/>
    </row>
    <row r="15" spans="1:11" s="11" customFormat="1" x14ac:dyDescent="0.25">
      <c r="A15" s="250" t="s">
        <v>20</v>
      </c>
      <c r="B15" s="4" t="s">
        <v>141</v>
      </c>
      <c r="C15" s="4" t="s">
        <v>217</v>
      </c>
      <c r="D15" s="4" t="s">
        <v>806</v>
      </c>
      <c r="E15" s="282">
        <v>3.3</v>
      </c>
      <c r="F15" s="4"/>
    </row>
    <row r="16" spans="1:11" x14ac:dyDescent="0.25">
      <c r="A16" s="4" t="s">
        <v>592</v>
      </c>
      <c r="B16" s="4" t="s">
        <v>836</v>
      </c>
      <c r="C16" s="4" t="s">
        <v>837</v>
      </c>
      <c r="D16" s="4" t="s">
        <v>835</v>
      </c>
      <c r="E16" s="282">
        <v>2.6</v>
      </c>
    </row>
    <row r="17" spans="1:5" x14ac:dyDescent="0.25">
      <c r="A17" s="4" t="s">
        <v>591</v>
      </c>
      <c r="B17" s="4" t="s">
        <v>870</v>
      </c>
      <c r="C17" s="4" t="s">
        <v>112</v>
      </c>
      <c r="D17" s="4" t="s">
        <v>866</v>
      </c>
      <c r="E17" s="282">
        <v>19.7</v>
      </c>
    </row>
    <row r="18" spans="1:5" x14ac:dyDescent="0.25">
      <c r="A18" s="4" t="s">
        <v>607</v>
      </c>
      <c r="B18" s="4" t="s">
        <v>195</v>
      </c>
      <c r="C18" s="4" t="s">
        <v>196</v>
      </c>
      <c r="D18" s="4" t="s">
        <v>808</v>
      </c>
      <c r="E18" s="282">
        <v>94.4</v>
      </c>
    </row>
    <row r="19" spans="1:5" x14ac:dyDescent="0.25">
      <c r="A19" s="4" t="s">
        <v>608</v>
      </c>
      <c r="B19" s="4" t="s">
        <v>145</v>
      </c>
      <c r="C19" s="4" t="s">
        <v>166</v>
      </c>
      <c r="D19" s="4" t="s">
        <v>809</v>
      </c>
      <c r="E19" s="282">
        <v>105.7</v>
      </c>
    </row>
    <row r="20" spans="1:5" x14ac:dyDescent="0.25">
      <c r="A20" s="4" t="s">
        <v>612</v>
      </c>
      <c r="B20" s="4" t="s">
        <v>556</v>
      </c>
      <c r="C20" s="4" t="s">
        <v>242</v>
      </c>
      <c r="D20" s="4" t="s">
        <v>860</v>
      </c>
      <c r="E20" s="282">
        <v>52.6</v>
      </c>
    </row>
    <row r="21" spans="1:5" x14ac:dyDescent="0.25">
      <c r="A21" s="4" t="s">
        <v>614</v>
      </c>
      <c r="B21" s="4" t="s">
        <v>205</v>
      </c>
      <c r="C21" s="4" t="s">
        <v>206</v>
      </c>
      <c r="D21" s="4" t="s">
        <v>808</v>
      </c>
      <c r="E21" s="282">
        <v>18.3</v>
      </c>
    </row>
    <row r="22" spans="1:5" x14ac:dyDescent="0.25">
      <c r="A22" s="4" t="s">
        <v>640</v>
      </c>
      <c r="B22" s="4" t="s">
        <v>841</v>
      </c>
      <c r="C22" s="4" t="s">
        <v>842</v>
      </c>
      <c r="D22" s="4" t="s">
        <v>835</v>
      </c>
      <c r="E22" s="282">
        <v>8.4</v>
      </c>
    </row>
    <row r="23" spans="1:5" x14ac:dyDescent="0.25">
      <c r="A23" s="4" t="s">
        <v>613</v>
      </c>
      <c r="B23" s="4" t="s">
        <v>290</v>
      </c>
      <c r="C23" s="4" t="s">
        <v>872</v>
      </c>
      <c r="D23" s="4" t="s">
        <v>866</v>
      </c>
      <c r="E23" s="282">
        <v>31.3</v>
      </c>
    </row>
    <row r="24" spans="1:5" x14ac:dyDescent="0.25">
      <c r="A24" s="4" t="s">
        <v>629</v>
      </c>
      <c r="B24" s="4" t="s">
        <v>850</v>
      </c>
      <c r="C24" s="4" t="s">
        <v>443</v>
      </c>
      <c r="D24" s="4" t="s">
        <v>846</v>
      </c>
      <c r="E24" s="282">
        <v>15.4</v>
      </c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F25"/>
  <sheetViews>
    <sheetView topLeftCell="A7" workbookViewId="0">
      <selection activeCell="G23" sqref="G23"/>
    </sheetView>
  </sheetViews>
  <sheetFormatPr defaultRowHeight="12.75" x14ac:dyDescent="0.2"/>
  <cols>
    <col min="1" max="1" width="16.85546875" style="1" bestFit="1" customWidth="1"/>
    <col min="2" max="2" width="13.28515625" style="1" bestFit="1" customWidth="1"/>
    <col min="3" max="3" width="5.5703125" style="1" customWidth="1"/>
    <col min="4" max="4" width="9.140625" style="1" customWidth="1"/>
    <col min="5" max="6" width="6.85546875" style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16" t="s">
        <v>485</v>
      </c>
      <c r="B3" s="316"/>
      <c r="C3" s="316"/>
      <c r="D3" s="45"/>
    </row>
    <row r="5" spans="1:6" x14ac:dyDescent="0.2">
      <c r="A5" s="247" t="s">
        <v>293</v>
      </c>
      <c r="B5" s="1" t="s">
        <v>758</v>
      </c>
    </row>
    <row r="7" spans="1:6" x14ac:dyDescent="0.2">
      <c r="C7" s="247" t="s">
        <v>306</v>
      </c>
    </row>
    <row r="8" spans="1:6" s="3" customFormat="1" ht="25.5" x14ac:dyDescent="0.2">
      <c r="A8" s="275" t="s">
        <v>6</v>
      </c>
      <c r="B8" s="275" t="s">
        <v>5</v>
      </c>
      <c r="C8" s="3" t="s">
        <v>482</v>
      </c>
      <c r="D8" s="3" t="s">
        <v>483</v>
      </c>
      <c r="E8" s="3" t="s">
        <v>484</v>
      </c>
      <c r="F8" s="3" t="s">
        <v>486</v>
      </c>
    </row>
    <row r="9" spans="1:6" x14ac:dyDescent="0.2">
      <c r="A9" s="248" t="s">
        <v>20</v>
      </c>
      <c r="B9" s="248" t="s">
        <v>934</v>
      </c>
      <c r="C9" s="276">
        <v>83</v>
      </c>
      <c r="D9" s="277">
        <v>178.7</v>
      </c>
      <c r="E9" s="277">
        <v>2.153012048192771</v>
      </c>
      <c r="F9" s="278">
        <v>3.3</v>
      </c>
    </row>
    <row r="10" spans="1:6" x14ac:dyDescent="0.2">
      <c r="A10" s="248" t="s">
        <v>934</v>
      </c>
      <c r="B10" s="248" t="s">
        <v>19</v>
      </c>
      <c r="C10" s="276">
        <v>33</v>
      </c>
      <c r="D10" s="277">
        <v>98.9</v>
      </c>
      <c r="E10" s="277">
        <v>2.9969696969696971</v>
      </c>
      <c r="F10" s="278">
        <v>22.9</v>
      </c>
    </row>
    <row r="11" spans="1:6" x14ac:dyDescent="0.2">
      <c r="A11" s="248"/>
      <c r="B11" s="248" t="s">
        <v>934</v>
      </c>
      <c r="C11" s="276">
        <v>13</v>
      </c>
      <c r="D11" s="277">
        <v>0</v>
      </c>
      <c r="E11" s="277" t="e">
        <v>#DIV/0!</v>
      </c>
      <c r="F11" s="278">
        <v>0</v>
      </c>
    </row>
    <row r="12" spans="1:6" x14ac:dyDescent="0.2">
      <c r="A12" s="248"/>
      <c r="B12" s="1" t="s">
        <v>22</v>
      </c>
      <c r="C12" s="276">
        <v>1</v>
      </c>
      <c r="D12" s="277">
        <v>1.5</v>
      </c>
      <c r="E12" s="277">
        <v>1.5</v>
      </c>
      <c r="F12" s="278">
        <v>1.5</v>
      </c>
    </row>
    <row r="13" spans="1:6" x14ac:dyDescent="0.2">
      <c r="A13" s="1" t="s">
        <v>614</v>
      </c>
      <c r="B13" s="1" t="s">
        <v>934</v>
      </c>
      <c r="C13" s="276">
        <v>93</v>
      </c>
      <c r="D13" s="277">
        <v>528.50000000000034</v>
      </c>
      <c r="E13" s="277">
        <v>5.6827956989247346</v>
      </c>
      <c r="F13" s="278">
        <v>18.3</v>
      </c>
    </row>
    <row r="14" spans="1:6" x14ac:dyDescent="0.2">
      <c r="A14" s="1" t="s">
        <v>613</v>
      </c>
      <c r="B14" s="1" t="s">
        <v>934</v>
      </c>
      <c r="C14" s="276">
        <v>479</v>
      </c>
      <c r="D14" s="277">
        <v>6054.9000000000142</v>
      </c>
      <c r="E14" s="277">
        <v>12.640709812108589</v>
      </c>
      <c r="F14" s="278">
        <v>31.3</v>
      </c>
    </row>
    <row r="15" spans="1:6" x14ac:dyDescent="0.2">
      <c r="A15" s="1" t="s">
        <v>592</v>
      </c>
      <c r="B15" s="1" t="s">
        <v>934</v>
      </c>
      <c r="C15" s="276">
        <v>2</v>
      </c>
      <c r="D15" s="277">
        <v>5.0999999999999996</v>
      </c>
      <c r="E15" s="277">
        <v>2.5499999999999998</v>
      </c>
      <c r="F15" s="278">
        <v>2.6</v>
      </c>
    </row>
    <row r="16" spans="1:6" x14ac:dyDescent="0.2">
      <c r="A16" s="1" t="s">
        <v>10</v>
      </c>
      <c r="B16" s="1" t="s">
        <v>934</v>
      </c>
      <c r="C16" s="276">
        <v>9</v>
      </c>
      <c r="D16" s="277">
        <v>9.4999999999999982</v>
      </c>
      <c r="E16" s="277">
        <v>1.0555555555555554</v>
      </c>
      <c r="F16" s="278">
        <v>1.1000000000000001</v>
      </c>
    </row>
    <row r="17" spans="1:6" x14ac:dyDescent="0.2">
      <c r="A17" s="1" t="s">
        <v>640</v>
      </c>
      <c r="B17" s="1" t="s">
        <v>934</v>
      </c>
      <c r="C17" s="276">
        <v>15</v>
      </c>
      <c r="D17" s="277">
        <v>52.899999999999991</v>
      </c>
      <c r="E17" s="277">
        <v>3.526666666666666</v>
      </c>
      <c r="F17" s="278">
        <v>8.4</v>
      </c>
    </row>
    <row r="18" spans="1:6" x14ac:dyDescent="0.2">
      <c r="A18" s="1" t="s">
        <v>591</v>
      </c>
      <c r="B18" s="1" t="s">
        <v>934</v>
      </c>
      <c r="C18" s="276">
        <v>42</v>
      </c>
      <c r="D18" s="277">
        <v>317.49999999999994</v>
      </c>
      <c r="E18" s="277">
        <v>7.5595238095238084</v>
      </c>
      <c r="F18" s="278">
        <v>19.7</v>
      </c>
    </row>
    <row r="19" spans="1:6" x14ac:dyDescent="0.2">
      <c r="A19" s="1" t="s">
        <v>612</v>
      </c>
      <c r="B19" s="1" t="s">
        <v>934</v>
      </c>
      <c r="C19" s="276">
        <v>31</v>
      </c>
      <c r="D19" s="277">
        <v>787.40000000000009</v>
      </c>
      <c r="E19" s="277">
        <v>25.400000000000002</v>
      </c>
      <c r="F19" s="278">
        <v>52.6</v>
      </c>
    </row>
    <row r="20" spans="1:6" x14ac:dyDescent="0.2">
      <c r="A20" s="1" t="s">
        <v>8</v>
      </c>
      <c r="B20" s="1" t="s">
        <v>934</v>
      </c>
      <c r="C20" s="276">
        <v>6</v>
      </c>
      <c r="D20" s="277">
        <v>22.5</v>
      </c>
      <c r="E20" s="277">
        <v>3.75</v>
      </c>
      <c r="F20" s="278">
        <v>5.0999999999999996</v>
      </c>
    </row>
    <row r="21" spans="1:6" x14ac:dyDescent="0.2">
      <c r="A21" s="1" t="s">
        <v>608</v>
      </c>
      <c r="B21" s="1" t="s">
        <v>934</v>
      </c>
      <c r="C21" s="276">
        <v>7</v>
      </c>
      <c r="D21" s="277">
        <v>409.49999999999994</v>
      </c>
      <c r="E21" s="277">
        <v>58.499999999999993</v>
      </c>
      <c r="F21" s="278">
        <v>105.7</v>
      </c>
    </row>
    <row r="22" spans="1:6" x14ac:dyDescent="0.2">
      <c r="A22" s="1" t="s">
        <v>607</v>
      </c>
      <c r="B22" s="1" t="s">
        <v>934</v>
      </c>
      <c r="C22" s="276">
        <v>13</v>
      </c>
      <c r="D22" s="277">
        <v>664.4</v>
      </c>
      <c r="E22" s="277">
        <v>51.107692307692304</v>
      </c>
      <c r="F22" s="278">
        <v>94.4</v>
      </c>
    </row>
    <row r="23" spans="1:6" x14ac:dyDescent="0.2">
      <c r="A23" s="1" t="s">
        <v>629</v>
      </c>
      <c r="B23" s="1" t="s">
        <v>934</v>
      </c>
      <c r="C23" s="276">
        <v>1</v>
      </c>
      <c r="D23" s="277">
        <v>15.4</v>
      </c>
      <c r="E23" s="277">
        <v>15.4</v>
      </c>
      <c r="F23" s="278">
        <v>15.4</v>
      </c>
    </row>
    <row r="24" spans="1:6" x14ac:dyDescent="0.2">
      <c r="A24" s="1" t="s">
        <v>590</v>
      </c>
      <c r="B24" s="1" t="s">
        <v>934</v>
      </c>
      <c r="C24" s="276">
        <v>1</v>
      </c>
      <c r="D24" s="277">
        <v>2.7</v>
      </c>
      <c r="E24" s="277">
        <v>2.7</v>
      </c>
      <c r="F24" s="278">
        <v>2.7</v>
      </c>
    </row>
    <row r="25" spans="1:6" x14ac:dyDescent="0.2">
      <c r="A25" s="248" t="s">
        <v>300</v>
      </c>
      <c r="B25" s="248"/>
      <c r="C25" s="276">
        <v>829</v>
      </c>
      <c r="D25" s="277">
        <v>9149.4000000000178</v>
      </c>
      <c r="E25" s="277">
        <v>11.212500000000022</v>
      </c>
      <c r="F25" s="278">
        <v>105.7</v>
      </c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12</vt:i4>
      </vt:variant>
    </vt:vector>
  </HeadingPairs>
  <TitlesOfParts>
    <vt:vector size="28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 U21</vt:lpstr>
      <vt:lpstr>Ladies</vt:lpstr>
      <vt:lpstr>MenMasters</vt:lpstr>
      <vt:lpstr>MenGrandMasters</vt:lpstr>
      <vt:lpstr>MenVeterans</vt:lpstr>
      <vt:lpstr>Men U16</vt:lpstr>
      <vt:lpstr>Edibles</vt:lpstr>
      <vt:lpstr>Inedible</vt:lpstr>
      <vt:lpstr>SpeciesSTATS</vt:lpstr>
      <vt:lpstr>Clubs!clubl5</vt:lpstr>
      <vt:lpstr>Clubs</vt:lpstr>
      <vt:lpstr>Edibles</vt:lpstr>
      <vt:lpstr>Fish</vt:lpstr>
      <vt:lpstr>Individuals</vt:lpstr>
      <vt:lpstr>Inedibles</vt:lpstr>
      <vt:lpstr>kgList</vt:lpstr>
      <vt:lpstr>Master</vt:lpstr>
      <vt:lpstr>MASTERLIST!Print_Area</vt:lpstr>
      <vt:lpstr>Individuals!Print_Titles</vt:lpstr>
      <vt:lpstr>Shark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2021-12-10T06:15:08Z</cp:lastPrinted>
  <dcterms:created xsi:type="dcterms:W3CDTF">2013-11-24T16:08:08Z</dcterms:created>
  <dcterms:modified xsi:type="dcterms:W3CDTF">2021-12-13T13:58:33Z</dcterms:modified>
</cp:coreProperties>
</file>